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atsbosbeheer.sharepoint.com/teams/FBprojecten-EACateringingredinten/Gedeelde documenten/2. Offerte uitvraag en beschrijvende documenten/e. Bijlagen/"/>
    </mc:Choice>
  </mc:AlternateContent>
  <xr:revisionPtr revIDLastSave="2572" documentId="13_ncr:1_{01435075-1B45-4218-AC87-A80123909C70}" xr6:coauthVersionLast="47" xr6:coauthVersionMax="47" xr10:uidLastSave="{291DBC75-B664-4E85-B8A2-F4E409B027FB}"/>
  <bookViews>
    <workbookView xWindow="-28920" yWindow="-120" windowWidth="29040" windowHeight="15840" activeTab="1" xr2:uid="{0AAA5B69-0233-4FBA-AA74-4964FFA967F1}"/>
  </bookViews>
  <sheets>
    <sheet name="a. Inschrijvingsbiljet" sheetId="1" r:id="rId1"/>
    <sheet name="b. Prijzenblad" sheetId="7" r:id="rId2"/>
  </sheets>
  <definedNames>
    <definedName name="_xlnm.Print_Area" localSheetId="0">'a. Inschrijvingsbiljet'!$B$1:$D$41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8" i="7" l="1"/>
  <c r="I78" i="7"/>
  <c r="J101" i="7"/>
  <c r="I101" i="7"/>
  <c r="J67" i="7"/>
  <c r="I67" i="7"/>
  <c r="J90" i="7"/>
  <c r="I90" i="7"/>
  <c r="J95" i="7"/>
  <c r="J96" i="7"/>
  <c r="J97" i="7"/>
  <c r="I95" i="7"/>
  <c r="J69" i="7"/>
  <c r="J70" i="7"/>
  <c r="J71" i="7"/>
  <c r="J72" i="7"/>
  <c r="J73" i="7"/>
  <c r="J74" i="7"/>
  <c r="J75" i="7"/>
  <c r="J76" i="7"/>
  <c r="I69" i="7"/>
  <c r="I70" i="7"/>
  <c r="I71" i="7"/>
  <c r="I72" i="7"/>
  <c r="I73" i="7"/>
  <c r="I74" i="7"/>
  <c r="I75" i="7"/>
  <c r="I76" i="7"/>
  <c r="J51" i="7"/>
  <c r="J50" i="7"/>
  <c r="J109" i="7"/>
  <c r="J108" i="7"/>
  <c r="J107" i="7"/>
  <c r="J106" i="7"/>
  <c r="J105" i="7"/>
  <c r="J104" i="7"/>
  <c r="J103" i="7"/>
  <c r="J102" i="7"/>
  <c r="J100" i="7"/>
  <c r="J99" i="7"/>
  <c r="J98" i="7"/>
  <c r="J94" i="7"/>
  <c r="J93" i="7"/>
  <c r="J92" i="7"/>
  <c r="J91" i="7"/>
  <c r="J89" i="7"/>
  <c r="J88" i="7"/>
  <c r="J87" i="7"/>
  <c r="J86" i="7"/>
  <c r="J85" i="7"/>
  <c r="J81" i="7"/>
  <c r="J80" i="7"/>
  <c r="J79" i="7"/>
  <c r="J77" i="7"/>
  <c r="J59" i="7"/>
  <c r="J58" i="7"/>
  <c r="J57" i="7"/>
  <c r="J56" i="7"/>
  <c r="J55" i="7"/>
  <c r="J46" i="7"/>
  <c r="J45" i="7"/>
  <c r="J44" i="7"/>
  <c r="J43" i="7"/>
  <c r="J42" i="7"/>
  <c r="J41" i="7"/>
  <c r="J40" i="7"/>
  <c r="J34" i="7"/>
  <c r="I98" i="7"/>
  <c r="I99" i="7"/>
  <c r="I100" i="7"/>
  <c r="I102" i="7"/>
  <c r="I103" i="7"/>
  <c r="I104" i="7"/>
  <c r="I105" i="7"/>
  <c r="I106" i="7"/>
  <c r="I107" i="7"/>
  <c r="I108" i="7"/>
  <c r="I109" i="7"/>
  <c r="J24" i="7"/>
  <c r="J25" i="7"/>
  <c r="J26" i="7"/>
  <c r="J27" i="7"/>
  <c r="J28" i="7"/>
  <c r="J29" i="7"/>
  <c r="J30" i="7"/>
  <c r="J31" i="7"/>
  <c r="J32" i="7"/>
  <c r="J33" i="7"/>
  <c r="J35" i="7"/>
  <c r="J36" i="7"/>
  <c r="J23" i="7"/>
  <c r="I80" i="7"/>
  <c r="I56" i="7"/>
  <c r="I57" i="7"/>
  <c r="I58" i="7"/>
  <c r="I97" i="7"/>
  <c r="I96" i="7"/>
  <c r="I94" i="7"/>
  <c r="I93" i="7"/>
  <c r="I92" i="7"/>
  <c r="I91" i="7"/>
  <c r="I89" i="7"/>
  <c r="I88" i="7"/>
  <c r="I87" i="7"/>
  <c r="I86" i="7"/>
  <c r="I85" i="7"/>
  <c r="I81" i="7"/>
  <c r="I79" i="7"/>
  <c r="I77" i="7"/>
  <c r="I68" i="7"/>
  <c r="I66" i="7"/>
  <c r="I65" i="7"/>
  <c r="I64" i="7"/>
  <c r="I63" i="7"/>
  <c r="I59" i="7"/>
  <c r="I55" i="7"/>
  <c r="I51" i="7"/>
  <c r="I50" i="7"/>
  <c r="I46" i="7"/>
  <c r="I45" i="7"/>
  <c r="I44" i="7"/>
  <c r="I43" i="7"/>
  <c r="I42" i="7"/>
  <c r="I41" i="7"/>
  <c r="I40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23" i="7"/>
  <c r="H115" i="7"/>
  <c r="J115" i="7" s="1"/>
  <c r="J116" i="7" s="1"/>
  <c r="J64" i="7"/>
  <c r="J52" i="7" l="1"/>
  <c r="J60" i="7"/>
  <c r="J47" i="7"/>
  <c r="J110" i="7"/>
  <c r="J63" i="7"/>
  <c r="J37" i="7"/>
  <c r="J65" i="7"/>
  <c r="J66" i="7" l="1"/>
  <c r="J68" i="7" l="1"/>
  <c r="J82" i="7" s="1"/>
  <c r="J112" i="7" s="1"/>
  <c r="J120" i="7" l="1"/>
  <c r="J119" i="7"/>
  <c r="J121" i="7"/>
  <c r="J123" i="7" l="1"/>
  <c r="C10" i="1" s="1"/>
</calcChain>
</file>

<file path=xl/sharedStrings.xml><?xml version="1.0" encoding="utf-8"?>
<sst xmlns="http://schemas.openxmlformats.org/spreadsheetml/2006/main" count="229" uniqueCount="150">
  <si>
    <t xml:space="preserve">Bijlage 2: Inschrijvingsbiljet </t>
  </si>
  <si>
    <t>Aanbesteding:</t>
  </si>
  <si>
    <t>Facilitaire groothandelsartikelen</t>
  </si>
  <si>
    <t>Opdrachtgever:</t>
  </si>
  <si>
    <t>Staatsbosbeheer</t>
  </si>
  <si>
    <t>Kenmerk:</t>
  </si>
  <si>
    <t>P23-131</t>
  </si>
  <si>
    <t>Datum:</t>
  </si>
  <si>
    <t>&lt;nog in te vullen&gt;</t>
  </si>
  <si>
    <t>Totale inschrijfprijs 
Facilitaire groothandelsartikelen</t>
  </si>
  <si>
    <t>Door middel van het invullen en ondertekenen van dit inschrijvingsbiljet verklaart de inschrijver het onderstaande:</t>
  </si>
  <si>
    <t>1. Dat de inschrijving voldoet aan alle voorwaarden zoals die zijn gesteld in de aanbestedingsleidraad met kenmerk P23-131, bijbehorende bijlagen en de bijbehorende Nota(‘s) van inlichtingen.</t>
  </si>
  <si>
    <r>
      <t xml:space="preserve">2. </t>
    </r>
    <r>
      <rPr>
        <sz val="10"/>
        <color rgb="FF000000"/>
        <rFont val="Agrofont"/>
        <family val="2"/>
      </rPr>
      <t>De opgegeven prijzen dienen all-in tarieven te zijn, hetgeen betekent dat alle eventuele bijkomende kosten in de tarieven dienen te zijn verwerkt, zoals, maar niet uitsluitend, reis- en transportkosten, rapportagekosten, administratiekosten en andere logisch tot de opdracht behorende kosten.</t>
    </r>
  </si>
  <si>
    <t>3. Dat hij/zij borg staat voor een correcte uitvoering van de dienstverlening tegen de aangegeven tarieven.</t>
  </si>
  <si>
    <t>4. Dat hij/zij deze verklaring en het Uniform Europees Aanbestedingsdocument naar waarheid heeft ingevuld.</t>
  </si>
  <si>
    <t>Ondertekening:</t>
  </si>
  <si>
    <t>Organisatie:</t>
  </si>
  <si>
    <t>…..........................................................................................................................................................................................</t>
  </si>
  <si>
    <t>KvK nummer:</t>
  </si>
  <si>
    <t>Naam vertegenwoordiger:</t>
  </si>
  <si>
    <t>Functie:</t>
  </si>
  <si>
    <t>Plaats:</t>
  </si>
  <si>
    <t>Handtekening:</t>
  </si>
  <si>
    <t>………………………………………………………………………….................................................</t>
  </si>
  <si>
    <t>Prijzenblad Facilitaire groothandelsartikelen</t>
  </si>
  <si>
    <t>Kenmerk: P23-131</t>
  </si>
  <si>
    <t>Invulinstructie:</t>
  </si>
  <si>
    <r>
      <t xml:space="preserve">- Inschrijver biedt alleen </t>
    </r>
    <r>
      <rPr>
        <sz val="10"/>
        <color theme="1"/>
        <rFont val="Agrofont"/>
        <family val="2"/>
      </rPr>
      <t>producten aan die voldoen aan de gestelde eisen in de aanbestedingsdocumenten</t>
    </r>
  </si>
  <si>
    <t>- Alle bedragen en/of omzetcijfers zijn exclusief BTW</t>
  </si>
  <si>
    <t>- Alleen de groen gearceerde velden in kolom D, E en G moeten worden ingevuld</t>
  </si>
  <si>
    <t>- In kolom D vult inschrijver het aangeboden merk in</t>
  </si>
  <si>
    <t>- In kolom E vult inschrijver de inhoud van de aangeboden verpakking in passend bij de genoemde eenheid in kolom F</t>
  </si>
  <si>
    <t>- In kolom G vult inschrijver de prijs per verpakking in. Het invullen van negatieve bedragen en nulwaarden is niet toegestaan</t>
  </si>
  <si>
    <t>- Voor de in te vullen extra korting geldt het volgende:</t>
  </si>
  <si>
    <t>- De vermelde fictieve afname per jaar is bedoeld om de totale inschrijfprijs te beoordelen. Een inschrijver kan hier geen rechten aan ontlenen</t>
  </si>
  <si>
    <t>- De totale inschrijfprijs 'Facilitaire groothandelsartikelen' wordt overgenomen op het inschrijvingsbiljet</t>
  </si>
  <si>
    <t>- De rechtsgeldige ondertekening vindt plaats op het inschrijvingsbiljet</t>
  </si>
  <si>
    <t>Productcategorie</t>
  </si>
  <si>
    <t>Aangeboden merk</t>
  </si>
  <si>
    <t>Inhoud verpakking *</t>
  </si>
  <si>
    <t>Eenheid verpakking</t>
  </si>
  <si>
    <t>Prijs per verpakking
(€)</t>
  </si>
  <si>
    <t>Fictieve afname per jaar</t>
  </si>
  <si>
    <t>Eenheid afname</t>
  </si>
  <si>
    <t>Totaalprijs per product per jaar
(€)</t>
  </si>
  <si>
    <t>a. Koffie, thee, melk</t>
  </si>
  <si>
    <t>Koffiebonen</t>
  </si>
  <si>
    <t>gram</t>
  </si>
  <si>
    <t>Koffiebonen, gemalen</t>
  </si>
  <si>
    <t>Filterkoffie</t>
  </si>
  <si>
    <t>Koffiepads</t>
  </si>
  <si>
    <t>pad</t>
  </si>
  <si>
    <t>Decafé koffiebonen</t>
  </si>
  <si>
    <t>Decafé koffiebonen, gemalen</t>
  </si>
  <si>
    <t>Theezakjes</t>
  </si>
  <si>
    <t>zakje</t>
  </si>
  <si>
    <t>Volle melk, houdbaar</t>
  </si>
  <si>
    <t>deciliter</t>
  </si>
  <si>
    <t>Halfvolle melk, houdbaar</t>
  </si>
  <si>
    <t>Koffiemelk</t>
  </si>
  <si>
    <t>Havermelk</t>
  </si>
  <si>
    <t>Subtotaal productcategorie a.</t>
  </si>
  <si>
    <t>b. Creamer, suiker, zoetjes, instant chocomelk</t>
  </si>
  <si>
    <t>Melkpoeder/ creamer</t>
  </si>
  <si>
    <t>Chocolademelkpoeder, instant</t>
  </si>
  <si>
    <t>chocolademelkpoeder, koffiemachine</t>
  </si>
  <si>
    <t>Suiker</t>
  </si>
  <si>
    <t>Suikerklontjes</t>
  </si>
  <si>
    <t>stuk</t>
  </si>
  <si>
    <t>Zoetjes</t>
  </si>
  <si>
    <t>Zoetjes, navulling</t>
  </si>
  <si>
    <t>Subtotaal productcategorie b.</t>
  </si>
  <si>
    <t>c. Soep</t>
  </si>
  <si>
    <t>Drinkbouillon</t>
  </si>
  <si>
    <t>Soep, instant</t>
  </si>
  <si>
    <t>Subtotaal productcategorie c.</t>
  </si>
  <si>
    <t>d. Koek en snoep</t>
  </si>
  <si>
    <t>Koekjes</t>
  </si>
  <si>
    <t>Kerstkransjes</t>
  </si>
  <si>
    <t>Pepernoten</t>
  </si>
  <si>
    <t>Paaseitjes</t>
  </si>
  <si>
    <t>Limonadesiroop</t>
  </si>
  <si>
    <t>Subtotaal productcategorie d.</t>
  </si>
  <si>
    <t>e. Servies en kleine huishoudelijke apparaten</t>
  </si>
  <si>
    <t>Koffiemok</t>
  </si>
  <si>
    <t>Theeglas</t>
  </si>
  <si>
    <t>Longdrinkglas</t>
  </si>
  <si>
    <t>Herbruikbare to-go beker</t>
  </si>
  <si>
    <t>Wegwerpbeker, afbreekbaar</t>
  </si>
  <si>
    <t>Gebaksbordje</t>
  </si>
  <si>
    <t>Gebaksvorkje</t>
  </si>
  <si>
    <t>Theelepel</t>
  </si>
  <si>
    <t>Vork</t>
  </si>
  <si>
    <t>Mes</t>
  </si>
  <si>
    <t>Eetlepel</t>
  </si>
  <si>
    <t>Scherp mesje</t>
  </si>
  <si>
    <t>Bord</t>
  </si>
  <si>
    <t>Soepkom</t>
  </si>
  <si>
    <t>Waterkoker</t>
  </si>
  <si>
    <t>Tosti-ijzer</t>
  </si>
  <si>
    <t>Melkopschuimer</t>
  </si>
  <si>
    <t>Opbergbak, pot of blik</t>
  </si>
  <si>
    <t>Subtotaal productcategorie e.</t>
  </si>
  <si>
    <t>f. Schoonmaak en hygiëne artikelen</t>
  </si>
  <si>
    <t>Reinigingstabletten koffiemachine</t>
  </si>
  <si>
    <t>Melksysteem reiniger</t>
  </si>
  <si>
    <t>Alcohol reinigingsdoekjes</t>
  </si>
  <si>
    <t>Afwasmiddel</t>
  </si>
  <si>
    <t>Vaatwastabletten</t>
  </si>
  <si>
    <t>Vaatwasmachinereiniger</t>
  </si>
  <si>
    <t>Afwasborstel</t>
  </si>
  <si>
    <t>Huishouddoekjes</t>
  </si>
  <si>
    <t>Spons</t>
  </si>
  <si>
    <t>Handzeep</t>
  </si>
  <si>
    <t>Handzeep, navulling</t>
  </si>
  <si>
    <t>Toiletpapier</t>
  </si>
  <si>
    <t>rol</t>
  </si>
  <si>
    <t>Dweil</t>
  </si>
  <si>
    <t>Dweilemmer</t>
  </si>
  <si>
    <t>Bezem</t>
  </si>
  <si>
    <t>Hygiënezakjes voor damesverband, papier</t>
  </si>
  <si>
    <t>Hygiënezakjes voor damesverband, plastic</t>
  </si>
  <si>
    <t>Luchtverfrisser</t>
  </si>
  <si>
    <t>Houder luchtverfrisser</t>
  </si>
  <si>
    <t>Toiletborstel en houder</t>
  </si>
  <si>
    <t>Allesreiniger</t>
  </si>
  <si>
    <t>Dispenser voor papieren handdoekjes</t>
  </si>
  <si>
    <t>Multifold handdoekjes</t>
  </si>
  <si>
    <t>Dispenser voor ronde papierrol</t>
  </si>
  <si>
    <t>Papierrol</t>
  </si>
  <si>
    <t>Subtotaal productcategorie f.</t>
  </si>
  <si>
    <t>Totaalprijs per jaar voor productcategorieën a t/m f</t>
  </si>
  <si>
    <t>g. Extra dienstverlening **</t>
  </si>
  <si>
    <t>Vooraadbeheer en opruimen levering</t>
  </si>
  <si>
    <t>uur</t>
  </si>
  <si>
    <t>Subtotaal productcategorie g.</t>
  </si>
  <si>
    <t>Extra korting</t>
  </si>
  <si>
    <t>Totale omzet per jaar 
(€)</t>
  </si>
  <si>
    <t>Korting bij minimale omzet per jaar
(%)</t>
  </si>
  <si>
    <t>h.</t>
  </si>
  <si>
    <t>Extra korting bij het behalen van een minimale omzet per jaar</t>
  </si>
  <si>
    <t>i.</t>
  </si>
  <si>
    <t>j.</t>
  </si>
  <si>
    <t>Totale inschrijfprijs Facilitaire groothandelsartikelen</t>
  </si>
  <si>
    <t>* Inschrijver dient in deze kolom de inhoud van de aangeboden verpakking in te vullen conform de aangegeven eenheid</t>
  </si>
  <si>
    <t>** De extra dienstverlening is optioneel en maakt bij start van de overeenkomst geen onderdeel uit van de opdracht. Zie de herzieningsclausule in de aanbestedingsleidraad</t>
  </si>
  <si>
    <t xml:space="preserve">   -&gt; De opgegeven extra korting bij regel i is minimaal gelijk aan of groter dan de opgeven extra korting bij regel h;</t>
  </si>
  <si>
    <t xml:space="preserve">   -&gt; De opgegeven extra korting bij regel j is minimaal gelijk aan of groter dan de opgeven extra korting bij regel i;</t>
  </si>
  <si>
    <t>Korting bij behalen minimale omzet per jaar
(€)</t>
  </si>
  <si>
    <t>Uurtarief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</si>
</sst>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&quot;€&quot;\ #,##0.00"/>
    <numFmt numFmtId="166" formatCode="[$-413]d/mmm/yy;@"/>
  </numFmts>
  <fonts count="52">
    <font>
      <sz val="10"/>
      <color theme="1"/>
      <name val="Agrofont"/>
      <family val="2"/>
    </font>
    <font>
      <b/>
      <sz val="10"/>
      <color theme="1"/>
      <name val="Agrofont"/>
      <family val="2"/>
    </font>
    <font>
      <b/>
      <sz val="14"/>
      <color theme="1"/>
      <name val="Agrofont"/>
      <family val="2"/>
    </font>
    <font>
      <sz val="11"/>
      <color theme="1"/>
      <name val="Agrofont"/>
      <family val="2"/>
    </font>
    <font>
      <i/>
      <sz val="10"/>
      <color theme="1"/>
      <name val="Agrofont"/>
      <family val="2"/>
    </font>
    <font>
      <sz val="10"/>
      <color rgb="FF000000"/>
      <name val="Agrofont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sz val="11"/>
      <name val="Baskerville MT"/>
    </font>
    <font>
      <sz val="10"/>
      <color indexed="8"/>
      <name val="Century Gothic"/>
      <family val="2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Century Gothic"/>
      <family val="2"/>
    </font>
    <font>
      <sz val="9"/>
      <color theme="1"/>
      <name val="Verdana"/>
      <family val="2"/>
    </font>
    <font>
      <sz val="9"/>
      <color theme="1"/>
      <name val="Lucida Sans Unicode"/>
      <family val="2"/>
    </font>
    <font>
      <sz val="10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0"/>
      <name val="Agrofont"/>
      <family val="2"/>
    </font>
    <font>
      <b/>
      <sz val="10"/>
      <color theme="0"/>
      <name val="Agrofont"/>
      <family val="2"/>
    </font>
    <font>
      <sz val="9"/>
      <color theme="1"/>
      <name val="Agrofont"/>
      <family val="2"/>
    </font>
    <font>
      <b/>
      <sz val="10"/>
      <name val="Agrofont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double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1797">
    <xf numFmtId="0" fontId="0" fillId="0" borderId="0"/>
    <xf numFmtId="0" fontId="6" fillId="0" borderId="0"/>
    <xf numFmtId="44" fontId="6" fillId="34" borderId="4">
      <alignment horizontal="center"/>
    </xf>
    <xf numFmtId="44" fontId="6" fillId="33" borderId="4"/>
    <xf numFmtId="0" fontId="6" fillId="33" borderId="0"/>
    <xf numFmtId="44" fontId="6" fillId="35" borderId="4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3" fillId="12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3" fillId="16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3" fillId="20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3" fillId="24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3" fillId="2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3" fillId="32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3" fillId="9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3" fillId="13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3" fillId="17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3" fillId="21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3" fillId="25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3" fillId="29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4" borderId="19" applyNumberFormat="0" applyAlignment="0" applyProtection="0"/>
    <xf numFmtId="0" fontId="16" fillId="54" borderId="19" applyNumberFormat="0" applyAlignment="0" applyProtection="0"/>
    <xf numFmtId="0" fontId="16" fillId="54" borderId="19" applyNumberFormat="0" applyAlignment="0" applyProtection="0"/>
    <xf numFmtId="0" fontId="16" fillId="54" borderId="19" applyNumberFormat="0" applyAlignment="0" applyProtection="0"/>
    <xf numFmtId="0" fontId="16" fillId="54" borderId="19" applyNumberFormat="0" applyAlignment="0" applyProtection="0"/>
    <xf numFmtId="0" fontId="16" fillId="54" borderId="19" applyNumberFormat="0" applyAlignment="0" applyProtection="0"/>
    <xf numFmtId="0" fontId="16" fillId="54" borderId="19" applyNumberFormat="0" applyAlignment="0" applyProtection="0"/>
    <xf numFmtId="0" fontId="34" fillId="6" borderId="13" applyNumberFormat="0" applyAlignment="0" applyProtection="0"/>
    <xf numFmtId="0" fontId="16" fillId="54" borderId="19" applyNumberFormat="0" applyAlignment="0" applyProtection="0"/>
    <xf numFmtId="0" fontId="16" fillId="54" borderId="19" applyNumberFormat="0" applyAlignment="0" applyProtection="0"/>
    <xf numFmtId="0" fontId="16" fillId="54" borderId="19" applyNumberFormat="0" applyAlignment="0" applyProtection="0"/>
    <xf numFmtId="0" fontId="16" fillId="54" borderId="19" applyNumberFormat="0" applyAlignment="0" applyProtection="0"/>
    <xf numFmtId="0" fontId="16" fillId="54" borderId="19" applyNumberFormat="0" applyAlignment="0" applyProtection="0"/>
    <xf numFmtId="0" fontId="16" fillId="54" borderId="19" applyNumberFormat="0" applyAlignment="0" applyProtection="0"/>
    <xf numFmtId="0" fontId="16" fillId="54" borderId="19" applyNumberFormat="0" applyAlignment="0" applyProtection="0"/>
    <xf numFmtId="0" fontId="16" fillId="54" borderId="19" applyNumberFormat="0" applyAlignment="0" applyProtection="0"/>
    <xf numFmtId="0" fontId="17" fillId="55" borderId="20" applyNumberFormat="0" applyAlignment="0" applyProtection="0"/>
    <xf numFmtId="0" fontId="17" fillId="55" borderId="20" applyNumberFormat="0" applyAlignment="0" applyProtection="0"/>
    <xf numFmtId="0" fontId="17" fillId="55" borderId="20" applyNumberFormat="0" applyAlignment="0" applyProtection="0"/>
    <xf numFmtId="0" fontId="17" fillId="55" borderId="20" applyNumberFormat="0" applyAlignment="0" applyProtection="0"/>
    <xf numFmtId="0" fontId="17" fillId="55" borderId="20" applyNumberFormat="0" applyAlignment="0" applyProtection="0"/>
    <xf numFmtId="0" fontId="17" fillId="55" borderId="20" applyNumberFormat="0" applyAlignment="0" applyProtection="0"/>
    <xf numFmtId="0" fontId="17" fillId="55" borderId="20" applyNumberFormat="0" applyAlignment="0" applyProtection="0"/>
    <xf numFmtId="0" fontId="8" fillId="7" borderId="16" applyNumberFormat="0" applyAlignment="0" applyProtection="0"/>
    <xf numFmtId="0" fontId="17" fillId="55" borderId="20" applyNumberFormat="0" applyAlignment="0" applyProtection="0"/>
    <xf numFmtId="0" fontId="17" fillId="55" borderId="20" applyNumberFormat="0" applyAlignment="0" applyProtection="0"/>
    <xf numFmtId="0" fontId="17" fillId="55" borderId="20" applyNumberFormat="0" applyAlignment="0" applyProtection="0"/>
    <xf numFmtId="0" fontId="17" fillId="55" borderId="20" applyNumberFormat="0" applyAlignment="0" applyProtection="0"/>
    <xf numFmtId="0" fontId="17" fillId="55" borderId="20" applyNumberFormat="0" applyAlignment="0" applyProtection="0"/>
    <xf numFmtId="0" fontId="17" fillId="55" borderId="20" applyNumberFormat="0" applyAlignment="0" applyProtection="0"/>
    <xf numFmtId="0" fontId="17" fillId="55" borderId="20" applyNumberFormat="0" applyAlignment="0" applyProtection="0"/>
    <xf numFmtId="0" fontId="17" fillId="55" borderId="20" applyNumberFormat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35" fillId="0" borderId="15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1" fillId="2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0" fillId="41" borderId="19" applyNumberFormat="0" applyAlignment="0" applyProtection="0"/>
    <xf numFmtId="0" fontId="20" fillId="41" borderId="19" applyNumberFormat="0" applyAlignment="0" applyProtection="0"/>
    <xf numFmtId="0" fontId="20" fillId="41" borderId="19" applyNumberFormat="0" applyAlignment="0" applyProtection="0"/>
    <xf numFmtId="0" fontId="20" fillId="41" borderId="19" applyNumberFormat="0" applyAlignment="0" applyProtection="0"/>
    <xf numFmtId="0" fontId="20" fillId="41" borderId="19" applyNumberFormat="0" applyAlignment="0" applyProtection="0"/>
    <xf numFmtId="0" fontId="20" fillId="41" borderId="19" applyNumberFormat="0" applyAlignment="0" applyProtection="0"/>
    <xf numFmtId="0" fontId="20" fillId="41" borderId="19" applyNumberFormat="0" applyAlignment="0" applyProtection="0"/>
    <xf numFmtId="0" fontId="37" fillId="5" borderId="13" applyNumberFormat="0" applyAlignment="0" applyProtection="0"/>
    <xf numFmtId="0" fontId="20" fillId="41" borderId="19" applyNumberFormat="0" applyAlignment="0" applyProtection="0"/>
    <xf numFmtId="0" fontId="20" fillId="41" borderId="19" applyNumberFormat="0" applyAlignment="0" applyProtection="0"/>
    <xf numFmtId="0" fontId="20" fillId="41" borderId="19" applyNumberFormat="0" applyAlignment="0" applyProtection="0"/>
    <xf numFmtId="0" fontId="20" fillId="41" borderId="19" applyNumberFormat="0" applyAlignment="0" applyProtection="0"/>
    <xf numFmtId="0" fontId="20" fillId="41" borderId="19" applyNumberFormat="0" applyAlignment="0" applyProtection="0"/>
    <xf numFmtId="0" fontId="20" fillId="41" borderId="19" applyNumberFormat="0" applyAlignment="0" applyProtection="0"/>
    <xf numFmtId="0" fontId="20" fillId="41" borderId="19" applyNumberFormat="0" applyAlignment="0" applyProtection="0"/>
    <xf numFmtId="0" fontId="20" fillId="41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38" fillId="0" borderId="10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39" fillId="0" borderId="11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40" fillId="0" borderId="12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41" fillId="4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6" fillId="8" borderId="17" applyNumberFormat="0" applyFont="0" applyAlignment="0" applyProtection="0"/>
    <xf numFmtId="0" fontId="6" fillId="8" borderId="17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31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7" fillId="57" borderId="25" applyNumberFormat="0" applyFont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12" fillId="3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2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45" fillId="0" borderId="0"/>
    <xf numFmtId="0" fontId="7" fillId="0" borderId="0">
      <alignment vertical="top"/>
    </xf>
    <xf numFmtId="0" fontId="7" fillId="0" borderId="0">
      <alignment vertical="top"/>
    </xf>
    <xf numFmtId="0" fontId="45" fillId="0" borderId="0"/>
    <xf numFmtId="0" fontId="7" fillId="0" borderId="0">
      <alignment vertical="top"/>
    </xf>
    <xf numFmtId="0" fontId="7" fillId="0" borderId="0">
      <alignment vertical="top"/>
    </xf>
    <xf numFmtId="0" fontId="45" fillId="0" borderId="0"/>
    <xf numFmtId="0" fontId="7" fillId="0" borderId="0">
      <alignment vertical="top"/>
    </xf>
    <xf numFmtId="0" fontId="7" fillId="0" borderId="0">
      <alignment vertical="top"/>
    </xf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6" fillId="0" borderId="0"/>
    <xf numFmtId="0" fontId="7" fillId="0" borderId="0">
      <alignment vertical="top"/>
    </xf>
    <xf numFmtId="0" fontId="6" fillId="0" borderId="0"/>
    <xf numFmtId="0" fontId="7" fillId="0" borderId="0">
      <alignment vertical="top"/>
    </xf>
    <xf numFmtId="0" fontId="6" fillId="0" borderId="0"/>
    <xf numFmtId="0" fontId="7" fillId="0" borderId="0">
      <alignment vertical="top"/>
    </xf>
    <xf numFmtId="0" fontId="6" fillId="0" borderId="0"/>
    <xf numFmtId="0" fontId="7" fillId="0" borderId="0">
      <alignment vertical="top"/>
    </xf>
    <xf numFmtId="0" fontId="6" fillId="0" borderId="0"/>
    <xf numFmtId="0" fontId="7" fillId="0" borderId="0">
      <alignment vertical="top"/>
    </xf>
    <xf numFmtId="0" fontId="6" fillId="0" borderId="0"/>
    <xf numFmtId="0" fontId="7" fillId="0" borderId="0">
      <alignment vertical="top"/>
    </xf>
    <xf numFmtId="0" fontId="6" fillId="0" borderId="0"/>
    <xf numFmtId="0" fontId="7" fillId="0" borderId="0">
      <alignment vertical="top"/>
    </xf>
    <xf numFmtId="0" fontId="6" fillId="0" borderId="0"/>
    <xf numFmtId="0" fontId="7" fillId="0" borderId="0">
      <alignment vertical="top"/>
    </xf>
    <xf numFmtId="0" fontId="6" fillId="0" borderId="0"/>
    <xf numFmtId="0" fontId="7" fillId="0" borderId="0">
      <alignment vertical="top"/>
    </xf>
    <xf numFmtId="0" fontId="6" fillId="0" borderId="0"/>
    <xf numFmtId="0" fontId="7" fillId="0" borderId="0">
      <alignment vertical="top"/>
    </xf>
    <xf numFmtId="0" fontId="6" fillId="0" borderId="0"/>
    <xf numFmtId="0" fontId="7" fillId="0" borderId="0">
      <alignment vertical="top"/>
    </xf>
    <xf numFmtId="0" fontId="6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10" fillId="0" borderId="18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8" fillId="54" borderId="27" applyNumberFormat="0" applyAlignment="0" applyProtection="0"/>
    <xf numFmtId="0" fontId="28" fillId="54" borderId="27" applyNumberFormat="0" applyAlignment="0" applyProtection="0"/>
    <xf numFmtId="0" fontId="28" fillId="54" borderId="27" applyNumberFormat="0" applyAlignment="0" applyProtection="0"/>
    <xf numFmtId="0" fontId="28" fillId="54" borderId="27" applyNumberFormat="0" applyAlignment="0" applyProtection="0"/>
    <xf numFmtId="0" fontId="28" fillId="54" borderId="27" applyNumberFormat="0" applyAlignment="0" applyProtection="0"/>
    <xf numFmtId="0" fontId="28" fillId="54" borderId="27" applyNumberFormat="0" applyAlignment="0" applyProtection="0"/>
    <xf numFmtId="0" fontId="28" fillId="54" borderId="27" applyNumberFormat="0" applyAlignment="0" applyProtection="0"/>
    <xf numFmtId="0" fontId="46" fillId="6" borderId="14" applyNumberFormat="0" applyAlignment="0" applyProtection="0"/>
    <xf numFmtId="0" fontId="28" fillId="54" borderId="27" applyNumberFormat="0" applyAlignment="0" applyProtection="0"/>
    <xf numFmtId="0" fontId="28" fillId="54" borderId="27" applyNumberFormat="0" applyAlignment="0" applyProtection="0"/>
    <xf numFmtId="0" fontId="28" fillId="54" borderId="27" applyNumberFormat="0" applyAlignment="0" applyProtection="0"/>
    <xf numFmtId="0" fontId="28" fillId="54" borderId="27" applyNumberFormat="0" applyAlignment="0" applyProtection="0"/>
    <xf numFmtId="0" fontId="28" fillId="54" borderId="27" applyNumberFormat="0" applyAlignment="0" applyProtection="0"/>
    <xf numFmtId="0" fontId="28" fillId="54" borderId="27" applyNumberFormat="0" applyAlignment="0" applyProtection="0"/>
    <xf numFmtId="0" fontId="28" fillId="54" borderId="27" applyNumberFormat="0" applyAlignment="0" applyProtection="0"/>
    <xf numFmtId="0" fontId="28" fillId="54" borderId="27" applyNumberFormat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42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122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3" xfId="0" applyFont="1" applyBorder="1" applyAlignment="1">
      <alignment vertical="center"/>
    </xf>
    <xf numFmtId="0" fontId="0" fillId="0" borderId="9" xfId="0" applyBorder="1"/>
    <xf numFmtId="0" fontId="2" fillId="0" borderId="0" xfId="0" applyFont="1"/>
    <xf numFmtId="0" fontId="0" fillId="0" borderId="5" xfId="0" applyBorder="1"/>
    <xf numFmtId="0" fontId="1" fillId="0" borderId="0" xfId="0" applyFont="1" applyAlignment="1">
      <alignment vertical="center"/>
    </xf>
    <xf numFmtId="0" fontId="0" fillId="0" borderId="3" xfId="0" applyBorder="1"/>
    <xf numFmtId="0" fontId="1" fillId="0" borderId="3" xfId="0" applyFont="1" applyBorder="1"/>
    <xf numFmtId="0" fontId="3" fillId="0" borderId="3" xfId="0" applyFont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44" fontId="0" fillId="0" borderId="0" xfId="0" applyNumberFormat="1"/>
    <xf numFmtId="44" fontId="1" fillId="0" borderId="0" xfId="0" applyNumberFormat="1" applyFont="1"/>
    <xf numFmtId="0" fontId="1" fillId="0" borderId="0" xfId="0" applyFont="1"/>
    <xf numFmtId="0" fontId="1" fillId="0" borderId="28" xfId="0" applyFont="1" applyBorder="1"/>
    <xf numFmtId="0" fontId="1" fillId="0" borderId="3" xfId="0" applyFont="1" applyBorder="1" applyAlignment="1">
      <alignment wrapText="1"/>
    </xf>
    <xf numFmtId="165" fontId="1" fillId="0" borderId="28" xfId="0" applyNumberFormat="1" applyFont="1" applyBorder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44" fontId="1" fillId="0" borderId="29" xfId="0" applyNumberFormat="1" applyFont="1" applyBorder="1" applyAlignment="1">
      <alignment horizontal="center"/>
    </xf>
    <xf numFmtId="0" fontId="0" fillId="0" borderId="30" xfId="0" applyBorder="1"/>
    <xf numFmtId="0" fontId="0" fillId="0" borderId="30" xfId="0" applyBorder="1" applyAlignment="1">
      <alignment horizontal="center"/>
    </xf>
    <xf numFmtId="44" fontId="0" fillId="0" borderId="30" xfId="0" applyNumberFormat="1" applyBorder="1" applyAlignment="1">
      <alignment horizontal="center"/>
    </xf>
    <xf numFmtId="44" fontId="0" fillId="0" borderId="41" xfId="0" applyNumberFormat="1" applyBorder="1" applyAlignment="1">
      <alignment horizontal="center"/>
    </xf>
    <xf numFmtId="3" fontId="0" fillId="0" borderId="0" xfId="0" applyNumberFormat="1"/>
    <xf numFmtId="49" fontId="0" fillId="58" borderId="30" xfId="0" applyNumberFormat="1" applyFill="1" applyBorder="1" applyAlignment="1">
      <alignment horizontal="center" wrapText="1"/>
    </xf>
    <xf numFmtId="3" fontId="0" fillId="0" borderId="30" xfId="0" applyNumberFormat="1" applyBorder="1" applyAlignment="1">
      <alignment horizontal="center"/>
    </xf>
    <xf numFmtId="166" fontId="49" fillId="60" borderId="0" xfId="0" applyNumberFormat="1" applyFont="1" applyFill="1" applyAlignment="1" applyProtection="1">
      <alignment horizontal="left" vertical="center"/>
      <protection locked="0"/>
    </xf>
    <xf numFmtId="44" fontId="49" fillId="60" borderId="4" xfId="0" applyNumberFormat="1" applyFont="1" applyFill="1" applyBorder="1" applyAlignment="1">
      <alignment vertical="center"/>
    </xf>
    <xf numFmtId="44" fontId="49" fillId="60" borderId="29" xfId="0" applyNumberFormat="1" applyFont="1" applyFill="1" applyBorder="1"/>
    <xf numFmtId="49" fontId="0" fillId="59" borderId="30" xfId="0" applyNumberFormat="1" applyFill="1" applyBorder="1" applyAlignment="1" applyProtection="1">
      <alignment horizontal="center" wrapText="1"/>
      <protection locked="0"/>
    </xf>
    <xf numFmtId="44" fontId="0" fillId="59" borderId="30" xfId="0" applyNumberFormat="1" applyFill="1" applyBorder="1" applyAlignment="1" applyProtection="1">
      <alignment horizontal="center"/>
      <protection locked="0"/>
    </xf>
    <xf numFmtId="0" fontId="1" fillId="0" borderId="30" xfId="0" applyFont="1" applyBorder="1"/>
    <xf numFmtId="0" fontId="1" fillId="0" borderId="3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4" fontId="0" fillId="0" borderId="43" xfId="0" applyNumberFormat="1" applyBorder="1"/>
    <xf numFmtId="3" fontId="0" fillId="0" borderId="0" xfId="0" applyNumberFormat="1" applyAlignment="1">
      <alignment horizontal="left" wrapText="1"/>
    </xf>
    <xf numFmtId="3" fontId="1" fillId="0" borderId="0" xfId="0" applyNumberFormat="1" applyFont="1" applyAlignment="1">
      <alignment horizontal="left" wrapText="1"/>
    </xf>
    <xf numFmtId="3" fontId="0" fillId="0" borderId="0" xfId="0" applyNumberFormat="1" applyAlignment="1">
      <alignment horizontal="center"/>
    </xf>
    <xf numFmtId="3" fontId="1" fillId="0" borderId="28" xfId="0" applyNumberFormat="1" applyFont="1" applyBorder="1"/>
    <xf numFmtId="3" fontId="1" fillId="0" borderId="30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left" wrapText="1"/>
    </xf>
    <xf numFmtId="4" fontId="1" fillId="0" borderId="0" xfId="0" applyNumberFormat="1" applyFont="1" applyAlignment="1">
      <alignment horizontal="left" wrapText="1"/>
    </xf>
    <xf numFmtId="4" fontId="0" fillId="59" borderId="30" xfId="0" applyNumberFormat="1" applyFill="1" applyBorder="1" applyAlignment="1" applyProtection="1">
      <alignment horizontal="center" wrapText="1"/>
      <protection locked="0"/>
    </xf>
    <xf numFmtId="4" fontId="0" fillId="0" borderId="0" xfId="0" applyNumberFormat="1"/>
    <xf numFmtId="4" fontId="1" fillId="0" borderId="28" xfId="0" applyNumberFormat="1" applyFont="1" applyBorder="1"/>
    <xf numFmtId="44" fontId="0" fillId="58" borderId="30" xfId="0" applyNumberFormat="1" applyFill="1" applyBorder="1" applyAlignment="1">
      <alignment horizontal="center"/>
    </xf>
    <xf numFmtId="3" fontId="0" fillId="58" borderId="30" xfId="0" applyNumberFormat="1" applyFill="1" applyBorder="1" applyAlignment="1">
      <alignment horizontal="center"/>
    </xf>
    <xf numFmtId="10" fontId="0" fillId="0" borderId="0" xfId="0" applyNumberFormat="1"/>
    <xf numFmtId="44" fontId="0" fillId="0" borderId="44" xfId="0" applyNumberFormat="1" applyBorder="1" applyAlignment="1">
      <alignment horizontal="center"/>
    </xf>
    <xf numFmtId="0" fontId="0" fillId="59" borderId="30" xfId="0" applyNumberFormat="1" applyFill="1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center" vertical="center" wrapText="1"/>
    </xf>
    <xf numFmtId="44" fontId="0" fillId="0" borderId="0" xfId="0" applyNumberFormat="1" applyBorder="1"/>
    <xf numFmtId="4" fontId="1" fillId="0" borderId="30" xfId="0" applyNumberFormat="1" applyFont="1" applyBorder="1" applyAlignment="1">
      <alignment horizontal="center" vertical="center" wrapText="1"/>
    </xf>
    <xf numFmtId="44" fontId="1" fillId="0" borderId="41" xfId="0" applyNumberFormat="1" applyFont="1" applyBorder="1" applyAlignment="1">
      <alignment horizontal="center"/>
    </xf>
    <xf numFmtId="10" fontId="1" fillId="0" borderId="0" xfId="0" applyNumberFormat="1" applyFont="1"/>
    <xf numFmtId="44" fontId="1" fillId="0" borderId="40" xfId="0" applyNumberFormat="1" applyFont="1" applyBorder="1" applyAlignment="1">
      <alignment horizontal="center"/>
    </xf>
    <xf numFmtId="0" fontId="0" fillId="0" borderId="0" xfId="0" applyAlignment="1" applyProtection="1">
      <alignment horizontal="center" wrapText="1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0" xfId="0" applyFont="1" applyAlignment="1" applyProtection="1">
      <alignment horizontal="center" wrapText="1"/>
      <protection locked="0"/>
    </xf>
    <xf numFmtId="0" fontId="3" fillId="0" borderId="5" xfId="0" applyFont="1" applyBorder="1" applyAlignment="1" applyProtection="1">
      <alignment horizontal="center" wrapText="1"/>
      <protection locked="0"/>
    </xf>
    <xf numFmtId="0" fontId="48" fillId="60" borderId="32" xfId="0" applyFont="1" applyFill="1" applyBorder="1" applyAlignment="1">
      <alignment horizontal="left"/>
    </xf>
    <xf numFmtId="0" fontId="48" fillId="60" borderId="33" xfId="0" applyFont="1" applyFill="1" applyBorder="1" applyAlignment="1">
      <alignment horizontal="left"/>
    </xf>
    <xf numFmtId="0" fontId="48" fillId="60" borderId="34" xfId="0" applyFont="1" applyFill="1" applyBorder="1" applyAlignment="1">
      <alignment horizontal="left"/>
    </xf>
    <xf numFmtId="0" fontId="0" fillId="0" borderId="30" xfId="0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4" xfId="0" applyBorder="1" applyAlignment="1">
      <alignment horizontal="left"/>
    </xf>
    <xf numFmtId="0" fontId="1" fillId="0" borderId="36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0" fillId="0" borderId="43" xfId="0" quotePrefix="1" applyBorder="1" applyAlignment="1">
      <alignment horizontal="left" wrapText="1"/>
    </xf>
    <xf numFmtId="0" fontId="0" fillId="0" borderId="0" xfId="0" quotePrefix="1" applyAlignment="1">
      <alignment horizontal="left" wrapText="1"/>
    </xf>
    <xf numFmtId="0" fontId="0" fillId="0" borderId="35" xfId="0" quotePrefix="1" applyBorder="1" applyAlignment="1">
      <alignment horizontal="left" wrapText="1"/>
    </xf>
    <xf numFmtId="0" fontId="0" fillId="0" borderId="43" xfId="0" quotePrefix="1" applyBorder="1" applyAlignment="1">
      <alignment horizontal="left"/>
    </xf>
    <xf numFmtId="0" fontId="0" fillId="0" borderId="0" xfId="0" quotePrefix="1" applyAlignment="1">
      <alignment horizontal="left"/>
    </xf>
    <xf numFmtId="0" fontId="0" fillId="0" borderId="35" xfId="0" quotePrefix="1" applyBorder="1" applyAlignment="1">
      <alignment horizontal="left"/>
    </xf>
    <xf numFmtId="0" fontId="0" fillId="0" borderId="39" xfId="0" quotePrefix="1" applyBorder="1" applyAlignment="1">
      <alignment horizontal="left" wrapText="1"/>
    </xf>
    <xf numFmtId="0" fontId="0" fillId="0" borderId="31" xfId="0" quotePrefix="1" applyBorder="1" applyAlignment="1">
      <alignment horizontal="left" wrapText="1"/>
    </xf>
    <xf numFmtId="0" fontId="0" fillId="0" borderId="38" xfId="0" quotePrefix="1" applyBorder="1" applyAlignment="1">
      <alignment horizontal="left" wrapText="1"/>
    </xf>
    <xf numFmtId="0" fontId="1" fillId="0" borderId="30" xfId="0" applyFont="1" applyBorder="1" applyAlignment="1">
      <alignment horizontal="left" vertical="center"/>
    </xf>
    <xf numFmtId="0" fontId="0" fillId="0" borderId="33" xfId="0" applyBorder="1" applyAlignment="1">
      <alignment horizontal="left"/>
    </xf>
    <xf numFmtId="0" fontId="50" fillId="0" borderId="0" xfId="0" applyFont="1" applyAlignment="1">
      <alignment horizontal="left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165" fontId="0" fillId="0" borderId="32" xfId="0" applyNumberFormat="1" applyBorder="1" applyAlignment="1">
      <alignment horizontal="center"/>
    </xf>
    <xf numFmtId="165" fontId="0" fillId="0" borderId="34" xfId="0" applyNumberFormat="1" applyBorder="1" applyAlignment="1">
      <alignment horizontal="center"/>
    </xf>
    <xf numFmtId="0" fontId="0" fillId="0" borderId="32" xfId="0" applyBorder="1" applyAlignment="1">
      <alignment horizontal="left" wrapText="1"/>
    </xf>
    <xf numFmtId="0" fontId="0" fillId="0" borderId="34" xfId="0" applyBorder="1" applyAlignment="1">
      <alignment horizontal="left" wrapText="1"/>
    </xf>
    <xf numFmtId="0" fontId="49" fillId="60" borderId="28" xfId="0" applyFont="1" applyFill="1" applyBorder="1" applyAlignment="1">
      <alignment horizontal="left"/>
    </xf>
    <xf numFmtId="0" fontId="48" fillId="60" borderId="32" xfId="0" applyFont="1" applyFill="1" applyBorder="1" applyAlignment="1"/>
    <xf numFmtId="0" fontId="48" fillId="60" borderId="33" xfId="0" applyFont="1" applyFill="1" applyBorder="1" applyAlignment="1"/>
    <xf numFmtId="0" fontId="48" fillId="60" borderId="34" xfId="0" applyFont="1" applyFill="1" applyBorder="1" applyAlignment="1"/>
    <xf numFmtId="0" fontId="51" fillId="60" borderId="33" xfId="0" applyFont="1" applyFill="1" applyBorder="1" applyAlignment="1">
      <alignment horizontal="center"/>
    </xf>
    <xf numFmtId="44" fontId="0" fillId="0" borderId="30" xfId="0" applyNumberFormat="1" applyBorder="1"/>
  </cellXfs>
  <cellStyles count="1797">
    <cellStyle name="20% - Accent1 10" xfId="9" xr:uid="{AC6A3907-49D9-430E-89CF-C86D7C3F22AA}"/>
    <cellStyle name="20% - Accent1 11" xfId="10" xr:uid="{C906F604-58B3-4ACF-A6FB-D25CB41F7569}"/>
    <cellStyle name="20% - Accent1 12" xfId="11" xr:uid="{126B3BF2-05EC-41E1-A8DC-89E9B4127DA0}"/>
    <cellStyle name="20% - Accent1 13" xfId="12" xr:uid="{28EC70FF-0055-46D4-9B6B-D0B3BEB1C8B5}"/>
    <cellStyle name="20% - Accent1 14" xfId="13" xr:uid="{A2E46AA5-66F3-48DA-92E1-9B9C2CF8C552}"/>
    <cellStyle name="20% - Accent1 15" xfId="14" xr:uid="{4B35A15C-1197-442C-B26F-253EFAA3F3CF}"/>
    <cellStyle name="20% - Accent1 16" xfId="15" xr:uid="{9B602D7E-B987-4292-8919-4D55D4B12FA2}"/>
    <cellStyle name="20% - Accent1 17" xfId="16" xr:uid="{136B597B-07EA-4B40-A937-E0C02C0C0C36}"/>
    <cellStyle name="20% - Accent1 18" xfId="17" xr:uid="{900FFED7-9770-4BC0-A10B-D8E4B9379250}"/>
    <cellStyle name="20% - Accent1 2" xfId="18" xr:uid="{1EE60AD7-7D9F-451B-8296-96FECE70A3FE}"/>
    <cellStyle name="20% - Accent1 2 2" xfId="19" xr:uid="{84090400-EBA2-4BA8-BA9A-ADCFBBDC58C1}"/>
    <cellStyle name="20% - Accent1 2 2 2" xfId="20" xr:uid="{F6E4A93E-B579-4FF8-800F-9B55ED2F2511}"/>
    <cellStyle name="20% - Accent1 2 3" xfId="21" xr:uid="{CEF798FB-9734-4E9F-84C1-D388DC9116E7}"/>
    <cellStyle name="20% - Accent1 2 3 2" xfId="22" xr:uid="{E2C76755-810A-402A-B09A-2F2E6EB0F3EB}"/>
    <cellStyle name="20% - Accent1 2 4" xfId="23" xr:uid="{46BC1FC5-7102-42E4-B5E7-27B7924B61B9}"/>
    <cellStyle name="20% - Accent1 3" xfId="24" xr:uid="{B00281CD-98C8-4F20-8473-9C66A52E2D7D}"/>
    <cellStyle name="20% - Accent1 4" xfId="25" xr:uid="{C9896CB8-4FCA-4352-844E-308687EC9B4C}"/>
    <cellStyle name="20% - Accent1 5" xfId="26" xr:uid="{ECC8EBD1-7922-4F66-89E6-48EA7D2D244B}"/>
    <cellStyle name="20% - Accent1 6" xfId="27" xr:uid="{DFF76631-20FA-426D-A068-863C481A9289}"/>
    <cellStyle name="20% - Accent1 7" xfId="28" xr:uid="{C04A1344-0039-48E5-BF9E-D8403E41E57E}"/>
    <cellStyle name="20% - Accent1 8" xfId="29" xr:uid="{F11E8012-0494-4879-84B3-16ACFE1F3E53}"/>
    <cellStyle name="20% - Accent1 9" xfId="30" xr:uid="{A3C7D8AD-4491-4D19-95C4-5AD1994A4C84}"/>
    <cellStyle name="20% - Accent2 10" xfId="31" xr:uid="{A96D54AE-A2FA-4255-8CB9-405A840EA2E1}"/>
    <cellStyle name="20% - Accent2 11" xfId="32" xr:uid="{DB779818-880F-4A21-B990-AA6707852AFE}"/>
    <cellStyle name="20% - Accent2 12" xfId="33" xr:uid="{8A844D55-E782-440D-8FD6-FCC2801CF2B4}"/>
    <cellStyle name="20% - Accent2 13" xfId="34" xr:uid="{7FD1C9E1-CE48-4263-B698-63820C92DA28}"/>
    <cellStyle name="20% - Accent2 14" xfId="35" xr:uid="{50DA8A2B-D2F9-4DB1-B777-101BB3A236EE}"/>
    <cellStyle name="20% - Accent2 15" xfId="36" xr:uid="{F9212C74-0187-41C4-9EF6-617ADC72A1D1}"/>
    <cellStyle name="20% - Accent2 16" xfId="37" xr:uid="{DA4FF5E2-0360-4AF8-BDE9-0107358235DF}"/>
    <cellStyle name="20% - Accent2 17" xfId="38" xr:uid="{AC323CC2-6CD0-4A42-847D-FA2551938316}"/>
    <cellStyle name="20% - Accent2 18" xfId="39" xr:uid="{56C62B1A-6479-4A90-AA61-E69FA001FAB9}"/>
    <cellStyle name="20% - Accent2 2" xfId="40" xr:uid="{3C842775-1C50-4C83-8F14-63138D121955}"/>
    <cellStyle name="20% - Accent2 2 2" xfId="41" xr:uid="{5A48FC90-6521-444E-BDE3-0E464347388A}"/>
    <cellStyle name="20% - Accent2 2 2 2" xfId="42" xr:uid="{53302105-3415-4224-9CFB-06F8FE4FB490}"/>
    <cellStyle name="20% - Accent2 2 3" xfId="43" xr:uid="{83BB267A-6F3B-4E5C-A5E3-1D2F5F872937}"/>
    <cellStyle name="20% - Accent2 2 3 2" xfId="44" xr:uid="{DCABD532-D5A8-4257-9BE1-473FFA82A356}"/>
    <cellStyle name="20% - Accent2 2 4" xfId="45" xr:uid="{8131E5EC-7496-4DB2-9BD3-08DF17CFEC73}"/>
    <cellStyle name="20% - Accent2 3" xfId="46" xr:uid="{C6A9F1FD-FBB8-4F2C-AE6F-4C28C6CEB3DA}"/>
    <cellStyle name="20% - Accent2 4" xfId="47" xr:uid="{8CD1E220-42B9-4C00-AE60-5D53FA2D7C1A}"/>
    <cellStyle name="20% - Accent2 5" xfId="48" xr:uid="{F8FF07D6-7863-4CE7-B25D-C724C60CD340}"/>
    <cellStyle name="20% - Accent2 6" xfId="49" xr:uid="{97B3C7E4-75B4-45A7-8735-C8842658C759}"/>
    <cellStyle name="20% - Accent2 7" xfId="50" xr:uid="{681EFBF3-A321-4F63-A039-E21C5B7E3268}"/>
    <cellStyle name="20% - Accent2 8" xfId="51" xr:uid="{4FFA7BFC-B201-492B-9B23-03C8BCEDFB61}"/>
    <cellStyle name="20% - Accent2 9" xfId="52" xr:uid="{51371BB6-C40E-4FBA-9B47-4B6C417C7791}"/>
    <cellStyle name="20% - Accent3 10" xfId="53" xr:uid="{7660924E-AD11-4F7A-9AB8-F420D6C2F4BB}"/>
    <cellStyle name="20% - Accent3 11" xfId="54" xr:uid="{1992FBB3-E4BB-4080-AA7F-ED8CA36AE849}"/>
    <cellStyle name="20% - Accent3 12" xfId="55" xr:uid="{48AF6DFE-2E44-4A9A-82E4-1AEFEA85150E}"/>
    <cellStyle name="20% - Accent3 13" xfId="56" xr:uid="{95F3435A-E59B-44F7-9F46-56D0B2131719}"/>
    <cellStyle name="20% - Accent3 14" xfId="57" xr:uid="{13D7277C-FDE6-414D-B3C1-CB45C3C659AD}"/>
    <cellStyle name="20% - Accent3 15" xfId="58" xr:uid="{F806EC6D-A0B5-4ADD-A6A5-E6DA5328D2E2}"/>
    <cellStyle name="20% - Accent3 16" xfId="59" xr:uid="{CC3E835F-A553-479B-922A-B7F3092151DE}"/>
    <cellStyle name="20% - Accent3 17" xfId="60" xr:uid="{8E8492A0-0B64-48AC-815B-000D952EF329}"/>
    <cellStyle name="20% - Accent3 18" xfId="61" xr:uid="{F6D3C3BC-0299-4300-995F-5834146E21A9}"/>
    <cellStyle name="20% - Accent3 2" xfId="62" xr:uid="{ABE43F4F-4B59-49AF-AB39-DADF1C4D8FB0}"/>
    <cellStyle name="20% - Accent3 2 2" xfId="63" xr:uid="{1E615B97-9084-422F-9267-B96E2092D1B2}"/>
    <cellStyle name="20% - Accent3 2 2 2" xfId="64" xr:uid="{1A6AEA65-CF89-4E75-87F6-6B65A309501C}"/>
    <cellStyle name="20% - Accent3 2 3" xfId="65" xr:uid="{0E129BBA-700C-4AEF-A9BE-61A6543E2950}"/>
    <cellStyle name="20% - Accent3 2 3 2" xfId="66" xr:uid="{9C76D079-3543-4028-A60D-FDEAD4DA082E}"/>
    <cellStyle name="20% - Accent3 2 4" xfId="67" xr:uid="{15B2C6B5-E378-423C-9CEB-0EB1E5D3AA8F}"/>
    <cellStyle name="20% - Accent3 3" xfId="68" xr:uid="{1F9C54F8-3243-4616-8E60-D72686F6828C}"/>
    <cellStyle name="20% - Accent3 4" xfId="69" xr:uid="{1DD52405-9B57-4580-8BDB-FB877F910464}"/>
    <cellStyle name="20% - Accent3 5" xfId="70" xr:uid="{26307B40-79ED-4CA5-9139-247E3CD3594C}"/>
    <cellStyle name="20% - Accent3 6" xfId="71" xr:uid="{256F042D-2735-48E6-801D-9571EFA0F604}"/>
    <cellStyle name="20% - Accent3 7" xfId="72" xr:uid="{C9403968-5A0A-4B6B-AE4D-44FBCCC9F69F}"/>
    <cellStyle name="20% - Accent3 8" xfId="73" xr:uid="{5602A66A-2F2E-49B3-9E93-33269C846047}"/>
    <cellStyle name="20% - Accent3 9" xfId="74" xr:uid="{F3B89410-BFD8-4813-86AA-F3F1CBB653F2}"/>
    <cellStyle name="20% - Accent4 10" xfId="75" xr:uid="{68C50615-940D-4EA7-8B4D-7B305F90F63C}"/>
    <cellStyle name="20% - Accent4 11" xfId="76" xr:uid="{F13A507F-2CE4-49A6-A117-33210481FAF4}"/>
    <cellStyle name="20% - Accent4 12" xfId="77" xr:uid="{EF6CB43E-EAD9-4F4A-9F80-2013099BA73B}"/>
    <cellStyle name="20% - Accent4 13" xfId="78" xr:uid="{D6130F6E-069B-4076-9DC7-8E979337DEC7}"/>
    <cellStyle name="20% - Accent4 14" xfId="79" xr:uid="{A50C2ECB-3177-4802-81F1-E7928B622BBD}"/>
    <cellStyle name="20% - Accent4 15" xfId="80" xr:uid="{2F91AE14-BBAB-4001-9151-384C02E6EC7D}"/>
    <cellStyle name="20% - Accent4 16" xfId="81" xr:uid="{4F91D1AF-6A16-45D7-9ACB-97FFD5B75346}"/>
    <cellStyle name="20% - Accent4 17" xfId="82" xr:uid="{7CF32F60-F4F7-4C8F-A981-DEFC984CF8C3}"/>
    <cellStyle name="20% - Accent4 18" xfId="83" xr:uid="{7EEF14E4-5724-47F1-B74F-1A8B45DEF255}"/>
    <cellStyle name="20% - Accent4 2" xfId="84" xr:uid="{C2A8E9EB-C434-451A-9080-EBFAF16615A7}"/>
    <cellStyle name="20% - Accent4 2 2" xfId="85" xr:uid="{4E3AD3A1-9FAC-42F0-BA79-666542852C0F}"/>
    <cellStyle name="20% - Accent4 2 2 2" xfId="86" xr:uid="{5BCC28A7-AD1B-4A34-8800-FF247D0515C8}"/>
    <cellStyle name="20% - Accent4 2 3" xfId="87" xr:uid="{18FD69E9-7D2E-47D4-8CF2-6D05A54A652B}"/>
    <cellStyle name="20% - Accent4 2 3 2" xfId="88" xr:uid="{980BDA33-05E0-4EEB-B4D9-221DC358ECFD}"/>
    <cellStyle name="20% - Accent4 2 4" xfId="89" xr:uid="{F0B7CA2A-1484-4921-B0A8-B416C810F0B4}"/>
    <cellStyle name="20% - Accent4 3" xfId="90" xr:uid="{7FCC2AD5-7FDF-4C06-9E27-4EE6754F35BE}"/>
    <cellStyle name="20% - Accent4 4" xfId="91" xr:uid="{01786B6C-264E-4196-B03A-F7EBD90AD563}"/>
    <cellStyle name="20% - Accent4 5" xfId="92" xr:uid="{E84AE9A8-E69B-4FFD-BA8B-F6713644B2ED}"/>
    <cellStyle name="20% - Accent4 6" xfId="93" xr:uid="{F639A968-97AF-4D1A-8B7D-C14923D823C9}"/>
    <cellStyle name="20% - Accent4 7" xfId="94" xr:uid="{84783997-C6D0-443A-B73C-42F18EE6A81D}"/>
    <cellStyle name="20% - Accent4 8" xfId="95" xr:uid="{5E2FE3BA-E13E-44FA-BB48-E9E352DB2366}"/>
    <cellStyle name="20% - Accent4 9" xfId="96" xr:uid="{A2685D53-67DA-46CD-B1E0-2184A3C2B0C3}"/>
    <cellStyle name="20% - Accent5 10" xfId="97" xr:uid="{53006DFE-8EA6-4E70-86D9-B7C3097CBDDE}"/>
    <cellStyle name="20% - Accent5 11" xfId="98" xr:uid="{42945FE3-695F-4E81-95B9-7370BACB3786}"/>
    <cellStyle name="20% - Accent5 12" xfId="99" xr:uid="{9CC6EEA0-727E-4B7F-8DC9-BA779B60928E}"/>
    <cellStyle name="20% - Accent5 13" xfId="100" xr:uid="{7104DBE1-64AF-4BE4-9B3C-1FDF1773102E}"/>
    <cellStyle name="20% - Accent5 14" xfId="101" xr:uid="{10DF19BF-3E67-4D66-8D0E-615C0D69B0F8}"/>
    <cellStyle name="20% - Accent5 15" xfId="102" xr:uid="{C170B70C-3A48-42E4-A0A3-33D9811A8D5C}"/>
    <cellStyle name="20% - Accent5 16" xfId="103" xr:uid="{0FFB67D1-1C8D-4FCD-AB9A-3B561C3828AF}"/>
    <cellStyle name="20% - Accent5 17" xfId="104" xr:uid="{AF9B41A9-91B2-4C00-88A9-BCA6DF4B484D}"/>
    <cellStyle name="20% - Accent5 18" xfId="105" xr:uid="{35F4FF39-CE2F-4B0F-A7A1-CA7F4437D380}"/>
    <cellStyle name="20% - Accent5 2" xfId="106" xr:uid="{54A119B2-518A-4C41-AE45-FAE9526F5CA1}"/>
    <cellStyle name="20% - Accent5 2 2" xfId="107" xr:uid="{20BF12E3-99E1-47F0-8DFC-479705A69DBD}"/>
    <cellStyle name="20% - Accent5 2 2 2" xfId="108" xr:uid="{F69C6A5B-FC25-4A88-8AC8-3EC1C4887EAC}"/>
    <cellStyle name="20% - Accent5 2 3" xfId="109" xr:uid="{02E505A7-1EF3-4444-A078-D87AC68321D9}"/>
    <cellStyle name="20% - Accent5 2 3 2" xfId="110" xr:uid="{BB3BD74C-AE94-4E56-93A5-39C104BA3E0C}"/>
    <cellStyle name="20% - Accent5 2 4" xfId="111" xr:uid="{2CF46B0F-6F07-434C-9E03-88D79DB43D45}"/>
    <cellStyle name="20% - Accent5 3" xfId="112" xr:uid="{25CDECBF-10EF-4E97-BF76-16014F5C6203}"/>
    <cellStyle name="20% - Accent5 4" xfId="113" xr:uid="{CD5DE26A-36B3-4011-BA90-07B0DA02BC6C}"/>
    <cellStyle name="20% - Accent5 5" xfId="114" xr:uid="{AA747182-F81B-4966-8930-6E3198920CE3}"/>
    <cellStyle name="20% - Accent5 6" xfId="115" xr:uid="{63E2F342-25A6-4B9E-B1EB-9C92274AE36A}"/>
    <cellStyle name="20% - Accent5 7" xfId="116" xr:uid="{7CBBF463-0413-40D9-A942-EB9C7EA61282}"/>
    <cellStyle name="20% - Accent5 8" xfId="117" xr:uid="{4DB657A2-DEC9-4BF6-BB8E-FD61A729CA8D}"/>
    <cellStyle name="20% - Accent5 9" xfId="118" xr:uid="{4012E818-BB12-4043-8DEB-7D7C2916DAAC}"/>
    <cellStyle name="20% - Accent6 10" xfId="119" xr:uid="{359EF964-5546-4C7E-9876-C03D4BD24BD2}"/>
    <cellStyle name="20% - Accent6 11" xfId="120" xr:uid="{96330BD3-148D-4D14-9D41-BD5568313189}"/>
    <cellStyle name="20% - Accent6 12" xfId="121" xr:uid="{2CAE2664-9C9B-4042-8D40-5E16E196B59B}"/>
    <cellStyle name="20% - Accent6 13" xfId="122" xr:uid="{AE9B8366-1356-4047-BB14-859672D24B93}"/>
    <cellStyle name="20% - Accent6 14" xfId="123" xr:uid="{F45369C6-22F8-4276-BDE6-D6D3DD195BD7}"/>
    <cellStyle name="20% - Accent6 15" xfId="124" xr:uid="{339B6900-072F-4CB2-8172-659B3863228C}"/>
    <cellStyle name="20% - Accent6 16" xfId="125" xr:uid="{BF2F636D-9572-4F6F-9067-CA74E61E8F84}"/>
    <cellStyle name="20% - Accent6 17" xfId="126" xr:uid="{FDEE87D1-C05B-4C71-A577-4483D973003A}"/>
    <cellStyle name="20% - Accent6 18" xfId="127" xr:uid="{859524E3-594E-41A3-9404-7D2B2259AEB8}"/>
    <cellStyle name="20% - Accent6 2" xfId="128" xr:uid="{13ADC389-7FFF-4D57-A109-42764EC50FD3}"/>
    <cellStyle name="20% - Accent6 2 2" xfId="129" xr:uid="{56772F82-7A1A-4B5B-8FA9-D2E7E940A82B}"/>
    <cellStyle name="20% - Accent6 2 2 2" xfId="130" xr:uid="{78BCC756-DFC1-48BE-8B0D-B863B576E7D0}"/>
    <cellStyle name="20% - Accent6 2 3" xfId="131" xr:uid="{EE8E22DF-B8A8-47FA-867B-49E04F5CCE87}"/>
    <cellStyle name="20% - Accent6 2 3 2" xfId="132" xr:uid="{7EA26B7F-BDEC-4F45-970B-5052C328FF60}"/>
    <cellStyle name="20% - Accent6 2 4" xfId="133" xr:uid="{3462E1D8-1BD3-4BD1-8B40-95B54445E7C7}"/>
    <cellStyle name="20% - Accent6 3" xfId="134" xr:uid="{C0BBC364-4CFD-4302-B936-099DE5A247D6}"/>
    <cellStyle name="20% - Accent6 4" xfId="135" xr:uid="{2A1FDBCB-5E00-4AE6-9007-E1969C55773C}"/>
    <cellStyle name="20% - Accent6 5" xfId="136" xr:uid="{A7BB951C-C898-442C-AD05-E463FF06CFC3}"/>
    <cellStyle name="20% - Accent6 6" xfId="137" xr:uid="{63B8C30C-056E-4E65-B59C-22CCD52E7322}"/>
    <cellStyle name="20% - Accent6 7" xfId="138" xr:uid="{402DEEF4-D8E1-4615-80F4-88DAC3789BF9}"/>
    <cellStyle name="20% - Accent6 8" xfId="139" xr:uid="{E9EEB81E-FCD8-4E89-9F54-21ABDE7F5698}"/>
    <cellStyle name="20% - Accent6 9" xfId="140" xr:uid="{D25F45CA-3BE0-4B47-B53B-CB84A325FA00}"/>
    <cellStyle name="40% - Accent1 10" xfId="141" xr:uid="{F3F69711-CF10-47DF-906D-CE7C6960E61E}"/>
    <cellStyle name="40% - Accent1 11" xfId="142" xr:uid="{D860B869-EEEA-4CEA-8415-79182DB0B506}"/>
    <cellStyle name="40% - Accent1 12" xfId="143" xr:uid="{B1C8247F-D0AE-4D5E-9DDF-3850C4590B26}"/>
    <cellStyle name="40% - Accent1 13" xfId="144" xr:uid="{19DE48AF-C576-4710-ABE7-1D9F4CBF0774}"/>
    <cellStyle name="40% - Accent1 14" xfId="145" xr:uid="{CEB86F5E-E91B-492E-8AF2-77A756D781B5}"/>
    <cellStyle name="40% - Accent1 15" xfId="146" xr:uid="{00AF8A0F-EBD1-4B0B-A756-95920170F9D9}"/>
    <cellStyle name="40% - Accent1 16" xfId="147" xr:uid="{338E9EBC-24FA-4454-BADE-178CC62AB884}"/>
    <cellStyle name="40% - Accent1 17" xfId="148" xr:uid="{1F2AF289-8384-44B7-B563-0B9E8A5C818D}"/>
    <cellStyle name="40% - Accent1 18" xfId="149" xr:uid="{F29E9F26-A30C-4EF9-B286-0BBED1ADACF1}"/>
    <cellStyle name="40% - Accent1 2" xfId="150" xr:uid="{7B9B362C-0EBA-4FF1-9986-1EEA17FC74D4}"/>
    <cellStyle name="40% - Accent1 2 2" xfId="151" xr:uid="{7B3D6BBC-7BEF-4472-8950-8B5F1E46EF5B}"/>
    <cellStyle name="40% - Accent1 2 2 2" xfId="152" xr:uid="{21A4215E-17B5-4CE6-B127-CBB6175338D4}"/>
    <cellStyle name="40% - Accent1 2 3" xfId="153" xr:uid="{5A9456A4-D546-48D8-B083-8F4E98F2B494}"/>
    <cellStyle name="40% - Accent1 2 3 2" xfId="154" xr:uid="{48D5D1EF-1C2D-4F87-AF1F-A3511E0B5B72}"/>
    <cellStyle name="40% - Accent1 2 4" xfId="155" xr:uid="{C0B47D20-9453-4DFD-AA76-B5FB9D356958}"/>
    <cellStyle name="40% - Accent1 3" xfId="156" xr:uid="{1E13ED5F-D405-4E89-B5D4-AD98BF8E2E30}"/>
    <cellStyle name="40% - Accent1 4" xfId="157" xr:uid="{CEBDD8BB-1E0B-4976-9462-B1C186A19A43}"/>
    <cellStyle name="40% - Accent1 5" xfId="158" xr:uid="{0C035FF2-6E07-4CD8-9E2B-E94167AEBBA6}"/>
    <cellStyle name="40% - Accent1 6" xfId="159" xr:uid="{41FDF70C-1FB3-44A0-8AE0-61097F9275A2}"/>
    <cellStyle name="40% - Accent1 7" xfId="160" xr:uid="{C3F19C2F-219B-4244-BFC4-D57A967AD2A9}"/>
    <cellStyle name="40% - Accent1 8" xfId="161" xr:uid="{BB728878-12F4-40EF-927B-9936EDD40C50}"/>
    <cellStyle name="40% - Accent1 9" xfId="162" xr:uid="{BCD0C353-2852-437A-8344-6FEFDCF1D614}"/>
    <cellStyle name="40% - Accent2 10" xfId="163" xr:uid="{99C154E3-C849-4120-B330-ECF1CACBB4DF}"/>
    <cellStyle name="40% - Accent2 11" xfId="164" xr:uid="{11101501-114B-4CFD-9DA2-935152D518A3}"/>
    <cellStyle name="40% - Accent2 12" xfId="165" xr:uid="{FFAC2935-A03E-4ED9-8A1C-BAAD250AB88C}"/>
    <cellStyle name="40% - Accent2 13" xfId="166" xr:uid="{BA139AC4-5A4B-443A-B635-BE51DAA68264}"/>
    <cellStyle name="40% - Accent2 14" xfId="167" xr:uid="{7ABADE22-811F-42B9-ACD4-13710DB9FD93}"/>
    <cellStyle name="40% - Accent2 15" xfId="168" xr:uid="{61BD2CF8-4A08-4739-BFAA-F2FAD82E64BE}"/>
    <cellStyle name="40% - Accent2 16" xfId="169" xr:uid="{187963DD-5B5D-4FBA-A3B7-B0A59AA582E4}"/>
    <cellStyle name="40% - Accent2 17" xfId="170" xr:uid="{05F442E5-64C0-4BDA-9152-D4CCEB4E4514}"/>
    <cellStyle name="40% - Accent2 18" xfId="171" xr:uid="{039C8D74-8B4F-4941-B06A-4531DD446A2E}"/>
    <cellStyle name="40% - Accent2 2" xfId="172" xr:uid="{3DE18CFA-C974-4403-8BD6-0642384536B6}"/>
    <cellStyle name="40% - Accent2 2 2" xfId="173" xr:uid="{12F89AA0-9D21-402A-AA7F-F948C252FF64}"/>
    <cellStyle name="40% - Accent2 2 2 2" xfId="174" xr:uid="{66D2017F-4F55-497F-AAB5-BF939FCA23A5}"/>
    <cellStyle name="40% - Accent2 2 3" xfId="175" xr:uid="{A3FA5C93-48CC-4D17-8842-539C9E532EAD}"/>
    <cellStyle name="40% - Accent2 2 3 2" xfId="176" xr:uid="{B4A451AD-426D-40E2-907A-F1BC8EFD9D37}"/>
    <cellStyle name="40% - Accent2 2 4" xfId="177" xr:uid="{020C82A1-C038-432D-B7F2-B6E260DCDA86}"/>
    <cellStyle name="40% - Accent2 3" xfId="178" xr:uid="{9E1C7249-0CF3-4ADF-809D-79282A83DF17}"/>
    <cellStyle name="40% - Accent2 4" xfId="179" xr:uid="{7FFCCB57-A9F6-4BC0-99A2-0AC5EF6EE7D1}"/>
    <cellStyle name="40% - Accent2 5" xfId="180" xr:uid="{F2D1B79D-2C33-4420-ABA3-55A90C73D0CD}"/>
    <cellStyle name="40% - Accent2 6" xfId="181" xr:uid="{2A91CEB2-8D25-429E-8D59-58720AFDB3B5}"/>
    <cellStyle name="40% - Accent2 7" xfId="182" xr:uid="{F0AAA737-CDCF-4D03-9A1D-D49EE47B0ADA}"/>
    <cellStyle name="40% - Accent2 8" xfId="183" xr:uid="{AE1E6F12-EA66-4A69-925D-49423CEA99B4}"/>
    <cellStyle name="40% - Accent2 9" xfId="184" xr:uid="{68EAA35D-27A2-4D54-9646-8347F178E580}"/>
    <cellStyle name="40% - Accent3 10" xfId="185" xr:uid="{816BAF64-4204-4EC1-8CAB-A331AD93F5AB}"/>
    <cellStyle name="40% - Accent3 11" xfId="186" xr:uid="{EB7BF1E8-C9D9-42FA-B28F-A138B3C40991}"/>
    <cellStyle name="40% - Accent3 12" xfId="187" xr:uid="{A1EAC80B-83E5-43E4-845D-2924F15911E2}"/>
    <cellStyle name="40% - Accent3 13" xfId="188" xr:uid="{CAC03669-15E5-4FC6-951F-FD20FF0DC355}"/>
    <cellStyle name="40% - Accent3 14" xfId="189" xr:uid="{DB324A86-CC28-42DF-8491-94718178FF71}"/>
    <cellStyle name="40% - Accent3 15" xfId="190" xr:uid="{A34485B2-29DA-4C7E-BBC7-E7EF850C4635}"/>
    <cellStyle name="40% - Accent3 16" xfId="191" xr:uid="{D2AFC21A-87A0-415D-9F1C-DA401CC28C26}"/>
    <cellStyle name="40% - Accent3 17" xfId="192" xr:uid="{73A154A0-496C-49CC-A255-BA010EEC2B6E}"/>
    <cellStyle name="40% - Accent3 18" xfId="193" xr:uid="{DDD4A605-E99F-4725-88F0-4C812B01034D}"/>
    <cellStyle name="40% - Accent3 2" xfId="194" xr:uid="{A48511A1-2E8B-4AC6-9408-89D76E22B3B1}"/>
    <cellStyle name="40% - Accent3 2 2" xfId="195" xr:uid="{51E8DFE0-1713-45BC-887E-2F145C2766D3}"/>
    <cellStyle name="40% - Accent3 2 2 2" xfId="196" xr:uid="{01318CBE-F949-47DB-B261-07B29C3DF871}"/>
    <cellStyle name="40% - Accent3 2 3" xfId="197" xr:uid="{C8AA413A-8E38-4AF9-AD7A-479C9647F262}"/>
    <cellStyle name="40% - Accent3 2 3 2" xfId="198" xr:uid="{7A7568D6-6CF2-4E4A-BC55-48BF522E47EE}"/>
    <cellStyle name="40% - Accent3 2 4" xfId="199" xr:uid="{5D7055EA-4320-4B4C-B4C5-7D36B8A28953}"/>
    <cellStyle name="40% - Accent3 3" xfId="200" xr:uid="{E7110977-646B-41A2-BFA3-AF2311EE6FF1}"/>
    <cellStyle name="40% - Accent3 4" xfId="201" xr:uid="{948BEA0A-0373-4249-9FCC-7B27ADE33D35}"/>
    <cellStyle name="40% - Accent3 5" xfId="202" xr:uid="{723E13A6-77F6-460D-A955-BAF0A9FF56F0}"/>
    <cellStyle name="40% - Accent3 6" xfId="203" xr:uid="{FD1CCA6A-D813-4C89-B436-E64885D8BD3A}"/>
    <cellStyle name="40% - Accent3 7" xfId="204" xr:uid="{423D5DCE-9529-4F19-BF80-3E7F52904737}"/>
    <cellStyle name="40% - Accent3 8" xfId="205" xr:uid="{F69CA9F7-D227-4C4C-A940-97308F2D3EC8}"/>
    <cellStyle name="40% - Accent3 9" xfId="206" xr:uid="{37DE011A-A38B-4713-AC35-B91BCB733089}"/>
    <cellStyle name="40% - Accent4 10" xfId="207" xr:uid="{BBD01819-5389-4F3F-B17F-04B5A2095C06}"/>
    <cellStyle name="40% - Accent4 11" xfId="208" xr:uid="{70C01705-EAB3-4EEE-BE1F-A2A005FBD078}"/>
    <cellStyle name="40% - Accent4 12" xfId="209" xr:uid="{619517ED-6021-4AF5-937C-F28CAB4002A6}"/>
    <cellStyle name="40% - Accent4 13" xfId="210" xr:uid="{99335011-5CF1-41E4-8148-9DE294523550}"/>
    <cellStyle name="40% - Accent4 14" xfId="211" xr:uid="{F7647ECC-0126-44D6-9E32-82D90328B2DA}"/>
    <cellStyle name="40% - Accent4 15" xfId="212" xr:uid="{2A9B5D66-77DF-4F1D-88E5-2D5F9A08E0BA}"/>
    <cellStyle name="40% - Accent4 16" xfId="213" xr:uid="{3D4291C9-5160-4DAA-9B5E-0A55FA3C0173}"/>
    <cellStyle name="40% - Accent4 17" xfId="214" xr:uid="{10A5B061-CDDE-4A0A-9CAB-3FF45C8FDE6B}"/>
    <cellStyle name="40% - Accent4 18" xfId="215" xr:uid="{2EBA2A7D-0338-4BC4-B0CB-7A2665F64BA4}"/>
    <cellStyle name="40% - Accent4 2" xfId="216" xr:uid="{1862D7DB-D2BF-4943-8D52-601E24812381}"/>
    <cellStyle name="40% - Accent4 2 2" xfId="217" xr:uid="{2A500F68-CB0A-4B6F-975C-ACC94E1C3CC1}"/>
    <cellStyle name="40% - Accent4 2 2 2" xfId="218" xr:uid="{EC862CA6-4936-46DD-A37C-7360E05AA455}"/>
    <cellStyle name="40% - Accent4 2 3" xfId="219" xr:uid="{06533FD5-F2B3-4B03-9F69-76CE795072AB}"/>
    <cellStyle name="40% - Accent4 2 3 2" xfId="220" xr:uid="{75D189B6-9731-4692-B821-E2FCE4FA72FE}"/>
    <cellStyle name="40% - Accent4 2 4" xfId="221" xr:uid="{7DA4B835-B4B4-4737-8C0F-90C610C20286}"/>
    <cellStyle name="40% - Accent4 3" xfId="222" xr:uid="{7C415D20-FA1B-4C10-8B77-8B739CE600F7}"/>
    <cellStyle name="40% - Accent4 4" xfId="223" xr:uid="{6888610C-4381-46D0-B923-148182D9610E}"/>
    <cellStyle name="40% - Accent4 5" xfId="224" xr:uid="{B69CCF85-EBB3-488C-8B16-5A77028D35DC}"/>
    <cellStyle name="40% - Accent4 6" xfId="225" xr:uid="{79FFF6B4-2655-4E36-BFC4-7595590760E1}"/>
    <cellStyle name="40% - Accent4 7" xfId="226" xr:uid="{63C6822D-B63E-4908-874A-3A68F254C8F2}"/>
    <cellStyle name="40% - Accent4 8" xfId="227" xr:uid="{46713A7D-940F-4229-A009-DE1E9A4820DF}"/>
    <cellStyle name="40% - Accent4 9" xfId="228" xr:uid="{0E5ABA88-32CB-428A-8EC0-B87D5AB94D8C}"/>
    <cellStyle name="40% - Accent5 10" xfId="229" xr:uid="{7967F1BB-72EC-4031-999D-5EABB472B18D}"/>
    <cellStyle name="40% - Accent5 11" xfId="230" xr:uid="{36FBD1CA-2690-4D27-B439-38376B121D94}"/>
    <cellStyle name="40% - Accent5 12" xfId="231" xr:uid="{5C9EA3AF-DF0D-4131-B181-BAC49DCD4015}"/>
    <cellStyle name="40% - Accent5 13" xfId="232" xr:uid="{DBC424DF-4E95-4FA1-99C8-9A83A0F937D0}"/>
    <cellStyle name="40% - Accent5 14" xfId="233" xr:uid="{C658AD2D-5FB5-424A-9155-674BE26790DB}"/>
    <cellStyle name="40% - Accent5 15" xfId="234" xr:uid="{A2D3DD43-505E-48E8-81A6-1DE4C2C50FF8}"/>
    <cellStyle name="40% - Accent5 16" xfId="235" xr:uid="{5FEB1912-7FC9-47DC-934B-786BC7838883}"/>
    <cellStyle name="40% - Accent5 17" xfId="236" xr:uid="{00CBDA29-8194-40C5-A398-366E3E3C1E9C}"/>
    <cellStyle name="40% - Accent5 18" xfId="237" xr:uid="{23604CE6-1278-4392-B6B4-20A232BADB20}"/>
    <cellStyle name="40% - Accent5 2" xfId="238" xr:uid="{9FA78812-E6DC-45EC-9C30-B1FC0D4E1217}"/>
    <cellStyle name="40% - Accent5 2 2" xfId="239" xr:uid="{BBDBC253-CAC6-4AC3-8985-184190E90055}"/>
    <cellStyle name="40% - Accent5 2 2 2" xfId="240" xr:uid="{AD96DAD4-E215-4A74-BDA0-59B3D229E120}"/>
    <cellStyle name="40% - Accent5 2 3" xfId="241" xr:uid="{1753D6B5-934E-4E87-BE8C-05EA0A1FF7CA}"/>
    <cellStyle name="40% - Accent5 2 3 2" xfId="242" xr:uid="{B1BD1081-5FF8-4E5E-A1DE-5ECE468F567B}"/>
    <cellStyle name="40% - Accent5 2 4" xfId="243" xr:uid="{2A9AC801-1D0D-4938-BB6E-A4EDA5A331DD}"/>
    <cellStyle name="40% - Accent5 3" xfId="244" xr:uid="{860D35F6-5675-49F8-8CE5-F717A7C099CB}"/>
    <cellStyle name="40% - Accent5 4" xfId="245" xr:uid="{09B0D543-F547-4B83-8B66-92ACFDC87CB5}"/>
    <cellStyle name="40% - Accent5 5" xfId="246" xr:uid="{C812A42F-5A4E-4028-93FA-B0C304FED868}"/>
    <cellStyle name="40% - Accent5 6" xfId="247" xr:uid="{BE0E7A64-2361-46C0-8113-0D4C32AC4F25}"/>
    <cellStyle name="40% - Accent5 7" xfId="248" xr:uid="{F04D536D-E4ED-43BA-B7FA-2309F462F54B}"/>
    <cellStyle name="40% - Accent5 8" xfId="249" xr:uid="{09FD8CC2-536A-4DE3-A745-D7400C6339C0}"/>
    <cellStyle name="40% - Accent5 9" xfId="250" xr:uid="{AC8C7AC5-6FF8-463B-9CB7-E63C61808EBC}"/>
    <cellStyle name="40% - Accent6 10" xfId="251" xr:uid="{6FCA734C-91A6-45B1-8A76-0395E43EC8DD}"/>
    <cellStyle name="40% - Accent6 11" xfId="252" xr:uid="{07C018E4-B480-40BE-B364-07BA5DE59854}"/>
    <cellStyle name="40% - Accent6 12" xfId="253" xr:uid="{55C634F9-92D4-4ABE-9F34-D12020305B46}"/>
    <cellStyle name="40% - Accent6 13" xfId="254" xr:uid="{289BAFFC-CD2D-4396-9B67-8E678A983AA3}"/>
    <cellStyle name="40% - Accent6 14" xfId="255" xr:uid="{97142E43-86A9-452E-A1A4-85979621CA9C}"/>
    <cellStyle name="40% - Accent6 15" xfId="256" xr:uid="{50F3BF92-7B3F-4F00-9029-C4BF19E3081B}"/>
    <cellStyle name="40% - Accent6 16" xfId="257" xr:uid="{11153FB0-EB09-4124-96F0-25DC1BA88E4F}"/>
    <cellStyle name="40% - Accent6 17" xfId="258" xr:uid="{700F7675-1BA1-4064-8C5E-F65EC6B12670}"/>
    <cellStyle name="40% - Accent6 18" xfId="259" xr:uid="{EE9DB042-C863-4C93-A958-9D46D2563603}"/>
    <cellStyle name="40% - Accent6 2" xfId="260" xr:uid="{1525C174-5D36-44E8-9864-C84B83FBF1F1}"/>
    <cellStyle name="40% - Accent6 2 2" xfId="261" xr:uid="{2124501D-2DC3-4291-8B2A-7CFA169EA15C}"/>
    <cellStyle name="40% - Accent6 2 2 2" xfId="262" xr:uid="{B86E2D49-456E-46BB-B678-97C6C30E4770}"/>
    <cellStyle name="40% - Accent6 2 3" xfId="263" xr:uid="{4ACF1A9F-0D38-4822-82B8-130CA797CC3D}"/>
    <cellStyle name="40% - Accent6 2 3 2" xfId="264" xr:uid="{AC987390-5FEA-4858-9D25-1664C4966E5B}"/>
    <cellStyle name="40% - Accent6 2 4" xfId="265" xr:uid="{E7D9D332-A436-45CC-8EF4-D8D9D24047F7}"/>
    <cellStyle name="40% - Accent6 3" xfId="266" xr:uid="{CB45D868-AD7B-47FB-9963-B5962889BA84}"/>
    <cellStyle name="40% - Accent6 4" xfId="267" xr:uid="{F36C2534-E2BE-4D81-9EAB-75531C17B783}"/>
    <cellStyle name="40% - Accent6 5" xfId="268" xr:uid="{8F9C866B-AE86-4FAE-847F-0186D9179C88}"/>
    <cellStyle name="40% - Accent6 6" xfId="269" xr:uid="{14F43F64-3814-434A-8D89-BFFBB48DC5E3}"/>
    <cellStyle name="40% - Accent6 7" xfId="270" xr:uid="{ED3DA1D8-5FF2-4625-A09E-810CFBBBADAE}"/>
    <cellStyle name="40% - Accent6 8" xfId="271" xr:uid="{89C25680-34B9-4238-875B-C962B59A8069}"/>
    <cellStyle name="40% - Accent6 9" xfId="272" xr:uid="{CE213CCE-C4F3-46A1-8138-EB998F5D7444}"/>
    <cellStyle name="60% - Accent1 10" xfId="273" xr:uid="{37585D83-1C21-48A9-A44C-18DD883BC516}"/>
    <cellStyle name="60% - Accent1 11" xfId="274" xr:uid="{8490B769-67FD-4675-9CD7-0DC87FCAA136}"/>
    <cellStyle name="60% - Accent1 12" xfId="275" xr:uid="{A2A49978-FF78-4405-9CF1-46BC90904DEA}"/>
    <cellStyle name="60% - Accent1 13" xfId="276" xr:uid="{56198C91-7115-46E7-97BB-4EB7214D6965}"/>
    <cellStyle name="60% - Accent1 14" xfId="277" xr:uid="{AAA2AA98-279B-4E34-86CE-D496E295AFCB}"/>
    <cellStyle name="60% - Accent1 15" xfId="278" xr:uid="{802AF8C4-23AC-4C99-85F3-3CDE423A1815}"/>
    <cellStyle name="60% - Accent1 16" xfId="279" xr:uid="{F9632F2D-F1EA-460A-BD61-62CD081E868C}"/>
    <cellStyle name="60% - Accent1 17" xfId="280" xr:uid="{71EFB8F3-78A5-4804-8653-3803DE3BEEAD}"/>
    <cellStyle name="60% - Accent1 2" xfId="281" xr:uid="{BDEAC1E5-1FE4-4622-9D70-206235D09312}"/>
    <cellStyle name="60% - Accent1 3" xfId="282" xr:uid="{99E599D6-D0CC-4ADD-9FEB-C9332BED87BF}"/>
    <cellStyle name="60% - Accent1 4" xfId="283" xr:uid="{7507E66E-410D-4784-B844-A9DA1074E44B}"/>
    <cellStyle name="60% - Accent1 5" xfId="284" xr:uid="{1607186C-726A-4484-B8FE-81B1708A5574}"/>
    <cellStyle name="60% - Accent1 6" xfId="285" xr:uid="{8FA5C5D4-C1AF-4971-A16D-A3DB3D44CA45}"/>
    <cellStyle name="60% - Accent1 7" xfId="286" xr:uid="{BDF39812-4395-49AB-861F-92F2B7C6994D}"/>
    <cellStyle name="60% - Accent1 8" xfId="287" xr:uid="{218422D3-C051-4093-A61B-00B5CC842158}"/>
    <cellStyle name="60% - Accent1 9" xfId="288" xr:uid="{E29B900B-5CB9-4611-A789-5931D1D849B4}"/>
    <cellStyle name="60% - Accent2 10" xfId="289" xr:uid="{9C4162F5-935F-4F00-89D0-AEAC80129E07}"/>
    <cellStyle name="60% - Accent2 11" xfId="290" xr:uid="{800B7013-87A9-4CB3-8D4B-553F0FAD8A0E}"/>
    <cellStyle name="60% - Accent2 12" xfId="291" xr:uid="{EC61C002-01BC-4AA7-AF16-A5F1A37BD3CC}"/>
    <cellStyle name="60% - Accent2 13" xfId="292" xr:uid="{B6104720-34B3-484A-A774-64A50BCB2FE8}"/>
    <cellStyle name="60% - Accent2 14" xfId="293" xr:uid="{B5CADBFB-1B9A-4358-93F1-C39EDDF0DA2A}"/>
    <cellStyle name="60% - Accent2 15" xfId="294" xr:uid="{AEEE84B4-32ED-4EB7-A400-F4A417DA05D6}"/>
    <cellStyle name="60% - Accent2 16" xfId="295" xr:uid="{3721CB3E-09B4-4C5C-B797-0572A6D90562}"/>
    <cellStyle name="60% - Accent2 17" xfId="296" xr:uid="{4F97243B-6FCD-4C57-9183-85879F5B702A}"/>
    <cellStyle name="60% - Accent2 2" xfId="297" xr:uid="{8948E848-4034-4A84-9202-929EED93F63B}"/>
    <cellStyle name="60% - Accent2 3" xfId="298" xr:uid="{60B00987-39E9-4D11-B790-1EB1C890B792}"/>
    <cellStyle name="60% - Accent2 4" xfId="299" xr:uid="{84E92E66-33FD-4886-A008-C37AE86D9EF0}"/>
    <cellStyle name="60% - Accent2 5" xfId="300" xr:uid="{41AFAA3E-9CCF-4D13-B187-4CDD354B8357}"/>
    <cellStyle name="60% - Accent2 6" xfId="301" xr:uid="{492BB176-1E36-40DC-8300-18F924C63C9F}"/>
    <cellStyle name="60% - Accent2 7" xfId="302" xr:uid="{BC5CA410-31F7-4509-8525-A6F25159AA9E}"/>
    <cellStyle name="60% - Accent2 8" xfId="303" xr:uid="{303B6E6D-D9BD-40BA-B0E0-EB219E6D93F4}"/>
    <cellStyle name="60% - Accent2 9" xfId="304" xr:uid="{EC1F41CF-C41D-44EC-8E39-2C7366B23BFE}"/>
    <cellStyle name="60% - Accent3 10" xfId="305" xr:uid="{CA80686B-86F5-4979-87A2-E36015DE6972}"/>
    <cellStyle name="60% - Accent3 11" xfId="306" xr:uid="{050793FA-40FD-41F2-9A00-97284961C534}"/>
    <cellStyle name="60% - Accent3 12" xfId="307" xr:uid="{B1104022-0732-4598-8276-A42FB9CB98FD}"/>
    <cellStyle name="60% - Accent3 13" xfId="308" xr:uid="{B14ECA03-D298-4F2F-A7A4-75E714BF83F7}"/>
    <cellStyle name="60% - Accent3 14" xfId="309" xr:uid="{58537E49-7424-4E7D-9B1C-B1AD46E4E6E1}"/>
    <cellStyle name="60% - Accent3 15" xfId="310" xr:uid="{EE57D2EB-D8F1-4BCB-A294-A4AFD1B74559}"/>
    <cellStyle name="60% - Accent3 16" xfId="311" xr:uid="{B8FC19D6-E273-45DE-997C-E97767228B6F}"/>
    <cellStyle name="60% - Accent3 17" xfId="312" xr:uid="{B32027D0-2150-4E86-B590-8853C1EBE43D}"/>
    <cellStyle name="60% - Accent3 2" xfId="313" xr:uid="{E9256A17-41C2-4368-AB52-7ED54C586DAD}"/>
    <cellStyle name="60% - Accent3 3" xfId="314" xr:uid="{13E04A4D-F7C6-4B57-B166-DA6CB3B416DC}"/>
    <cellStyle name="60% - Accent3 4" xfId="315" xr:uid="{69DEDABD-06A7-49BB-8D90-A58A53E2731D}"/>
    <cellStyle name="60% - Accent3 5" xfId="316" xr:uid="{64D4F43A-99B9-4466-929D-880E3DBCDC35}"/>
    <cellStyle name="60% - Accent3 6" xfId="317" xr:uid="{AFA9AEFD-20A3-432A-8FD5-B6F0A582F16B}"/>
    <cellStyle name="60% - Accent3 7" xfId="318" xr:uid="{86EE2BDC-C178-4EDF-B96F-A2B975239E2E}"/>
    <cellStyle name="60% - Accent3 8" xfId="319" xr:uid="{A3F51401-B8BC-46C3-B8E2-DC5C37DC9E5A}"/>
    <cellStyle name="60% - Accent3 9" xfId="320" xr:uid="{FE90718A-C853-4697-9BDC-A3BC6C687FCA}"/>
    <cellStyle name="60% - Accent4 10" xfId="321" xr:uid="{893B2EE5-D7DA-4198-99A3-8C5AC2E15EFF}"/>
    <cellStyle name="60% - Accent4 11" xfId="322" xr:uid="{BDC07AB8-A2A0-439E-A0D1-1A13CDFDAAAE}"/>
    <cellStyle name="60% - Accent4 12" xfId="323" xr:uid="{D094FCC3-C5B7-42E9-806B-9481479DBF37}"/>
    <cellStyle name="60% - Accent4 13" xfId="324" xr:uid="{1EF7748D-F64D-499C-96B1-709013577261}"/>
    <cellStyle name="60% - Accent4 14" xfId="325" xr:uid="{FEEC52F2-0C73-45FD-8AC6-4B6480E232AB}"/>
    <cellStyle name="60% - Accent4 15" xfId="326" xr:uid="{7297BE97-A913-4F77-AC46-36E29DB8F751}"/>
    <cellStyle name="60% - Accent4 16" xfId="327" xr:uid="{B151A5AE-28F8-4CCE-8A4A-37CA6B465F6B}"/>
    <cellStyle name="60% - Accent4 17" xfId="328" xr:uid="{AF9CBBCF-5943-4762-967B-0D57285EFF4B}"/>
    <cellStyle name="60% - Accent4 2" xfId="329" xr:uid="{FF18BCEE-1350-45F0-870B-28BA6D701A96}"/>
    <cellStyle name="60% - Accent4 3" xfId="330" xr:uid="{C8BAC1DA-09AB-417F-BD73-AAF860772C51}"/>
    <cellStyle name="60% - Accent4 4" xfId="331" xr:uid="{CAD7F7CE-DC83-4E7F-B781-3275376566F3}"/>
    <cellStyle name="60% - Accent4 5" xfId="332" xr:uid="{F58DCBBA-5DA4-4F83-BEEA-0EACC9BE76D0}"/>
    <cellStyle name="60% - Accent4 6" xfId="333" xr:uid="{678D3E2E-5F55-4CFE-9EB5-2585B4AA3AF0}"/>
    <cellStyle name="60% - Accent4 7" xfId="334" xr:uid="{29A31EA8-EB43-48DA-A72E-F9FB6FA96471}"/>
    <cellStyle name="60% - Accent4 8" xfId="335" xr:uid="{1A61F473-8317-4CA0-B44C-39799B57179A}"/>
    <cellStyle name="60% - Accent4 9" xfId="336" xr:uid="{DF137CF9-B9B8-46C6-AA72-03ABF5D57C7B}"/>
    <cellStyle name="60% - Accent5 10" xfId="337" xr:uid="{2838E047-6FE1-4EA3-82A2-CB1C5BB4B928}"/>
    <cellStyle name="60% - Accent5 11" xfId="338" xr:uid="{B3E64355-23E1-44F8-A333-1690B6E60BFA}"/>
    <cellStyle name="60% - Accent5 12" xfId="339" xr:uid="{9F05F853-8C23-4FCF-98FD-148E15BF04EF}"/>
    <cellStyle name="60% - Accent5 13" xfId="340" xr:uid="{21008059-DE04-471B-818B-20502186FF11}"/>
    <cellStyle name="60% - Accent5 14" xfId="341" xr:uid="{6F601E1D-9CBB-4B35-9E4E-91F3949BA3E7}"/>
    <cellStyle name="60% - Accent5 15" xfId="342" xr:uid="{866928C4-82E4-4B08-A99B-37DCEAC41C9F}"/>
    <cellStyle name="60% - Accent5 16" xfId="343" xr:uid="{FE883CD1-8A3C-42EE-90A9-BB9F2FF36FA0}"/>
    <cellStyle name="60% - Accent5 17" xfId="344" xr:uid="{7BB81790-564D-46FF-9C17-CBF07DC07AD0}"/>
    <cellStyle name="60% - Accent5 2" xfId="345" xr:uid="{8D945869-9847-4A4F-A9A3-48A8E3BD71B6}"/>
    <cellStyle name="60% - Accent5 3" xfId="346" xr:uid="{A2B163CE-61ED-461A-89E3-DB837B5F4664}"/>
    <cellStyle name="60% - Accent5 4" xfId="347" xr:uid="{1547E5FB-03A4-49A9-AD66-AE83B3D9F44C}"/>
    <cellStyle name="60% - Accent5 5" xfId="348" xr:uid="{2FB32E84-0069-4936-AC14-CEF262FAA2E2}"/>
    <cellStyle name="60% - Accent5 6" xfId="349" xr:uid="{4A7A7D6A-FDB2-4285-8843-326BBA47656F}"/>
    <cellStyle name="60% - Accent5 7" xfId="350" xr:uid="{2281CEF5-2A2A-4954-9BD7-5DB5507DD954}"/>
    <cellStyle name="60% - Accent5 8" xfId="351" xr:uid="{BFA9F346-415B-4533-805E-A83E6D3DF2D7}"/>
    <cellStyle name="60% - Accent5 9" xfId="352" xr:uid="{B3F3DD12-AEB7-4575-9926-7F85AB4BF474}"/>
    <cellStyle name="60% - Accent6 10" xfId="353" xr:uid="{47D11BE0-AA15-41B6-8FF7-BED5EA2BAACC}"/>
    <cellStyle name="60% - Accent6 11" xfId="354" xr:uid="{D8FD98FF-2876-46BC-9C6A-194479E20F7C}"/>
    <cellStyle name="60% - Accent6 12" xfId="355" xr:uid="{4DF826AC-2052-40CA-81B1-807059D3E3E8}"/>
    <cellStyle name="60% - Accent6 13" xfId="356" xr:uid="{3D5AAE51-BDAE-4307-B128-B4B090FF22C9}"/>
    <cellStyle name="60% - Accent6 14" xfId="357" xr:uid="{D80F111A-A23E-450F-8FC7-2463C29725A1}"/>
    <cellStyle name="60% - Accent6 15" xfId="358" xr:uid="{24D389B1-D3AB-430B-BE4B-08B3609ACA56}"/>
    <cellStyle name="60% - Accent6 16" xfId="359" xr:uid="{D9759571-9677-4D82-B5C3-83063745938D}"/>
    <cellStyle name="60% - Accent6 17" xfId="360" xr:uid="{CFACA0DE-6815-43AD-858C-6DE99CE32AE9}"/>
    <cellStyle name="60% - Accent6 2" xfId="361" xr:uid="{63165A2B-3177-490C-BD93-07FCE30004B5}"/>
    <cellStyle name="60% - Accent6 3" xfId="362" xr:uid="{52C5D502-D5C2-4CAB-944E-5D041065CB04}"/>
    <cellStyle name="60% - Accent6 4" xfId="363" xr:uid="{F3680922-8E85-4C8D-97B4-3AB92953A716}"/>
    <cellStyle name="60% - Accent6 5" xfId="364" xr:uid="{2D59EE79-12D1-4CE1-9ECE-A532A0843ED8}"/>
    <cellStyle name="60% - Accent6 6" xfId="365" xr:uid="{2AA40D5F-6527-45F6-9E07-9EBB06AE480A}"/>
    <cellStyle name="60% - Accent6 7" xfId="366" xr:uid="{74FA5BE7-D203-4A31-8F62-2AF623F2D144}"/>
    <cellStyle name="60% - Accent6 8" xfId="367" xr:uid="{CEB23E0D-AF8F-46E8-B328-3FDBE1C099BD}"/>
    <cellStyle name="60% - Accent6 9" xfId="368" xr:uid="{46F2D2A4-761C-4871-A04D-069631CAF78F}"/>
    <cellStyle name="Accent1 10" xfId="369" xr:uid="{2A615499-1D7F-4FCE-B72F-AE31F0A338F2}"/>
    <cellStyle name="Accent1 11" xfId="370" xr:uid="{838142F4-D0EE-4049-919D-B280A68CCB8E}"/>
    <cellStyle name="Accent1 12" xfId="371" xr:uid="{596AF9FA-1756-434D-AFA7-51207DB25E5E}"/>
    <cellStyle name="Accent1 13" xfId="372" xr:uid="{079CBD6B-23E9-47A4-AC3C-46D61BCE482A}"/>
    <cellStyle name="Accent1 14" xfId="373" xr:uid="{A55AB57A-A3F3-47D0-9913-14F9A0A6FF96}"/>
    <cellStyle name="Accent1 15" xfId="374" xr:uid="{2D5972A0-3A53-4D72-9F15-6852CD19664A}"/>
    <cellStyle name="Accent1 16" xfId="375" xr:uid="{6FA6F641-3541-4F11-990B-47801ACB942F}"/>
    <cellStyle name="Accent1 17" xfId="376" xr:uid="{65405BB0-0716-4AFA-9ED9-EFCC74D6DFD0}"/>
    <cellStyle name="Accent1 2" xfId="377" xr:uid="{C876AAAE-A662-474A-972A-E95DDBA35084}"/>
    <cellStyle name="Accent1 3" xfId="378" xr:uid="{DE57B107-583F-42E7-AB5A-FD5CCA13231E}"/>
    <cellStyle name="Accent1 4" xfId="379" xr:uid="{5A532E65-4C4E-46B2-AB96-593DEEC56164}"/>
    <cellStyle name="Accent1 5" xfId="380" xr:uid="{5C88B406-0AA6-489E-9415-92CAC8E82048}"/>
    <cellStyle name="Accent1 6" xfId="381" xr:uid="{520E8AAB-7344-4DD8-A405-95D2A53FBB97}"/>
    <cellStyle name="Accent1 7" xfId="382" xr:uid="{52681329-70D3-448F-83E4-E22587B74350}"/>
    <cellStyle name="Accent1 8" xfId="383" xr:uid="{99721D2A-2C29-4702-B799-E535486F9334}"/>
    <cellStyle name="Accent1 9" xfId="384" xr:uid="{72D2DB26-F75B-4092-8086-B4A2039CE3A4}"/>
    <cellStyle name="Accent2 10" xfId="385" xr:uid="{7DB1F24A-32B2-470A-A8B2-6D4C1894FE6B}"/>
    <cellStyle name="Accent2 11" xfId="386" xr:uid="{FA7569B1-7C78-4C70-8505-3346B8C35C99}"/>
    <cellStyle name="Accent2 12" xfId="387" xr:uid="{CEDE0D33-E78E-4900-B6D3-B82C24C4CB91}"/>
    <cellStyle name="Accent2 13" xfId="388" xr:uid="{D8580F90-9857-4386-9C61-F1ED36AA42F9}"/>
    <cellStyle name="Accent2 14" xfId="389" xr:uid="{CB6C5876-F527-4AB6-8826-B01DA3307464}"/>
    <cellStyle name="Accent2 15" xfId="390" xr:uid="{1B1F4F9D-19D0-445F-9AAE-1DDDA1395F39}"/>
    <cellStyle name="Accent2 16" xfId="391" xr:uid="{6CEF4B40-9116-41B3-9695-510E89F64F1A}"/>
    <cellStyle name="Accent2 17" xfId="392" xr:uid="{24CB6FB6-1931-43A0-9728-279687A60AE3}"/>
    <cellStyle name="Accent2 2" xfId="393" xr:uid="{836357C0-A0CD-477C-A416-15D7CB4B8B3B}"/>
    <cellStyle name="Accent2 3" xfId="394" xr:uid="{F5DA075F-037C-41E4-9971-8CC4EDCF0C4E}"/>
    <cellStyle name="Accent2 4" xfId="395" xr:uid="{7C059582-DD78-45A7-9AC2-66DD2D91CF14}"/>
    <cellStyle name="Accent2 5" xfId="396" xr:uid="{A09E7ADF-62DE-4AB4-B7F0-18DB4F249B29}"/>
    <cellStyle name="Accent2 6" xfId="397" xr:uid="{5DBB218C-65AE-4C83-9708-97AA21C86AEB}"/>
    <cellStyle name="Accent2 7" xfId="398" xr:uid="{B6860C11-5D7B-42AC-8805-2F2D6AF6E070}"/>
    <cellStyle name="Accent2 8" xfId="399" xr:uid="{0FC56B8C-7F1B-4435-81C9-5028958A4D81}"/>
    <cellStyle name="Accent2 9" xfId="400" xr:uid="{96BB1CA5-20AB-439E-8095-09E3A5C6771D}"/>
    <cellStyle name="Accent3 10" xfId="401" xr:uid="{6B0031E0-ECC4-4D95-B537-542228CE3A6E}"/>
    <cellStyle name="Accent3 11" xfId="402" xr:uid="{B2F0A1CA-8AC7-4962-B66D-1E73C05C1A48}"/>
    <cellStyle name="Accent3 12" xfId="403" xr:uid="{CB450093-0F47-4CD7-A11E-7A05E0EB35A0}"/>
    <cellStyle name="Accent3 13" xfId="404" xr:uid="{1FB4CB17-1C4D-42B6-89B7-03914700F82B}"/>
    <cellStyle name="Accent3 14" xfId="405" xr:uid="{2A965D2B-5D15-4ED8-A33C-4A441C15BF72}"/>
    <cellStyle name="Accent3 15" xfId="406" xr:uid="{2956B87D-60B3-4A21-A9BB-FF7126B0F7C0}"/>
    <cellStyle name="Accent3 16" xfId="407" xr:uid="{30043C3C-40E0-45D6-9BC9-BA3CBDE40A7F}"/>
    <cellStyle name="Accent3 17" xfId="408" xr:uid="{4778D4BF-C2AC-41CB-B233-128CBA75E3FB}"/>
    <cellStyle name="Accent3 2" xfId="409" xr:uid="{A90FA618-987E-4511-8FE1-015ABE351F1E}"/>
    <cellStyle name="Accent3 3" xfId="410" xr:uid="{BE449002-AFB1-4537-9C4E-B1D020C9AFEF}"/>
    <cellStyle name="Accent3 4" xfId="411" xr:uid="{8FEE2037-59F9-401D-B49D-06E5910859E7}"/>
    <cellStyle name="Accent3 5" xfId="412" xr:uid="{5E74FF30-9230-4019-B8A0-D29C091E13CA}"/>
    <cellStyle name="Accent3 6" xfId="413" xr:uid="{EA1E2709-BFC5-49F7-B6D1-05EDBD9723CA}"/>
    <cellStyle name="Accent3 7" xfId="414" xr:uid="{B9495ADA-5704-4E85-8C86-FE7EE170DDF2}"/>
    <cellStyle name="Accent3 8" xfId="415" xr:uid="{81023392-04F4-4075-AF79-E2FEAF23AD54}"/>
    <cellStyle name="Accent3 9" xfId="416" xr:uid="{1F0F037C-628D-4820-B1DA-62FC031A1BB6}"/>
    <cellStyle name="Accent4 10" xfId="417" xr:uid="{CCC884FE-6F28-4131-B9A3-1C97CB1B0475}"/>
    <cellStyle name="Accent4 11" xfId="418" xr:uid="{5FCA79FA-3307-4D0C-957E-59573ACA2B8D}"/>
    <cellStyle name="Accent4 12" xfId="419" xr:uid="{ACD36183-3F34-4C3F-91F0-520E09B2713D}"/>
    <cellStyle name="Accent4 13" xfId="420" xr:uid="{2B562732-B3BA-49BE-A619-31E8E515BFC8}"/>
    <cellStyle name="Accent4 14" xfId="421" xr:uid="{5E43D42E-D4BB-4BC6-A2FD-114D9F036590}"/>
    <cellStyle name="Accent4 15" xfId="422" xr:uid="{90EAAFAA-0912-4531-BBCD-24EE00FFAA20}"/>
    <cellStyle name="Accent4 16" xfId="423" xr:uid="{1459299C-F911-4B45-9234-AE1C4ABCAB8F}"/>
    <cellStyle name="Accent4 17" xfId="424" xr:uid="{2A4BA7F3-25BD-487C-AC42-F02ABA3A6520}"/>
    <cellStyle name="Accent4 2" xfId="425" xr:uid="{29FD20D8-6A4D-46DD-91F4-5C421CABDDD8}"/>
    <cellStyle name="Accent4 3" xfId="426" xr:uid="{DE53EE32-81FC-470E-8C24-72937704E069}"/>
    <cellStyle name="Accent4 4" xfId="427" xr:uid="{9FF948A7-FF68-4134-98F0-B3D6165C73F4}"/>
    <cellStyle name="Accent4 5" xfId="428" xr:uid="{0C659AFD-C3F9-4106-A697-9128B532F0FA}"/>
    <cellStyle name="Accent4 6" xfId="429" xr:uid="{955C5456-B66B-4F4A-9F03-7F5F706F8B6E}"/>
    <cellStyle name="Accent4 7" xfId="430" xr:uid="{396E2FDE-F911-462F-AA62-16A49070C979}"/>
    <cellStyle name="Accent4 8" xfId="431" xr:uid="{24CDBAA1-C172-4C4A-A69F-B0B1B7E7132B}"/>
    <cellStyle name="Accent4 9" xfId="432" xr:uid="{C81F729B-063A-4576-8B42-B2E7970B9115}"/>
    <cellStyle name="Accent5 10" xfId="433" xr:uid="{5B4C194C-8AB0-40BA-A949-605867B6BAF8}"/>
    <cellStyle name="Accent5 11" xfId="434" xr:uid="{0D42DFFA-2B98-48E9-B248-15E6D7C616CE}"/>
    <cellStyle name="Accent5 12" xfId="435" xr:uid="{21ACCAF0-119B-4D88-BF85-9D892AC3716B}"/>
    <cellStyle name="Accent5 13" xfId="436" xr:uid="{2C88BC68-868A-468A-8B33-6EF4A89642CB}"/>
    <cellStyle name="Accent5 14" xfId="437" xr:uid="{DA85B746-B22D-44EC-B481-683ADABD099A}"/>
    <cellStyle name="Accent5 15" xfId="438" xr:uid="{6815680E-E28D-49BC-A90B-9498D9DE5EED}"/>
    <cellStyle name="Accent5 16" xfId="439" xr:uid="{4B147DF5-12D7-4EB6-802E-3EE4B4B1C13D}"/>
    <cellStyle name="Accent5 17" xfId="440" xr:uid="{4B96289F-2850-4E59-A96C-2518078754B4}"/>
    <cellStyle name="Accent5 2" xfId="441" xr:uid="{7D1B099B-9F33-4218-89B0-7DD769511CFC}"/>
    <cellStyle name="Accent5 3" xfId="442" xr:uid="{E9F639C0-A427-47A4-B368-5517B54B3E76}"/>
    <cellStyle name="Accent5 4" xfId="443" xr:uid="{FCA6BE05-C406-445F-A8B5-BE854151C81E}"/>
    <cellStyle name="Accent5 5" xfId="444" xr:uid="{4B80DE88-8744-450F-AB47-3D10EDB9D776}"/>
    <cellStyle name="Accent5 6" xfId="445" xr:uid="{EAD6DD94-86CA-4210-B3FE-C7E914F56587}"/>
    <cellStyle name="Accent5 7" xfId="446" xr:uid="{6BC3F273-3CEF-41B6-9E78-A90A66A688EA}"/>
    <cellStyle name="Accent5 8" xfId="447" xr:uid="{CEA1874B-E4B0-4FA3-BC72-545D5E66203D}"/>
    <cellStyle name="Accent5 9" xfId="448" xr:uid="{558F32ED-148C-49F4-8F36-7B2244B17571}"/>
    <cellStyle name="Accent6 10" xfId="449" xr:uid="{35AEC2D7-01D9-49CE-B71F-F77900711C81}"/>
    <cellStyle name="Accent6 11" xfId="450" xr:uid="{402618B1-AB64-44D6-B547-6F374329B4AE}"/>
    <cellStyle name="Accent6 12" xfId="451" xr:uid="{28521D7C-787D-4649-8DE1-DF03F809992B}"/>
    <cellStyle name="Accent6 13" xfId="452" xr:uid="{81CE53B9-A850-490E-9AA2-B4A55E17670B}"/>
    <cellStyle name="Accent6 14" xfId="453" xr:uid="{FFBD272A-4AFF-49E1-A0AD-85DB9AEDA2B3}"/>
    <cellStyle name="Accent6 15" xfId="454" xr:uid="{0C3B8441-25AC-4688-B7FE-51DCF8956352}"/>
    <cellStyle name="Accent6 16" xfId="455" xr:uid="{C4943C6E-63C3-4F1E-B4C1-639CBD09E088}"/>
    <cellStyle name="Accent6 17" xfId="456" xr:uid="{09D30886-2E80-45BD-B6C1-E0FD85F8CCC1}"/>
    <cellStyle name="Accent6 2" xfId="457" xr:uid="{3A932221-B302-4B64-BEB5-8CBBA29BFFF2}"/>
    <cellStyle name="Accent6 3" xfId="458" xr:uid="{D6C9B7AE-AA46-4584-91CD-D1C80E2D16E2}"/>
    <cellStyle name="Accent6 4" xfId="459" xr:uid="{19FF1B60-56A6-4CCF-B6E9-02F7414BE266}"/>
    <cellStyle name="Accent6 5" xfId="460" xr:uid="{28442499-1ABF-4881-8F01-96BDA8455004}"/>
    <cellStyle name="Accent6 6" xfId="461" xr:uid="{6595C110-F897-4B4D-9091-1AA0055FB329}"/>
    <cellStyle name="Accent6 7" xfId="462" xr:uid="{CB09B311-A939-4BCE-923B-A5C7D6D937BC}"/>
    <cellStyle name="Accent6 8" xfId="463" xr:uid="{0F9AFE33-3C63-4FFF-B926-E0FEF2FD4587}"/>
    <cellStyle name="Accent6 9" xfId="464" xr:uid="{DD958CE2-55BC-4A15-8732-94C81387BC1D}"/>
    <cellStyle name="Berekening 10" xfId="465" xr:uid="{19D7D4D7-BCF4-4CF3-8D21-7B4853BD6D31}"/>
    <cellStyle name="Berekening 11" xfId="466" xr:uid="{427EAFD1-8721-4651-9399-AD94B9AC932E}"/>
    <cellStyle name="Berekening 12" xfId="467" xr:uid="{1F554684-1A1D-45D1-A7E6-0704538D0432}"/>
    <cellStyle name="Berekening 13" xfId="468" xr:uid="{07A7BE51-438E-4BD8-9D3C-F70458AC293F}"/>
    <cellStyle name="Berekening 14" xfId="469" xr:uid="{876EF176-840A-4BFD-864F-598EE967E245}"/>
    <cellStyle name="Berekening 15" xfId="470" xr:uid="{6B157B9E-09F9-4479-AF32-CBF1362DAE34}"/>
    <cellStyle name="Berekening 16" xfId="471" xr:uid="{73F1C44A-5929-45CF-9280-79ACA19E637E}"/>
    <cellStyle name="Berekening 17" xfId="472" xr:uid="{3E4A8DC3-F1AB-4A8D-8895-7425DD25FE9C}"/>
    <cellStyle name="Berekening 2" xfId="473" xr:uid="{455581F3-6F6B-4C8C-9550-89EC28414083}"/>
    <cellStyle name="Berekening 3" xfId="474" xr:uid="{493F84C4-AB8B-482B-958B-23F9CB9CC013}"/>
    <cellStyle name="Berekening 4" xfId="475" xr:uid="{F587E24E-4064-4E45-BD40-595BD3C58D7C}"/>
    <cellStyle name="Berekening 5" xfId="476" xr:uid="{FCE13F8A-33F0-46AC-BDD0-B9495E3EF12B}"/>
    <cellStyle name="Berekening 6" xfId="477" xr:uid="{E4C23638-35BE-4605-8A8D-AB6D3A958847}"/>
    <cellStyle name="Berekening 7" xfId="478" xr:uid="{CF8C6FD0-C33B-4E9F-B2D7-99AF2FC9809D}"/>
    <cellStyle name="Berekening 8" xfId="479" xr:uid="{E502E3BE-D170-453B-A766-B96938090A70}"/>
    <cellStyle name="Berekening 9" xfId="480" xr:uid="{C05B49CE-DFA8-460A-AD68-24EF4CC50148}"/>
    <cellStyle name="Controlecel 10" xfId="481" xr:uid="{79788747-85A0-4145-A6B1-87547A6B0E60}"/>
    <cellStyle name="Controlecel 11" xfId="482" xr:uid="{EE4426D0-955B-445A-9FE9-33E3F8B37EB2}"/>
    <cellStyle name="Controlecel 12" xfId="483" xr:uid="{064732EA-7589-495B-83AD-E3C7FF4B2B2E}"/>
    <cellStyle name="Controlecel 13" xfId="484" xr:uid="{844106DB-533A-4C53-93D0-7F45A99B4DB9}"/>
    <cellStyle name="Controlecel 14" xfId="485" xr:uid="{4A3C1A69-7FEB-4FAB-B11E-D355FD3DDC8A}"/>
    <cellStyle name="Controlecel 15" xfId="486" xr:uid="{73212C83-88BB-4218-A67E-783AB433D37A}"/>
    <cellStyle name="Controlecel 16" xfId="487" xr:uid="{374DF51A-BA58-499D-9516-7D2A98D47E5C}"/>
    <cellStyle name="Controlecel 17" xfId="488" xr:uid="{2ADB1B08-36E9-4BD2-B39B-80F5EB407A68}"/>
    <cellStyle name="Controlecel 2" xfId="489" xr:uid="{87A1D092-8831-43EA-A907-0200A37A94AC}"/>
    <cellStyle name="Controlecel 3" xfId="490" xr:uid="{8ECF4F55-882F-4DB0-8064-95C0751A1E39}"/>
    <cellStyle name="Controlecel 4" xfId="491" xr:uid="{F648AB4A-389D-47BD-9983-3DD3FC646BEC}"/>
    <cellStyle name="Controlecel 5" xfId="492" xr:uid="{6C7A9FFC-5644-46BA-A857-66B14B1DFF1D}"/>
    <cellStyle name="Controlecel 6" xfId="493" xr:uid="{FD2550D2-0EC5-4818-9DC4-13714D31734B}"/>
    <cellStyle name="Controlecel 7" xfId="494" xr:uid="{853D62D6-21B7-4CCB-8B16-69419D75BF89}"/>
    <cellStyle name="Controlecel 8" xfId="495" xr:uid="{C5BFC595-919E-46E6-912B-D707D1DE2846}"/>
    <cellStyle name="Controlecel 9" xfId="496" xr:uid="{CE85BF25-A053-49D7-BB8C-9F18B82FED56}"/>
    <cellStyle name="Euro" xfId="497" xr:uid="{D1D23CF2-7D8D-4C80-8175-9972FFA11F95}"/>
    <cellStyle name="Euro 2" xfId="498" xr:uid="{C4A0774F-70BC-437E-B3F1-02DDBD5D8FFC}"/>
    <cellStyle name="Euro 3" xfId="499" xr:uid="{41AE470B-7847-45B0-B996-25E09A57F761}"/>
    <cellStyle name="Euro 4" xfId="500" xr:uid="{371FB5E9-E9CA-4F5D-8AB6-2DE25DFB546F}"/>
    <cellStyle name="Fictieve inschrijfsom" xfId="5" xr:uid="{E1ED591B-2DBF-492F-B42D-989399989893}"/>
    <cellStyle name="Gekoppelde cel 10" xfId="501" xr:uid="{57206B78-19E7-4D4F-B9C5-9719FAA41353}"/>
    <cellStyle name="Gekoppelde cel 11" xfId="502" xr:uid="{39CE2723-7AFC-409E-8569-87FD9DF8DFCF}"/>
    <cellStyle name="Gekoppelde cel 12" xfId="503" xr:uid="{AEE0D3DB-7653-4A69-B9F8-B6124D881E4C}"/>
    <cellStyle name="Gekoppelde cel 13" xfId="504" xr:uid="{F46FB250-EF73-4F59-9AF6-7382F415B9A8}"/>
    <cellStyle name="Gekoppelde cel 14" xfId="505" xr:uid="{6558F8B1-B274-477F-86C2-3AC6B745673E}"/>
    <cellStyle name="Gekoppelde cel 15" xfId="506" xr:uid="{2A01709D-4750-4EDA-BBCD-1B2934A9C25D}"/>
    <cellStyle name="Gekoppelde cel 16" xfId="507" xr:uid="{28EA5DBB-70C9-4676-A1D8-D27ACB6879F9}"/>
    <cellStyle name="Gekoppelde cel 17" xfId="508" xr:uid="{72B9583A-375A-4D1A-A14B-03F6D0B211B9}"/>
    <cellStyle name="Gekoppelde cel 2" xfId="509" xr:uid="{84864B37-06FE-4209-B725-8CCF9B88FAA6}"/>
    <cellStyle name="Gekoppelde cel 3" xfId="510" xr:uid="{2AC511D0-FB89-4C4C-A74A-DDAD6CCF5694}"/>
    <cellStyle name="Gekoppelde cel 4" xfId="511" xr:uid="{9231AB48-EB81-40DD-B0F0-2E1C937ADEF6}"/>
    <cellStyle name="Gekoppelde cel 5" xfId="512" xr:uid="{2D6A0FC4-32D5-4E98-A497-BF2C1865F733}"/>
    <cellStyle name="Gekoppelde cel 6" xfId="513" xr:uid="{08F8E531-0C3A-45E4-BC2F-89BC3C4323C2}"/>
    <cellStyle name="Gekoppelde cel 7" xfId="514" xr:uid="{3D375486-8417-4A33-B31A-68B98DB7FAC3}"/>
    <cellStyle name="Gekoppelde cel 8" xfId="515" xr:uid="{CF7734B0-39E9-45C5-8F1A-C988034E6926}"/>
    <cellStyle name="Gekoppelde cel 9" xfId="516" xr:uid="{B87FB270-A31E-4EBF-B6BC-3C26A05243EC}"/>
    <cellStyle name="Goed 10" xfId="517" xr:uid="{966D4E3F-34A2-49AC-9333-85D6C8ACCB8E}"/>
    <cellStyle name="Goed 11" xfId="518" xr:uid="{46203C7C-E6F9-46DD-AC9B-52E8AF50C444}"/>
    <cellStyle name="Goed 12" xfId="519" xr:uid="{91C7E9BD-B7DF-408E-9C7A-CBD1CE763EC9}"/>
    <cellStyle name="Goed 13" xfId="520" xr:uid="{12EF5F24-D5D2-4AC5-82AF-34F316030499}"/>
    <cellStyle name="Goed 14" xfId="521" xr:uid="{90185EC3-4A74-4F0D-8F7B-723DC5DDC334}"/>
    <cellStyle name="Goed 15" xfId="522" xr:uid="{EBEAB72B-FF5E-44C7-B6A5-365810D14B72}"/>
    <cellStyle name="Goed 16" xfId="523" xr:uid="{7122E9F5-6083-480F-B474-E4FED9AD32FF}"/>
    <cellStyle name="Goed 17" xfId="524" xr:uid="{57360318-93E5-4687-8CE1-D2035DB51A0D}"/>
    <cellStyle name="Goed 2" xfId="525" xr:uid="{2C11FE3C-44A7-43C1-AC3C-0BD097AA3F02}"/>
    <cellStyle name="Goed 3" xfId="526" xr:uid="{DC249995-5EE8-4A09-A885-5818225FEC20}"/>
    <cellStyle name="Goed 4" xfId="527" xr:uid="{2A1F353E-2ED7-42A7-8272-CC532312CA9C}"/>
    <cellStyle name="Goed 5" xfId="528" xr:uid="{EE08CFCA-03BB-4F2D-875C-3E6765DA4B86}"/>
    <cellStyle name="Goed 6" xfId="529" xr:uid="{BF2D91DA-1923-45A6-ABC4-0C535DBD7514}"/>
    <cellStyle name="Goed 7" xfId="530" xr:uid="{6F86FD73-4068-4A43-BE8B-38856167785A}"/>
    <cellStyle name="Goed 8" xfId="531" xr:uid="{0D39A7E0-1CD7-46F4-A038-E8C4C97FC552}"/>
    <cellStyle name="Goed 9" xfId="532" xr:uid="{3FD10F6C-681B-4410-84F3-F111D85B9690}"/>
    <cellStyle name="Hyperlink 2" xfId="533" xr:uid="{702DBF40-A9BA-4CD2-9A81-E392235509AE}"/>
    <cellStyle name="Hyperlink 2 2" xfId="534" xr:uid="{5C93CF3F-FD06-4D53-849D-7D37591B2EE7}"/>
    <cellStyle name="Hyperlink 2 2 2" xfId="535" xr:uid="{468C4829-76DA-4658-B5B1-999BB6C9C3B2}"/>
    <cellStyle name="Hyperlink 2 2 3" xfId="536" xr:uid="{6E8663B5-FEB6-4235-AC47-C85EED2731C6}"/>
    <cellStyle name="Hyperlink 2 3" xfId="537" xr:uid="{74B36021-19E0-4BEF-AF75-4A37311F6CBA}"/>
    <cellStyle name="Hyperlink 2 3 2" xfId="538" xr:uid="{8C8C0805-46C0-4259-B3AA-16AF0EFE8D51}"/>
    <cellStyle name="Hyperlink 2 3 3" xfId="539" xr:uid="{4AD88E62-AD44-4E73-9C4C-9EC219DBA1E5}"/>
    <cellStyle name="Hyperlink 3" xfId="540" xr:uid="{AD6228C0-74AB-4095-8826-8A8E6BE820A9}"/>
    <cellStyle name="Hyperlink 3 2" xfId="541" xr:uid="{104AEBF1-1DAE-4D55-9B45-CD81810A614F}"/>
    <cellStyle name="Invoer 10" xfId="542" xr:uid="{E8D8CF3A-F3CB-4B15-BCB2-3CACC14F3603}"/>
    <cellStyle name="Invoer 11" xfId="543" xr:uid="{31B038F4-C223-4E31-B580-4CD120110A0B}"/>
    <cellStyle name="Invoer 12" xfId="544" xr:uid="{31847D42-6520-4CE2-8D14-A2E5999051BA}"/>
    <cellStyle name="Invoer 13" xfId="545" xr:uid="{B31010C2-7E18-4DC4-9FCE-D112FB79F264}"/>
    <cellStyle name="Invoer 14" xfId="546" xr:uid="{8366B19F-F462-4F6C-A1CB-96F08ECDABEA}"/>
    <cellStyle name="Invoer 15" xfId="547" xr:uid="{A9971E3D-7402-420C-AFA0-3220CBC69ADB}"/>
    <cellStyle name="Invoer 16" xfId="548" xr:uid="{525CC082-BF50-4252-9BDC-5097812CC921}"/>
    <cellStyle name="Invoer 17" xfId="549" xr:uid="{A8AB1394-04AC-4E88-8F66-A7A8362EC863}"/>
    <cellStyle name="Invoer 2" xfId="550" xr:uid="{E23D7622-05EC-4423-B408-1407C742DA6C}"/>
    <cellStyle name="Invoer 3" xfId="551" xr:uid="{448BA4B4-3B13-4513-A862-90DE645E3088}"/>
    <cellStyle name="Invoer 4" xfId="552" xr:uid="{187C30E1-6F22-4A4C-8D8E-8BB2807C5629}"/>
    <cellStyle name="Invoer 5" xfId="553" xr:uid="{BC9D387D-7701-4027-B390-8C4A40B69585}"/>
    <cellStyle name="Invoer 6" xfId="554" xr:uid="{B94B2CBD-448C-4E99-9743-6F46260DCCEF}"/>
    <cellStyle name="Invoer 7" xfId="555" xr:uid="{FFADFAF7-D6AD-40D5-8943-3BAEF973EFC4}"/>
    <cellStyle name="Invoer 8" xfId="556" xr:uid="{702F8178-6088-4D26-AA34-2E0566B9EDBD}"/>
    <cellStyle name="Invoer 9" xfId="557" xr:uid="{1FA04C09-C274-4832-BA03-3276D7D89BD8}"/>
    <cellStyle name="Invulcel" xfId="2" xr:uid="{2BF8DAB0-7BA5-4787-A4A5-834849DAA6EB}"/>
    <cellStyle name="Komma 2" xfId="558" xr:uid="{424FE980-DC6E-41BB-A7FA-FE205D85CD22}"/>
    <cellStyle name="Komma 3" xfId="559" xr:uid="{1EE16F22-D39D-4757-A923-9A37DCAC11C7}"/>
    <cellStyle name="Kop 1 10" xfId="560" xr:uid="{304E7D8A-BFC7-4717-9A56-F7961D1014A5}"/>
    <cellStyle name="Kop 1 11" xfId="561" xr:uid="{3680CEFB-C2E4-47F7-AF5E-E5D7712707C5}"/>
    <cellStyle name="Kop 1 12" xfId="562" xr:uid="{B81A902A-CCCD-4B80-A122-E76B41E4EF2B}"/>
    <cellStyle name="Kop 1 13" xfId="563" xr:uid="{A5222715-C7A5-4E0C-9987-BE289006EB6B}"/>
    <cellStyle name="Kop 1 14" xfId="564" xr:uid="{4F0C313B-C47C-46B4-A307-D8F124AD69A9}"/>
    <cellStyle name="Kop 1 15" xfId="565" xr:uid="{791460C8-07BC-458F-9A6B-85B178350905}"/>
    <cellStyle name="Kop 1 16" xfId="566" xr:uid="{7D2F23F3-AAC0-4743-8D3D-48112D783D20}"/>
    <cellStyle name="Kop 1 17" xfId="567" xr:uid="{19684EFF-06F4-4AC2-B1D4-4CE38F189C52}"/>
    <cellStyle name="Kop 1 2" xfId="568" xr:uid="{86BCC19F-D8A4-48E8-BFA8-CD2448CDF2FF}"/>
    <cellStyle name="Kop 1 3" xfId="569" xr:uid="{EE7CE556-655D-4B37-90F1-1A24F7EA178C}"/>
    <cellStyle name="Kop 1 4" xfId="570" xr:uid="{00CEA7FE-F2B0-49B2-9A4F-C7BB16C6DCFF}"/>
    <cellStyle name="Kop 1 5" xfId="571" xr:uid="{3A17D37B-715C-4EE3-8BCB-0BBAE33B1E9B}"/>
    <cellStyle name="Kop 1 6" xfId="572" xr:uid="{9231B488-F55D-4331-BF28-9FFA79B4CD6D}"/>
    <cellStyle name="Kop 1 7" xfId="573" xr:uid="{9A25AD38-95AC-4DB8-8692-6BDC3710CC15}"/>
    <cellStyle name="Kop 1 8" xfId="574" xr:uid="{45428E79-5615-40DA-AA8B-91A9C0E13E79}"/>
    <cellStyle name="Kop 1 9" xfId="575" xr:uid="{E96E8685-1028-4F4A-95C4-FA95A1745CF4}"/>
    <cellStyle name="Kop 2 10" xfId="576" xr:uid="{F5E6F2A1-03DD-43E3-B7EC-999AB84CC9DD}"/>
    <cellStyle name="Kop 2 11" xfId="577" xr:uid="{16693288-C83E-47E2-98EC-DADFB661736A}"/>
    <cellStyle name="Kop 2 12" xfId="578" xr:uid="{DDF739A0-8CD6-477C-9CF8-10E64D365B52}"/>
    <cellStyle name="Kop 2 13" xfId="579" xr:uid="{40C4C3E9-C252-4C5D-8557-46A66837FDBE}"/>
    <cellStyle name="Kop 2 14" xfId="580" xr:uid="{2EB798FA-6A6F-4678-A5B9-4CB01CCF7A4C}"/>
    <cellStyle name="Kop 2 15" xfId="581" xr:uid="{1BF2938A-3D94-4437-AA06-ACC35436AE1E}"/>
    <cellStyle name="Kop 2 16" xfId="582" xr:uid="{B811CC20-5689-43C3-A80F-04D50FE9F617}"/>
    <cellStyle name="Kop 2 17" xfId="583" xr:uid="{040CF424-709E-43A2-AC74-71E1B8C105D4}"/>
    <cellStyle name="Kop 2 2" xfId="584" xr:uid="{B9068C19-39FE-48C6-BB70-8CAC5EC1715D}"/>
    <cellStyle name="Kop 2 3" xfId="585" xr:uid="{85CD3077-F023-4582-BBF7-C447FD210BA2}"/>
    <cellStyle name="Kop 2 4" xfId="586" xr:uid="{F6A7B040-9A6B-4D8E-A562-7E4934D395BD}"/>
    <cellStyle name="Kop 2 5" xfId="587" xr:uid="{3EEF4F0B-344F-4F74-B22C-FE25DD7A8A0B}"/>
    <cellStyle name="Kop 2 6" xfId="588" xr:uid="{1769A56F-9702-4428-8284-97B6A91E77AB}"/>
    <cellStyle name="Kop 2 7" xfId="589" xr:uid="{6BD5FCAB-C9A3-4043-A651-ACE8EEB5B7A2}"/>
    <cellStyle name="Kop 2 8" xfId="590" xr:uid="{92B66C40-FF9A-495F-9EEF-674875D79CFD}"/>
    <cellStyle name="Kop 2 9" xfId="591" xr:uid="{2393E669-4362-4ECF-A70F-6A2D6BEDCA6C}"/>
    <cellStyle name="Kop 3 10" xfId="592" xr:uid="{18E47A13-BAB5-480C-9997-0109E7AC47F3}"/>
    <cellStyle name="Kop 3 11" xfId="593" xr:uid="{719E8A05-95D9-4267-8B96-381CB2B67995}"/>
    <cellStyle name="Kop 3 12" xfId="594" xr:uid="{C418B66A-2DBE-4A58-A2B1-999F42EA46CC}"/>
    <cellStyle name="Kop 3 13" xfId="595" xr:uid="{2FC4AE18-A8B4-4BBA-9EF8-B6F62B83FCA2}"/>
    <cellStyle name="Kop 3 14" xfId="596" xr:uid="{FC6DEBA8-4270-4B32-94EB-7F33C770232B}"/>
    <cellStyle name="Kop 3 15" xfId="597" xr:uid="{35186487-8E84-41FB-8823-719165F7A2D0}"/>
    <cellStyle name="Kop 3 16" xfId="598" xr:uid="{B440398A-E347-437B-8A4D-8F55D7863EAE}"/>
    <cellStyle name="Kop 3 17" xfId="599" xr:uid="{4F4B0F95-26E0-4221-9003-02D59C955419}"/>
    <cellStyle name="Kop 3 2" xfId="600" xr:uid="{4B4C5772-97C8-4434-B34C-6F813B78496C}"/>
    <cellStyle name="Kop 3 3" xfId="601" xr:uid="{E9890719-F3C4-4A20-96B6-7A1B89EAC222}"/>
    <cellStyle name="Kop 3 4" xfId="602" xr:uid="{99B87D21-FABE-4AD3-9C81-6CE90911B1F9}"/>
    <cellStyle name="Kop 3 5" xfId="603" xr:uid="{76B5C0CC-5155-46C3-A7B6-85EEC853E93D}"/>
    <cellStyle name="Kop 3 6" xfId="604" xr:uid="{CFD79CBF-8AEF-4736-AFBD-6AB7E5901ECE}"/>
    <cellStyle name="Kop 3 7" xfId="605" xr:uid="{160D0BAA-648D-4625-A27A-6DCA2D0E9F26}"/>
    <cellStyle name="Kop 3 8" xfId="606" xr:uid="{12E65E99-0F04-4FD9-B9BB-11F44EEFAA70}"/>
    <cellStyle name="Kop 3 9" xfId="607" xr:uid="{EFA32D04-761F-4D72-861E-25D385E7A780}"/>
    <cellStyle name="Kop 4 10" xfId="608" xr:uid="{12048FD4-FB2B-49AF-A364-6D9F5388F0DB}"/>
    <cellStyle name="Kop 4 11" xfId="609" xr:uid="{B243AEEF-AE8E-463A-82BD-15BBB384A259}"/>
    <cellStyle name="Kop 4 12" xfId="610" xr:uid="{8766BC25-9DF5-406E-9F8C-01DC31A95F1E}"/>
    <cellStyle name="Kop 4 13" xfId="611" xr:uid="{B0C9CCFB-8A56-4FE9-9CF7-9368C88161BA}"/>
    <cellStyle name="Kop 4 14" xfId="612" xr:uid="{A6FA3A75-CF86-445F-987A-746701B66C06}"/>
    <cellStyle name="Kop 4 15" xfId="613" xr:uid="{11235AA4-CFFD-4A07-982E-ABAA3C97FDE0}"/>
    <cellStyle name="Kop 4 16" xfId="614" xr:uid="{ACF2468B-7B76-4862-897A-04D2A96E830F}"/>
    <cellStyle name="Kop 4 17" xfId="615" xr:uid="{4930DD1F-FB6C-44CE-B667-4327E06AB103}"/>
    <cellStyle name="Kop 4 2" xfId="616" xr:uid="{7E993856-CAED-4A46-9B32-9C46DE151E87}"/>
    <cellStyle name="Kop 4 3" xfId="617" xr:uid="{3F72E4DF-98EA-4A1D-B107-CAE208C9B51A}"/>
    <cellStyle name="Kop 4 4" xfId="618" xr:uid="{A0AE1E93-2682-431D-B9DC-CB992820D865}"/>
    <cellStyle name="Kop 4 5" xfId="619" xr:uid="{33BD78D5-47BD-468E-A008-63994C0DAE50}"/>
    <cellStyle name="Kop 4 6" xfId="620" xr:uid="{E07172D0-BF46-4CD7-B069-4A592869CBEB}"/>
    <cellStyle name="Kop 4 7" xfId="621" xr:uid="{051AF4B9-AD32-45D0-A96C-FC76E85E5CDF}"/>
    <cellStyle name="Kop 4 8" xfId="622" xr:uid="{36DF8035-83A1-4A52-B46A-9AFA1F38CFCC}"/>
    <cellStyle name="Kop 4 9" xfId="623" xr:uid="{A7A46751-7990-4470-883C-2086FAEF763F}"/>
    <cellStyle name="Lege cel" xfId="4" xr:uid="{7AEBBE33-D74C-423C-B01A-87AFF1DEC0DF}"/>
    <cellStyle name="Neutraal 10" xfId="624" xr:uid="{2053E6B8-658A-4181-90E5-063314FE90C0}"/>
    <cellStyle name="Neutraal 11" xfId="625" xr:uid="{EFD81D5B-8316-4FB6-A90D-880A05D045EF}"/>
    <cellStyle name="Neutraal 12" xfId="626" xr:uid="{51A635BD-1568-4DB0-B818-14345C2FE408}"/>
    <cellStyle name="Neutraal 13" xfId="627" xr:uid="{D5BFC0A3-8A0C-4861-B052-5574AC415C8F}"/>
    <cellStyle name="Neutraal 14" xfId="628" xr:uid="{263820A1-85C8-4AE4-8D48-7F0C31D48B93}"/>
    <cellStyle name="Neutraal 15" xfId="629" xr:uid="{A78294F6-0231-4EF1-A654-BD2FA5958B2F}"/>
    <cellStyle name="Neutraal 16" xfId="630" xr:uid="{68DBAD42-9965-4FBA-BF36-D7A01310DE78}"/>
    <cellStyle name="Neutraal 17" xfId="631" xr:uid="{092078E3-68C6-4956-A27B-E8F37EBD69AA}"/>
    <cellStyle name="Neutraal 2" xfId="632" xr:uid="{F1CC1238-10DD-4F44-9926-2E38AFE5DFB4}"/>
    <cellStyle name="Neutraal 3" xfId="633" xr:uid="{FA600E44-CA98-4090-8CFE-E4A24F9B8544}"/>
    <cellStyle name="Neutraal 4" xfId="634" xr:uid="{C48528F0-4AAC-4DD1-9ACC-E5724C0BCEB0}"/>
    <cellStyle name="Neutraal 5" xfId="635" xr:uid="{7E9FED10-D39D-48B4-A920-324654368E27}"/>
    <cellStyle name="Neutraal 6" xfId="636" xr:uid="{3A3B27E0-6910-4E51-A265-BE7DB7CF397E}"/>
    <cellStyle name="Neutraal 7" xfId="637" xr:uid="{3155BEB5-7E7C-4CDF-B150-988586B622A1}"/>
    <cellStyle name="Neutraal 8" xfId="638" xr:uid="{822F3B70-4419-4F6F-B39F-34B8B0646D57}"/>
    <cellStyle name="Neutraal 9" xfId="639" xr:uid="{E4B49687-D013-43BE-BB7F-EF98B234EF6C}"/>
    <cellStyle name="Notitie 10" xfId="640" xr:uid="{97178EB8-C51E-48EF-BEB6-85609F79A011}"/>
    <cellStyle name="Notitie 11" xfId="641" xr:uid="{751C72A2-5CEB-4039-837E-AB0BD101DAFE}"/>
    <cellStyle name="Notitie 12" xfId="642" xr:uid="{5C30E829-3653-4C87-B32B-402A1F669294}"/>
    <cellStyle name="Notitie 13" xfId="643" xr:uid="{1FC1ADA6-D2FE-403C-B5CF-902CD31EC2A7}"/>
    <cellStyle name="Notitie 14" xfId="644" xr:uid="{97B04160-9D18-4E22-92CE-1B22E601BDF3}"/>
    <cellStyle name="Notitie 15" xfId="645" xr:uid="{25FB5F2D-8253-48A6-B436-4803E72953E5}"/>
    <cellStyle name="Notitie 16" xfId="646" xr:uid="{63209CEC-AC6C-478E-B59F-F6EC1D358F27}"/>
    <cellStyle name="Notitie 17" xfId="647" xr:uid="{CB204C5D-9AB2-4198-8211-DD7AA49A4E7F}"/>
    <cellStyle name="Notitie 17 2" xfId="648" xr:uid="{4589C9BD-CFC9-4D69-9E4E-64EE358A2F75}"/>
    <cellStyle name="Notitie 2" xfId="649" xr:uid="{5C0A579C-72C7-4E17-A42F-4E061A606CED}"/>
    <cellStyle name="Notitie 2 2" xfId="650" xr:uid="{06800CAC-2781-45FE-B421-D032B7C98CAF}"/>
    <cellStyle name="Notitie 2 2 2" xfId="651" xr:uid="{E0C47BEA-3BAF-4D2A-B672-F2537EEA76C9}"/>
    <cellStyle name="Notitie 2 2 3" xfId="652" xr:uid="{B5BAAD32-24BE-4955-916C-DF8DCC13CE6A}"/>
    <cellStyle name="Notitie 2 2 4" xfId="653" xr:uid="{D59DBF52-8CBB-4827-B1FE-D8E7713BDA2E}"/>
    <cellStyle name="Notitie 2 3" xfId="654" xr:uid="{3420254D-E08A-4D94-B787-21162FBC49B3}"/>
    <cellStyle name="Notitie 2 4" xfId="655" xr:uid="{4491173C-44C3-49B8-955F-4A75F2099AE9}"/>
    <cellStyle name="Notitie 2 4 2" xfId="656" xr:uid="{485876BF-14AB-442E-9515-E31D85FA797E}"/>
    <cellStyle name="Notitie 2 5" xfId="657" xr:uid="{EAAA4C8A-A135-44F9-BBA0-0CFEB067AA1D}"/>
    <cellStyle name="Notitie 3" xfId="658" xr:uid="{DC9949F9-893D-4668-A900-46D03748DF9F}"/>
    <cellStyle name="Notitie 3 2" xfId="659" xr:uid="{A051C2BB-847F-4C2C-B11E-35C38D9C0AEA}"/>
    <cellStyle name="Notitie 3 3" xfId="660" xr:uid="{C97B0180-5119-4BF3-9FAE-E5FC1CE37A8E}"/>
    <cellStyle name="Notitie 3 4" xfId="661" xr:uid="{55C64888-6E7A-4CCE-B9A7-8D1952796990}"/>
    <cellStyle name="Notitie 4" xfId="662" xr:uid="{71295076-2643-4D2D-850C-E05BC8EE6881}"/>
    <cellStyle name="Notitie 5" xfId="663" xr:uid="{A54DDBF1-FECE-47ED-8FF2-B6F002ECABA6}"/>
    <cellStyle name="Notitie 6" xfId="664" xr:uid="{BFDF05E8-8FB3-4608-BC4C-900215F4ED5F}"/>
    <cellStyle name="Notitie 7" xfId="665" xr:uid="{027EEFFB-A5D6-4479-9A02-6119CA79A32B}"/>
    <cellStyle name="Notitie 8" xfId="666" xr:uid="{AE80BD58-EC5E-42B7-9B2C-EF58F67C8E38}"/>
    <cellStyle name="Notitie 9" xfId="667" xr:uid="{7056668A-1892-4173-BE35-D82C8C43D0B8}"/>
    <cellStyle name="Ongeldig 10" xfId="668" xr:uid="{8389F803-14E0-4B4E-840B-B3C8C9378321}"/>
    <cellStyle name="Ongeldig 11" xfId="669" xr:uid="{EC23FE80-7485-45F2-9D34-B66C076F70C5}"/>
    <cellStyle name="Ongeldig 12" xfId="670" xr:uid="{5EEA5E1E-780C-4DF5-821D-33E3A4738153}"/>
    <cellStyle name="Ongeldig 13" xfId="671" xr:uid="{07B778AC-AEAA-40C1-AB2D-A5437DC8C497}"/>
    <cellStyle name="Ongeldig 14" xfId="672" xr:uid="{3F747BCE-B03F-4F21-B6E5-CEB5AE6DA941}"/>
    <cellStyle name="Ongeldig 15" xfId="673" xr:uid="{FCE394E4-8A0E-4D73-8D5C-564F324485A4}"/>
    <cellStyle name="Ongeldig 16" xfId="674" xr:uid="{FC4729DD-ADF7-4974-A082-4A4E8D2BEB2B}"/>
    <cellStyle name="Ongeldig 17" xfId="675" xr:uid="{DA544DB2-2F3C-4FCF-A833-7FCC2F25E87C}"/>
    <cellStyle name="Ongeldig 2" xfId="676" xr:uid="{2AAD241F-8F32-46FB-89A4-FA08B22E890C}"/>
    <cellStyle name="Ongeldig 3" xfId="677" xr:uid="{4A42995D-912A-4101-9932-6E392F06CA7C}"/>
    <cellStyle name="Ongeldig 4" xfId="678" xr:uid="{5445254B-65BC-459B-A344-10270E5D6D7C}"/>
    <cellStyle name="Ongeldig 5" xfId="679" xr:uid="{2DFE90A1-3036-4F28-A4D2-FE3A6514C368}"/>
    <cellStyle name="Ongeldig 6" xfId="680" xr:uid="{0ED3018A-22B8-4DF3-93F8-91F703669809}"/>
    <cellStyle name="Ongeldig 7" xfId="681" xr:uid="{B93BAC41-3718-4E61-9C7F-81ECB30B677E}"/>
    <cellStyle name="Ongeldig 8" xfId="682" xr:uid="{58D47F78-153A-4C6E-BEAE-975298154B4B}"/>
    <cellStyle name="Ongeldig 9" xfId="683" xr:uid="{01BFE015-FCBA-4747-8E18-94C58DFDCCE1}"/>
    <cellStyle name="Procent 2" xfId="685" xr:uid="{96BFB203-BF4C-4B63-BB31-8454D1A89760}"/>
    <cellStyle name="Procent 2 2" xfId="686" xr:uid="{58DADB8A-39B1-4402-8839-79A7162F3A6C}"/>
    <cellStyle name="Procent 2 2 2" xfId="687" xr:uid="{B7851AAB-0289-4095-B2F1-A89259A1A625}"/>
    <cellStyle name="Procent 2 2 3" xfId="688" xr:uid="{D921BC12-715F-4AC0-BC77-D275B1DC24CB}"/>
    <cellStyle name="Procent 2 2 4" xfId="689" xr:uid="{57165188-EBF6-4B2A-A745-0A33756E6C6F}"/>
    <cellStyle name="Procent 2 2 4 2" xfId="690" xr:uid="{8AE73252-EFDC-42DD-A4CD-0E37D6B83F06}"/>
    <cellStyle name="Procent 2 3" xfId="691" xr:uid="{8A3E9099-DA15-418D-AAD9-3CEF4802A33D}"/>
    <cellStyle name="Procent 2 3 2" xfId="692" xr:uid="{FA6A71B9-1167-4BC3-8D46-8CDBC166F7AE}"/>
    <cellStyle name="Procent 2 4" xfId="693" xr:uid="{0B3F128C-A1C4-42DE-8E20-F571E40AC066}"/>
    <cellStyle name="Procent 2 5" xfId="694" xr:uid="{9BD59279-0955-4B7C-AFE9-AA6272754613}"/>
    <cellStyle name="Procent 3" xfId="695" xr:uid="{BE98C02E-F47F-4663-876D-B8EE20194F17}"/>
    <cellStyle name="Procent 3 2" xfId="696" xr:uid="{4827AADE-0938-4790-B9D9-532A54E38694}"/>
    <cellStyle name="Procent 3 2 2" xfId="697" xr:uid="{F36F2B1E-4818-44C7-9E69-01372AC98DFB}"/>
    <cellStyle name="Procent 3 2 3" xfId="698" xr:uid="{920ED9F5-74AE-43EA-87F0-A5646DD42439}"/>
    <cellStyle name="Procent 3 3" xfId="699" xr:uid="{15CAAD65-77A1-4B81-9E65-82F97AF09A07}"/>
    <cellStyle name="Procent 3 3 2" xfId="700" xr:uid="{9A2DA624-78B7-4769-8626-76FF1CA53A51}"/>
    <cellStyle name="Procent 3 4" xfId="701" xr:uid="{17D3EF24-B2A1-4C10-A85B-C1A5990A5EB8}"/>
    <cellStyle name="Procent 3 5" xfId="702" xr:uid="{F462336E-82D9-4D34-B357-D247BD149D0E}"/>
    <cellStyle name="Procent 3 6" xfId="703" xr:uid="{A7C1CC62-97A3-4929-AE39-9BED35B3CAEB}"/>
    <cellStyle name="Procent 3 6 2" xfId="704" xr:uid="{0339B22E-FFF2-4B83-A8F2-352CAD31D1F2}"/>
    <cellStyle name="Procent 4" xfId="705" xr:uid="{F0F2B6D1-6835-42FA-B51F-7A2E3D817ED4}"/>
    <cellStyle name="Procent 4 2" xfId="706" xr:uid="{3CA35750-87E5-4FC1-99A1-C211DA059CF9}"/>
    <cellStyle name="Procent 5" xfId="707" xr:uid="{66B4196A-3B9F-4BA6-B4C9-DC7EE065AC67}"/>
    <cellStyle name="Procent 6" xfId="684" xr:uid="{3FA6C47F-91A3-4881-AB51-28FB3292B742}"/>
    <cellStyle name="Procent 7" xfId="7" xr:uid="{5EFE2B48-45D1-4D59-A280-06D49C7E82FB}"/>
    <cellStyle name="Standaard" xfId="0" builtinId="0"/>
    <cellStyle name="Standaard 10" xfId="708" xr:uid="{064FE349-CDD3-444F-A638-8BA6D588715E}"/>
    <cellStyle name="Standaard 10 2" xfId="709" xr:uid="{8BE42E4C-F180-45A0-A73C-A0C5822DF204}"/>
    <cellStyle name="Standaard 10 2 2" xfId="710" xr:uid="{AAABC555-6A30-421C-A213-4703E7FEF9B0}"/>
    <cellStyle name="Standaard 10 3" xfId="711" xr:uid="{795E9694-21AD-4A6D-86BC-E0E86F66A480}"/>
    <cellStyle name="Standaard 10 4" xfId="712" xr:uid="{C0171F69-5433-47FE-AC7E-787DBFC91F9E}"/>
    <cellStyle name="Standaard 10 5" xfId="713" xr:uid="{286DE896-3B0D-4F14-B6C8-D6FF1D42CCA3}"/>
    <cellStyle name="Standaard 10 5 2" xfId="714" xr:uid="{D010A3E8-D4D3-472C-9FB1-67E1779D6251}"/>
    <cellStyle name="Standaard 100" xfId="715" xr:uid="{A83FE973-8CC2-418F-BAF9-35AEA9C64165}"/>
    <cellStyle name="Standaard 101" xfId="716" xr:uid="{C27E7101-F129-4E33-96A3-6A6D80333E7B}"/>
    <cellStyle name="Standaard 102" xfId="717" xr:uid="{ECF2A0F7-9CC1-4D05-8D5D-AB19BD2E77BC}"/>
    <cellStyle name="Standaard 103" xfId="718" xr:uid="{2B486148-8A57-45F7-80DF-ACD0CEB0EFF5}"/>
    <cellStyle name="Standaard 104" xfId="719" xr:uid="{CAFF4E3D-04DC-46DE-B5B8-52AE11A1F956}"/>
    <cellStyle name="Standaard 105" xfId="720" xr:uid="{7E0FE1B1-A934-40D5-B114-B2011EEBCD15}"/>
    <cellStyle name="Standaard 106" xfId="721" xr:uid="{251C8469-999F-4349-85AD-4DA2370DA65D}"/>
    <cellStyle name="Standaard 107" xfId="8" xr:uid="{BB53FA06-B074-4945-846E-F47625D40376}"/>
    <cellStyle name="Standaard 108" xfId="1" xr:uid="{F220AD3E-B0CD-497F-92BA-F3D9DF73C3B8}"/>
    <cellStyle name="Standaard 11" xfId="722" xr:uid="{570550BC-4BE8-4867-9EBE-0F05CB504193}"/>
    <cellStyle name="Standaard 11 2" xfId="723" xr:uid="{C72A2267-B642-4CAB-96A4-30782BDC59B0}"/>
    <cellStyle name="Standaard 11 3" xfId="724" xr:uid="{A92E4A2C-DA48-45CD-AA3E-A8264F171775}"/>
    <cellStyle name="Standaard 11 4" xfId="725" xr:uid="{3241E8B3-E052-40DB-8B57-BF2E069D769A}"/>
    <cellStyle name="Standaard 12" xfId="726" xr:uid="{58AA1A2F-239E-4DC3-BB02-FA9037CB20A0}"/>
    <cellStyle name="Standaard 12 2" xfId="727" xr:uid="{BCE41F12-8CB4-40B5-9D28-D30A471E629F}"/>
    <cellStyle name="Standaard 12 3" xfId="728" xr:uid="{5205FC37-CC57-43AC-B56B-7032D9D31BD7}"/>
    <cellStyle name="Standaard 12 4" xfId="729" xr:uid="{CA4372CA-0E62-43F9-BFC0-EAD70300836C}"/>
    <cellStyle name="Standaard 13" xfId="730" xr:uid="{7BC9EDDD-A4AA-45E6-A575-DAC54F7AEE31}"/>
    <cellStyle name="Standaard 13 2" xfId="731" xr:uid="{0AFF2BF8-EF99-4EF5-AD4F-4D807F04ED1E}"/>
    <cellStyle name="Standaard 13 3" xfId="732" xr:uid="{CEBEFAB7-F3FB-4872-A0A0-78D66920B62C}"/>
    <cellStyle name="Standaard 13 4" xfId="733" xr:uid="{8FFC77A0-F0C6-4DFE-9DBE-62CE0185A77A}"/>
    <cellStyle name="Standaard 14" xfId="734" xr:uid="{9AA9A64E-A8C9-4647-A792-D8DEC3B83677}"/>
    <cellStyle name="Standaard 14 2" xfId="735" xr:uid="{089327D6-D103-49E6-8883-A519CB218DD1}"/>
    <cellStyle name="Standaard 14 3" xfId="736" xr:uid="{75B1EA16-3AFB-4B2D-A8A7-33CCE1C1DC42}"/>
    <cellStyle name="Standaard 14 4" xfId="737" xr:uid="{BE5132DD-3A36-437E-AF3F-EBA537C4E79B}"/>
    <cellStyle name="Standaard 15" xfId="738" xr:uid="{B0E6E84D-163C-4A7B-ABBA-69C5FD7F5F10}"/>
    <cellStyle name="Standaard 15 2" xfId="739" xr:uid="{55BF3E70-448C-4F88-B2C5-4BB2FE8D11AB}"/>
    <cellStyle name="Standaard 15 3" xfId="740" xr:uid="{5428A7D3-7100-4CE6-A86C-6406F18F2653}"/>
    <cellStyle name="Standaard 15 4" xfId="741" xr:uid="{89A30E48-68DA-4B34-9AA6-6C54CFA9DCFC}"/>
    <cellStyle name="Standaard 16" xfId="742" xr:uid="{53F948AB-DAB5-4909-AB1D-68D57E8DBF64}"/>
    <cellStyle name="Standaard 16 2" xfId="743" xr:uid="{F3A5FF07-004B-40C2-A25D-1120FD66ABEF}"/>
    <cellStyle name="Standaard 16 3" xfId="744" xr:uid="{751F4D79-3BE1-4FB3-B198-C62D89548786}"/>
    <cellStyle name="Standaard 16 4" xfId="745" xr:uid="{142DA5AB-DCE7-431A-968D-DE8B0DC2914D}"/>
    <cellStyle name="Standaard 17" xfId="746" xr:uid="{F13EA086-70EA-4CD8-B07E-831DB4A94ED4}"/>
    <cellStyle name="Standaard 17 2" xfId="747" xr:uid="{EFFE229B-6FA6-4294-A65B-CC00F86C2492}"/>
    <cellStyle name="Standaard 17 3" xfId="748" xr:uid="{E5F9B0F6-5BF4-4079-BF08-29ACD1E563A3}"/>
    <cellStyle name="Standaard 17 4" xfId="749" xr:uid="{FFF3A7AF-BFDB-4838-ABB6-F0D04D2B364F}"/>
    <cellStyle name="Standaard 18" xfId="750" xr:uid="{A274695C-D759-4083-A2FD-3D3F58104CB8}"/>
    <cellStyle name="Standaard 18 2" xfId="751" xr:uid="{58F88126-7426-41BA-89A2-AF50BD82C274}"/>
    <cellStyle name="Standaard 18 3" xfId="752" xr:uid="{0542CD4A-FF52-433F-BB76-2E62FA2A928B}"/>
    <cellStyle name="Standaard 18 4" xfId="753" xr:uid="{A8AAF836-E88B-4B6D-A066-2D399D24D5D8}"/>
    <cellStyle name="Standaard 19" xfId="754" xr:uid="{044D3A91-F85A-49BA-B315-F39FD4B7B924}"/>
    <cellStyle name="Standaard 19 2" xfId="755" xr:uid="{80333B46-EE4F-4E6F-B673-204CE149015F}"/>
    <cellStyle name="Standaard 19 2 10" xfId="756" xr:uid="{C52132FF-CF14-4858-B15C-76CF0459CA81}"/>
    <cellStyle name="Standaard 19 2 10 2" xfId="757" xr:uid="{0309644D-F106-47FA-9013-34EE224FDC5C}"/>
    <cellStyle name="Standaard 19 2 11" xfId="758" xr:uid="{18BA2AC9-7D23-41E5-B821-8978C596B4CD}"/>
    <cellStyle name="Standaard 19 2 11 2" xfId="759" xr:uid="{AE68286F-9CD9-4632-BBD2-F4D67D6EBE72}"/>
    <cellStyle name="Standaard 19 2 12" xfId="760" xr:uid="{08663CEA-381D-4FA9-94D7-800D83173982}"/>
    <cellStyle name="Standaard 19 2 12 2" xfId="761" xr:uid="{D15EA49E-2626-4F71-BBDA-52717B5A0D31}"/>
    <cellStyle name="Standaard 19 2 13" xfId="762" xr:uid="{F03D5D8D-613D-4859-A973-655E08E15C2D}"/>
    <cellStyle name="Standaard 19 2 14" xfId="763" xr:uid="{ECCCA22F-A990-4BFB-9856-9716C7AE320C}"/>
    <cellStyle name="Standaard 19 2 15" xfId="764" xr:uid="{7CD2D652-40C5-4570-BB6D-2E50442D95D0}"/>
    <cellStyle name="Standaard 19 2 16" xfId="765" xr:uid="{F2C2C7B5-ADA7-4DC9-A661-BC77E43D17E0}"/>
    <cellStyle name="Standaard 19 2 2" xfId="766" xr:uid="{ABCEAE6D-8778-41C6-A3BA-04D8CD651C62}"/>
    <cellStyle name="Standaard 19 2 2 10" xfId="767" xr:uid="{E949BDEA-63BA-4D3C-B483-95E89329842D}"/>
    <cellStyle name="Standaard 19 2 2 11" xfId="768" xr:uid="{9EED73B4-8355-462E-BBD1-EEBB1A08D98F}"/>
    <cellStyle name="Standaard 19 2 2 12" xfId="769" xr:uid="{03C2958D-DB5B-4DEB-97FB-9276B300B7A0}"/>
    <cellStyle name="Standaard 19 2 2 13" xfId="770" xr:uid="{1856F1BD-39C6-40EE-92AE-D0312D10EA12}"/>
    <cellStyle name="Standaard 19 2 2 2" xfId="771" xr:uid="{750E9EA6-4C83-45B7-A24F-B7ACBE44B71B}"/>
    <cellStyle name="Standaard 19 2 2 2 10" xfId="772" xr:uid="{99D59ECE-D6E3-457D-82B8-D40AA0FFF839}"/>
    <cellStyle name="Standaard 19 2 2 2 11" xfId="773" xr:uid="{5AFBB6F7-A766-4560-90D7-D17F549A2FFF}"/>
    <cellStyle name="Standaard 19 2 2 2 12" xfId="774" xr:uid="{3B6B47B0-FF5E-43D3-970B-A96930F2D2E2}"/>
    <cellStyle name="Standaard 19 2 2 2 2" xfId="775" xr:uid="{5AD57270-7A04-464A-B186-6178393C3E49}"/>
    <cellStyle name="Standaard 19 2 2 2 2 2" xfId="776" xr:uid="{DB59DB64-0664-43C3-B076-2F8D170A2C9D}"/>
    <cellStyle name="Standaard 19 2 2 2 2 2 2" xfId="777" xr:uid="{3DB26076-BCD1-4A5F-9461-A008C0E3D571}"/>
    <cellStyle name="Standaard 19 2 2 2 2 2 2 2" xfId="778" xr:uid="{DFD38CAE-63EA-41D4-AA9C-5016E2DEC61B}"/>
    <cellStyle name="Standaard 19 2 2 2 2 2 3" xfId="779" xr:uid="{A205CFD2-2252-46E1-95E2-E70F98469A32}"/>
    <cellStyle name="Standaard 19 2 2 2 2 2 3 2" xfId="780" xr:uid="{71AE15EB-A301-4A72-9BD5-FD6C00D5C468}"/>
    <cellStyle name="Standaard 19 2 2 2 2 2 4" xfId="781" xr:uid="{D7CBC92D-7BF0-46A6-B0EC-E4451996305C}"/>
    <cellStyle name="Standaard 19 2 2 2 2 3" xfId="782" xr:uid="{0EA5807F-B48D-469C-9721-B0DB9A46CD5E}"/>
    <cellStyle name="Standaard 19 2 2 2 2 3 2" xfId="783" xr:uid="{51E17DB3-6D7A-4D24-A576-B8ACE73420EE}"/>
    <cellStyle name="Standaard 19 2 2 2 2 4" xfId="784" xr:uid="{B321C28C-2FA6-4598-828F-A2BC1B1AB373}"/>
    <cellStyle name="Standaard 19 2 2 2 2 4 2" xfId="785" xr:uid="{1BAD49F5-D86C-45A0-B361-889081104028}"/>
    <cellStyle name="Standaard 19 2 2 2 2 5" xfId="786" xr:uid="{8EC4926C-A25B-4A5F-A3F7-104B5E153602}"/>
    <cellStyle name="Standaard 19 2 2 2 2 5 2" xfId="787" xr:uid="{E351BDF3-B7DB-4B9D-B804-F5F82F95F1E8}"/>
    <cellStyle name="Standaard 19 2 2 2 2 6" xfId="788" xr:uid="{8CEC648E-A171-48DD-8A37-B1A58E91B242}"/>
    <cellStyle name="Standaard 19 2 2 2 2 7" xfId="789" xr:uid="{849999C1-3E96-4101-99D8-198B814E515F}"/>
    <cellStyle name="Standaard 19 2 2 2 2 8" xfId="790" xr:uid="{88061697-872B-4931-9B94-42F7707FBD2F}"/>
    <cellStyle name="Standaard 19 2 2 2 2 9" xfId="791" xr:uid="{DEEC1CBC-0FFE-4381-AB2F-3EE9319AAB74}"/>
    <cellStyle name="Standaard 19 2 2 2 3" xfId="792" xr:uid="{7C8B6267-F445-4EE7-A71B-DE2FFCA926BE}"/>
    <cellStyle name="Standaard 19 2 2 2 3 2" xfId="793" xr:uid="{0DDF2D1D-E813-42D9-AA0B-3D9FBD5D94AF}"/>
    <cellStyle name="Standaard 19 2 2 2 3 2 2" xfId="794" xr:uid="{E7F4DEFD-60D6-4927-9885-8CDBA9EBFE13}"/>
    <cellStyle name="Standaard 19 2 2 2 3 2 2 2" xfId="795" xr:uid="{F1E2ECAB-DFF7-4CCE-A66C-0EEFC5ABE60B}"/>
    <cellStyle name="Standaard 19 2 2 2 3 2 3" xfId="796" xr:uid="{5AB7C678-7A9B-4D83-B4B2-6BD36FC0BBBD}"/>
    <cellStyle name="Standaard 19 2 2 2 3 2 3 2" xfId="797" xr:uid="{B262B72B-EC76-409A-B3E9-3CA0CCDC437F}"/>
    <cellStyle name="Standaard 19 2 2 2 3 2 4" xfId="798" xr:uid="{D074658F-F445-4510-AA33-BAC8545BD464}"/>
    <cellStyle name="Standaard 19 2 2 2 3 3" xfId="799" xr:uid="{8A556C21-73DE-4DA4-A9D5-BCD5A5C7B8BE}"/>
    <cellStyle name="Standaard 19 2 2 2 3 3 2" xfId="800" xr:uid="{41075EF7-3ED1-4CBB-89AE-8FCD5C2E0BFE}"/>
    <cellStyle name="Standaard 19 2 2 2 3 4" xfId="801" xr:uid="{C879EEB9-A68F-4CF5-9A04-61868CA73C4F}"/>
    <cellStyle name="Standaard 19 2 2 2 3 4 2" xfId="802" xr:uid="{74748C29-723B-4EAF-BF53-F5DA9C3E6BA5}"/>
    <cellStyle name="Standaard 19 2 2 2 3 5" xfId="803" xr:uid="{A4E5F79B-49E0-4E31-AD15-4A7B63D4FD4C}"/>
    <cellStyle name="Standaard 19 2 2 2 3 5 2" xfId="804" xr:uid="{B87B702D-CCCF-4BBD-AF2A-8E173C335BA4}"/>
    <cellStyle name="Standaard 19 2 2 2 3 6" xfId="805" xr:uid="{5E3FD311-4BDB-46AA-B82D-6E905C9F6A95}"/>
    <cellStyle name="Standaard 19 2 2 2 3 7" xfId="806" xr:uid="{4ACDCCAD-305C-4891-A5D2-089FF23EDD7B}"/>
    <cellStyle name="Standaard 19 2 2 2 3 8" xfId="807" xr:uid="{E6535C18-F9B0-4BAF-8D12-15D69AB49A73}"/>
    <cellStyle name="Standaard 19 2 2 2 3 9" xfId="808" xr:uid="{A132C19A-C6D4-4E65-BE9B-D1B9599A7981}"/>
    <cellStyle name="Standaard 19 2 2 2 4" xfId="809" xr:uid="{483E1CEE-95A1-4C20-8A44-37EE60762177}"/>
    <cellStyle name="Standaard 19 2 2 2 4 2" xfId="810" xr:uid="{35759354-2F5D-4723-98E5-92573E65A59F}"/>
    <cellStyle name="Standaard 19 2 2 2 4 2 2" xfId="811" xr:uid="{83C7384E-6C52-41D8-B5F3-03080E803C3C}"/>
    <cellStyle name="Standaard 19 2 2 2 4 2 2 2" xfId="812" xr:uid="{036A665C-95DD-4EEF-A723-DBAF76D4F139}"/>
    <cellStyle name="Standaard 19 2 2 2 4 2 3" xfId="813" xr:uid="{DF3265E5-5F63-4824-87D7-3C460709FBCB}"/>
    <cellStyle name="Standaard 19 2 2 2 4 2 3 2" xfId="814" xr:uid="{C4B92626-0930-4848-8387-D80459305EEA}"/>
    <cellStyle name="Standaard 19 2 2 2 4 2 4" xfId="815" xr:uid="{4DCC73A9-0ED5-42C6-8601-B8A9190FDDEC}"/>
    <cellStyle name="Standaard 19 2 2 2 4 3" xfId="816" xr:uid="{2CE8A983-2B8B-4F3D-AAB9-33B066527856}"/>
    <cellStyle name="Standaard 19 2 2 2 4 3 2" xfId="817" xr:uid="{B7957CCA-D097-4AE4-ACD9-231FBCFDD2FC}"/>
    <cellStyle name="Standaard 19 2 2 2 4 4" xfId="818" xr:uid="{2D9DB3CD-EABE-4CB0-B1D2-3DEDC8DCE6DF}"/>
    <cellStyle name="Standaard 19 2 2 2 4 4 2" xfId="819" xr:uid="{8FBB9864-3DCF-4229-BB82-A88398F8E16D}"/>
    <cellStyle name="Standaard 19 2 2 2 4 5" xfId="820" xr:uid="{69FA27D7-FF85-41D9-979C-2E1C0A13C381}"/>
    <cellStyle name="Standaard 19 2 2 2 4 5 2" xfId="821" xr:uid="{B0F288E1-D3E0-4D01-B0A1-2F95C679E7A8}"/>
    <cellStyle name="Standaard 19 2 2 2 4 6" xfId="822" xr:uid="{92090131-4420-4989-BD0E-1E66BC09D32F}"/>
    <cellStyle name="Standaard 19 2 2 2 4 7" xfId="823" xr:uid="{87DCD211-9B7A-407B-803E-9C0644457FF1}"/>
    <cellStyle name="Standaard 19 2 2 2 4 8" xfId="824" xr:uid="{669D4461-8846-41F5-BA86-362846979F8A}"/>
    <cellStyle name="Standaard 19 2 2 2 4 9" xfId="825" xr:uid="{E86F92B7-74DE-4B5F-B1F0-7916F71EB814}"/>
    <cellStyle name="Standaard 19 2 2 2 5" xfId="826" xr:uid="{36854393-4369-4D86-AD21-CA2569A40F54}"/>
    <cellStyle name="Standaard 19 2 2 2 5 2" xfId="827" xr:uid="{B000BB4C-624E-41A1-932D-3E42D08D3F20}"/>
    <cellStyle name="Standaard 19 2 2 2 5 2 2" xfId="828" xr:uid="{A55E0C39-88E1-4E89-8F81-9F7ECF6957A7}"/>
    <cellStyle name="Standaard 19 2 2 2 5 3" xfId="829" xr:uid="{D0DEFDC0-9AB6-45A9-B417-03FC88A2658F}"/>
    <cellStyle name="Standaard 19 2 2 2 5 3 2" xfId="830" xr:uid="{5E711558-8594-4697-BC76-C7E9BC12FA7A}"/>
    <cellStyle name="Standaard 19 2 2 2 5 4" xfId="831" xr:uid="{EFC17A14-B421-4826-89A3-B9BA6E7D0A12}"/>
    <cellStyle name="Standaard 19 2 2 2 6" xfId="832" xr:uid="{716A3215-E420-4FC9-BD2F-998689CB473B}"/>
    <cellStyle name="Standaard 19 2 2 2 6 2" xfId="833" xr:uid="{6E4D4D57-2409-4A39-B968-6A2167ADA330}"/>
    <cellStyle name="Standaard 19 2 2 2 7" xfId="834" xr:uid="{E0C5A3BF-32B3-464D-82E4-C248E14A6408}"/>
    <cellStyle name="Standaard 19 2 2 2 7 2" xfId="835" xr:uid="{7A343722-2244-436C-869D-D9F226A30D46}"/>
    <cellStyle name="Standaard 19 2 2 2 8" xfId="836" xr:uid="{A42FB53E-F7E5-4677-9C3E-C817E98E4F63}"/>
    <cellStyle name="Standaard 19 2 2 2 8 2" xfId="837" xr:uid="{90F71282-92AA-4A9B-9D57-1133BC6B7776}"/>
    <cellStyle name="Standaard 19 2 2 2 9" xfId="838" xr:uid="{E4550009-9A66-48F7-8291-8A0882C5287E}"/>
    <cellStyle name="Standaard 19 2 2 3" xfId="839" xr:uid="{52A87DA0-F848-4926-B5A9-9514AAF4A759}"/>
    <cellStyle name="Standaard 19 2 2 3 2" xfId="840" xr:uid="{5F3A858B-8CC4-45B4-9A0C-EE2F1B80C188}"/>
    <cellStyle name="Standaard 19 2 2 3 2 2" xfId="841" xr:uid="{B0355E22-282F-4B5A-B858-C90465F3332A}"/>
    <cellStyle name="Standaard 19 2 2 3 2 2 2" xfId="842" xr:uid="{982CD6AF-93E2-4DCD-8241-374EC4DD6067}"/>
    <cellStyle name="Standaard 19 2 2 3 2 3" xfId="843" xr:uid="{F3A7748C-DD13-44C0-8AD7-2AAA9311C63F}"/>
    <cellStyle name="Standaard 19 2 2 3 2 3 2" xfId="844" xr:uid="{7D6308FD-CC79-44DC-8ED8-D53F2675DFAC}"/>
    <cellStyle name="Standaard 19 2 2 3 2 4" xfId="845" xr:uid="{FAD2C6FF-6030-4BC5-B72D-4B2523E0B218}"/>
    <cellStyle name="Standaard 19 2 2 3 3" xfId="846" xr:uid="{420F8011-BC6C-4DFD-9721-4B3BDE6BF3DE}"/>
    <cellStyle name="Standaard 19 2 2 3 3 2" xfId="847" xr:uid="{D1A531CA-650A-47A4-958A-553CCF29C08D}"/>
    <cellStyle name="Standaard 19 2 2 3 4" xfId="848" xr:uid="{11075870-FAC7-4985-B548-DFC16DED0F71}"/>
    <cellStyle name="Standaard 19 2 2 3 4 2" xfId="849" xr:uid="{2F482F3B-2A68-4AEA-8DC2-3B697309B0DE}"/>
    <cellStyle name="Standaard 19 2 2 3 5" xfId="850" xr:uid="{567C0475-B18B-4345-B4B3-217B59834C0E}"/>
    <cellStyle name="Standaard 19 2 2 3 5 2" xfId="851" xr:uid="{7FF7BA41-7412-4ACF-8ED3-2FC92C478447}"/>
    <cellStyle name="Standaard 19 2 2 3 6" xfId="852" xr:uid="{AF484C04-AE60-46A5-BA19-94181CF0C083}"/>
    <cellStyle name="Standaard 19 2 2 3 7" xfId="853" xr:uid="{402E45BB-E5F0-428C-97A6-44E2602B4195}"/>
    <cellStyle name="Standaard 19 2 2 3 8" xfId="854" xr:uid="{FE5B6305-6AC6-49A3-AF8B-74193FDB510B}"/>
    <cellStyle name="Standaard 19 2 2 3 9" xfId="855" xr:uid="{0928F48A-8BC7-4CA0-A283-0912F7C6F3CE}"/>
    <cellStyle name="Standaard 19 2 2 4" xfId="856" xr:uid="{606E910F-ABD7-41C2-98E5-FB9AEFD1E7A3}"/>
    <cellStyle name="Standaard 19 2 2 4 2" xfId="857" xr:uid="{E8713D5B-FEEB-4C3D-9E79-06C308D720D6}"/>
    <cellStyle name="Standaard 19 2 2 4 2 2" xfId="858" xr:uid="{ED24BB66-45A9-4C39-9387-E9B6A0581FD3}"/>
    <cellStyle name="Standaard 19 2 2 4 2 2 2" xfId="859" xr:uid="{678652E9-2A51-425C-9873-8F773B6ECCD0}"/>
    <cellStyle name="Standaard 19 2 2 4 2 3" xfId="860" xr:uid="{B7FB994C-4941-41F7-BD74-3CC67E1ACDD7}"/>
    <cellStyle name="Standaard 19 2 2 4 2 3 2" xfId="861" xr:uid="{0311775B-7028-4C47-8570-4DC072B4E8B9}"/>
    <cellStyle name="Standaard 19 2 2 4 2 4" xfId="862" xr:uid="{9419CF6D-B288-4490-905A-8FC3B0DC1052}"/>
    <cellStyle name="Standaard 19 2 2 4 3" xfId="863" xr:uid="{806AF78A-CBC8-4107-AC0D-58574202E5D3}"/>
    <cellStyle name="Standaard 19 2 2 4 3 2" xfId="864" xr:uid="{B42C78F7-85E5-4FA1-B6AC-7CDDA40E20F8}"/>
    <cellStyle name="Standaard 19 2 2 4 4" xfId="865" xr:uid="{BC9059FF-5B46-4A31-A251-FFBBF17380C6}"/>
    <cellStyle name="Standaard 19 2 2 4 4 2" xfId="866" xr:uid="{0629FE53-C6C2-4B41-80FC-0395150BE89D}"/>
    <cellStyle name="Standaard 19 2 2 4 5" xfId="867" xr:uid="{CE636292-4FBE-479F-8E14-3856E1847217}"/>
    <cellStyle name="Standaard 19 2 2 4 5 2" xfId="868" xr:uid="{D714AC75-91CE-4A59-8007-D51DBA654673}"/>
    <cellStyle name="Standaard 19 2 2 4 6" xfId="869" xr:uid="{1048D162-FF7B-41A2-BE4C-12F3ADE1BDD6}"/>
    <cellStyle name="Standaard 19 2 2 4 7" xfId="870" xr:uid="{B219F925-66E4-40AF-9154-52269C25E376}"/>
    <cellStyle name="Standaard 19 2 2 4 8" xfId="871" xr:uid="{EC0D9A8B-E556-4E46-AF20-931263A1FF4D}"/>
    <cellStyle name="Standaard 19 2 2 4 9" xfId="872" xr:uid="{4BCF6717-1EB0-4882-BAFD-4C0EE2574BB6}"/>
    <cellStyle name="Standaard 19 2 2 5" xfId="873" xr:uid="{EEAECB44-64C2-4880-A41C-DFA21E93022A}"/>
    <cellStyle name="Standaard 19 2 2 5 2" xfId="874" xr:uid="{17387E0C-7BA0-47BD-9B2D-B502AE1E06AC}"/>
    <cellStyle name="Standaard 19 2 2 5 2 2" xfId="875" xr:uid="{E632064E-5C36-4FE9-9778-0DD775F44B01}"/>
    <cellStyle name="Standaard 19 2 2 5 2 2 2" xfId="876" xr:uid="{9BDE62C4-CE36-43E2-B285-0068A3EB0EB1}"/>
    <cellStyle name="Standaard 19 2 2 5 2 3" xfId="877" xr:uid="{526E9372-D581-4776-A9D7-2BCAC357AAE8}"/>
    <cellStyle name="Standaard 19 2 2 5 2 3 2" xfId="878" xr:uid="{ADBA3EB4-D5DC-4A05-9102-5EBC0E575804}"/>
    <cellStyle name="Standaard 19 2 2 5 2 4" xfId="879" xr:uid="{2FE42EF4-85BA-4216-94E8-A88015F4972E}"/>
    <cellStyle name="Standaard 19 2 2 5 3" xfId="880" xr:uid="{7CA7250E-DBA4-4D65-A7D7-AECE863509CF}"/>
    <cellStyle name="Standaard 19 2 2 5 3 2" xfId="881" xr:uid="{DB40AE37-D954-4C53-AF70-D486D6977339}"/>
    <cellStyle name="Standaard 19 2 2 5 4" xfId="882" xr:uid="{9D8D6356-5457-49F4-98F8-963B6D28B60D}"/>
    <cellStyle name="Standaard 19 2 2 5 4 2" xfId="883" xr:uid="{269DC13D-9D7E-4D5E-A464-A70AF56A99DB}"/>
    <cellStyle name="Standaard 19 2 2 5 5" xfId="884" xr:uid="{FDDBF616-82FE-4A02-BAEF-6F3E26FCA871}"/>
    <cellStyle name="Standaard 19 2 2 5 5 2" xfId="885" xr:uid="{22E9D835-F241-477F-A252-36AA3D0B9242}"/>
    <cellStyle name="Standaard 19 2 2 5 6" xfId="886" xr:uid="{EDDB94E7-FD8A-450F-A4FB-7FA9CF82B187}"/>
    <cellStyle name="Standaard 19 2 2 5 7" xfId="887" xr:uid="{AF14D99D-A98A-4F77-8420-2C9120FC3756}"/>
    <cellStyle name="Standaard 19 2 2 5 8" xfId="888" xr:uid="{1E83D3A4-4CF7-4C48-8BA4-9C2BC46AF7F4}"/>
    <cellStyle name="Standaard 19 2 2 5 9" xfId="889" xr:uid="{6C8ED4CA-AE8F-4700-92BF-261E2DFA8CAD}"/>
    <cellStyle name="Standaard 19 2 2 6" xfId="890" xr:uid="{A8A797E6-4953-4D1D-908F-7509AC2D6001}"/>
    <cellStyle name="Standaard 19 2 2 6 2" xfId="891" xr:uid="{C614F3BB-990A-4897-811F-C25845F54E18}"/>
    <cellStyle name="Standaard 19 2 2 6 2 2" xfId="892" xr:uid="{DDF067D0-70B7-49F4-A604-75F473A8EDCC}"/>
    <cellStyle name="Standaard 19 2 2 6 3" xfId="893" xr:uid="{495DB41D-6CAC-41C9-AC43-612C037F2F2C}"/>
    <cellStyle name="Standaard 19 2 2 6 3 2" xfId="894" xr:uid="{2C9CCFD0-619D-41DA-B6EA-D5DE4812A83F}"/>
    <cellStyle name="Standaard 19 2 2 6 4" xfId="895" xr:uid="{54112FF5-66F9-40E6-85F7-701A8F071775}"/>
    <cellStyle name="Standaard 19 2 2 7" xfId="896" xr:uid="{A7A42627-9F7F-4246-BDEF-AF007FE5F7F4}"/>
    <cellStyle name="Standaard 19 2 2 7 2" xfId="897" xr:uid="{12295391-407A-4B87-9ABA-78557A1F1223}"/>
    <cellStyle name="Standaard 19 2 2 8" xfId="898" xr:uid="{C3F1B3D4-5D39-4FB2-A92C-57E191E69383}"/>
    <cellStyle name="Standaard 19 2 2 8 2" xfId="899" xr:uid="{36F90D4D-E44D-457C-A83F-653817835E45}"/>
    <cellStyle name="Standaard 19 2 2 9" xfId="900" xr:uid="{02B0E709-B330-427A-AC14-1910FDF62F58}"/>
    <cellStyle name="Standaard 19 2 2 9 2" xfId="901" xr:uid="{0DDFA97B-BBCC-4B08-AA8C-7C8DB3540365}"/>
    <cellStyle name="Standaard 19 2 3" xfId="902" xr:uid="{369DD55C-B9D7-4F52-AAA0-D39738FBA93C}"/>
    <cellStyle name="Standaard 19 2 4" xfId="903" xr:uid="{70B583FC-FCC3-4C16-A382-9A4B9804829E}"/>
    <cellStyle name="Standaard 19 2 4 10" xfId="904" xr:uid="{F5520DCA-5BB1-40E5-80F5-04F39C88D4C2}"/>
    <cellStyle name="Standaard 19 2 4 11" xfId="905" xr:uid="{8556E621-CEB7-4AE4-BDE4-1A5BEBA6E5BE}"/>
    <cellStyle name="Standaard 19 2 4 12" xfId="906" xr:uid="{6FC823EC-174D-4B59-A6A8-1C4C81E81564}"/>
    <cellStyle name="Standaard 19 2 4 2" xfId="907" xr:uid="{030ACA78-82DA-45C8-AED3-419F6A5C70B9}"/>
    <cellStyle name="Standaard 19 2 4 2 2" xfId="908" xr:uid="{2D4BBE75-BDCB-4E71-BD0E-053E916B18F4}"/>
    <cellStyle name="Standaard 19 2 4 2 2 2" xfId="909" xr:uid="{57EC4EE5-14D8-4F27-9324-18AC1A9EEC50}"/>
    <cellStyle name="Standaard 19 2 4 2 2 2 2" xfId="910" xr:uid="{04C25F99-4256-4FFB-8826-56C1BF7DEE7C}"/>
    <cellStyle name="Standaard 19 2 4 2 2 3" xfId="911" xr:uid="{E6B2C846-733E-4198-B7F8-78A1C350041B}"/>
    <cellStyle name="Standaard 19 2 4 2 2 3 2" xfId="912" xr:uid="{BDC57883-6C1F-4EAA-B057-8876928958DA}"/>
    <cellStyle name="Standaard 19 2 4 2 2 4" xfId="913" xr:uid="{1EFC7978-7BA6-402E-AB6D-90CADE2D0773}"/>
    <cellStyle name="Standaard 19 2 4 2 3" xfId="914" xr:uid="{A959E90E-65FA-449B-8F29-ED83097B64BE}"/>
    <cellStyle name="Standaard 19 2 4 2 3 2" xfId="915" xr:uid="{6E924A6A-663A-4249-845D-7F3249DF8FDC}"/>
    <cellStyle name="Standaard 19 2 4 2 4" xfId="916" xr:uid="{630C9AD0-7700-4009-B13B-08794106EFDE}"/>
    <cellStyle name="Standaard 19 2 4 2 4 2" xfId="917" xr:uid="{A5ED058B-4EF2-4DB1-B5B9-903DA19AFAC3}"/>
    <cellStyle name="Standaard 19 2 4 2 5" xfId="918" xr:uid="{4069CD06-88CE-4623-BCAD-4FBAC1C37809}"/>
    <cellStyle name="Standaard 19 2 4 2 5 2" xfId="919" xr:uid="{FBA9221C-0D78-4698-BC08-297A6DE5FF4C}"/>
    <cellStyle name="Standaard 19 2 4 2 6" xfId="920" xr:uid="{FAED828E-35B3-428D-BF65-F5DC168101D1}"/>
    <cellStyle name="Standaard 19 2 4 2 7" xfId="921" xr:uid="{B401B231-D677-4613-B367-2CF84AC52657}"/>
    <cellStyle name="Standaard 19 2 4 2 8" xfId="922" xr:uid="{B73291FA-E64C-41CB-83FC-821CC6457E83}"/>
    <cellStyle name="Standaard 19 2 4 2 9" xfId="923" xr:uid="{2868B10C-A009-4655-B4F8-7D2CDA2D67C8}"/>
    <cellStyle name="Standaard 19 2 4 3" xfId="924" xr:uid="{0207DEC4-BDB3-493D-B717-6BF0EEEB29F2}"/>
    <cellStyle name="Standaard 19 2 4 3 2" xfId="925" xr:uid="{CD2A0637-C144-4012-A312-F89834788FE1}"/>
    <cellStyle name="Standaard 19 2 4 3 2 2" xfId="926" xr:uid="{5F2DA705-C4EB-4472-9EEB-9E8431658885}"/>
    <cellStyle name="Standaard 19 2 4 3 2 2 2" xfId="927" xr:uid="{991DADD4-B702-4DBC-9C0C-8B4B361DEFE9}"/>
    <cellStyle name="Standaard 19 2 4 3 2 3" xfId="928" xr:uid="{9E0C3A00-6CF1-4165-A576-D1B1EDE063BA}"/>
    <cellStyle name="Standaard 19 2 4 3 2 3 2" xfId="929" xr:uid="{AE1F1AF3-3A32-4002-8FE7-A01C3FBF8278}"/>
    <cellStyle name="Standaard 19 2 4 3 2 4" xfId="930" xr:uid="{05D051EE-632C-4B4E-9F59-56F831A8816A}"/>
    <cellStyle name="Standaard 19 2 4 3 3" xfId="931" xr:uid="{F6F4FC19-13B9-401F-AC91-0B05B293E4B0}"/>
    <cellStyle name="Standaard 19 2 4 3 3 2" xfId="932" xr:uid="{69E3F450-30AB-4B81-89BC-AFEA45965061}"/>
    <cellStyle name="Standaard 19 2 4 3 4" xfId="933" xr:uid="{54770012-DEFB-4501-A2C4-7C4BBAA01286}"/>
    <cellStyle name="Standaard 19 2 4 3 4 2" xfId="934" xr:uid="{A3F8A0FB-305A-460E-B013-8168EC87BA91}"/>
    <cellStyle name="Standaard 19 2 4 3 5" xfId="935" xr:uid="{4D7D751C-A048-4981-B8C6-294FB4925F70}"/>
    <cellStyle name="Standaard 19 2 4 3 5 2" xfId="936" xr:uid="{A23A6C24-A112-4E05-9141-4C0EA950257A}"/>
    <cellStyle name="Standaard 19 2 4 3 6" xfId="937" xr:uid="{B070E46C-1898-4464-A3D2-A73D8D233B8B}"/>
    <cellStyle name="Standaard 19 2 4 3 7" xfId="938" xr:uid="{883612BF-D183-4E29-9C9C-02ADAD97B9E0}"/>
    <cellStyle name="Standaard 19 2 4 3 8" xfId="939" xr:uid="{14E85611-3B1C-41D1-B867-50DEA75AB7D5}"/>
    <cellStyle name="Standaard 19 2 4 3 9" xfId="940" xr:uid="{F90D817F-4437-4816-8A20-5CDAB4694916}"/>
    <cellStyle name="Standaard 19 2 4 4" xfId="941" xr:uid="{497BD0DE-DDBC-4C37-A501-18670A858F75}"/>
    <cellStyle name="Standaard 19 2 4 4 2" xfId="942" xr:uid="{6CBBA101-31E6-4E11-8ACC-379278ED716C}"/>
    <cellStyle name="Standaard 19 2 4 4 2 2" xfId="943" xr:uid="{700F6996-9944-47DE-B543-F6625607282C}"/>
    <cellStyle name="Standaard 19 2 4 4 2 2 2" xfId="944" xr:uid="{B991C4A6-02BD-4D9A-AFF3-D1E883347824}"/>
    <cellStyle name="Standaard 19 2 4 4 2 3" xfId="945" xr:uid="{5ACD5F24-494C-4C05-A356-97AD4596039B}"/>
    <cellStyle name="Standaard 19 2 4 4 2 3 2" xfId="946" xr:uid="{73938091-7D46-41D1-836C-8B01A1096FC3}"/>
    <cellStyle name="Standaard 19 2 4 4 2 4" xfId="947" xr:uid="{0400A5CB-A74D-4C76-9D64-B131D1673742}"/>
    <cellStyle name="Standaard 19 2 4 4 3" xfId="948" xr:uid="{32EF73CD-9789-4A22-85C8-D1C22B7CA938}"/>
    <cellStyle name="Standaard 19 2 4 4 3 2" xfId="949" xr:uid="{3524D975-9A9C-413F-AE92-6D72AB1DACB9}"/>
    <cellStyle name="Standaard 19 2 4 4 4" xfId="950" xr:uid="{98D1452A-E752-4718-A838-2D28701D13BF}"/>
    <cellStyle name="Standaard 19 2 4 4 4 2" xfId="951" xr:uid="{8426D57C-7804-47A3-A357-ABA1D72D6115}"/>
    <cellStyle name="Standaard 19 2 4 4 5" xfId="952" xr:uid="{346EC457-CB3D-4134-9ECF-D7DA84A55C1E}"/>
    <cellStyle name="Standaard 19 2 4 4 5 2" xfId="953" xr:uid="{CB6FCF33-7EA4-4872-BDE3-5C24C2D4ECE6}"/>
    <cellStyle name="Standaard 19 2 4 4 6" xfId="954" xr:uid="{E0C699C1-63C9-4EAC-8A8F-A9B8E5D7516D}"/>
    <cellStyle name="Standaard 19 2 4 4 7" xfId="955" xr:uid="{DC7C0A60-99FF-424D-88CE-8C4894E2D50B}"/>
    <cellStyle name="Standaard 19 2 4 4 8" xfId="956" xr:uid="{F0FDAFB1-9EDE-4771-BEAB-E430D06E5758}"/>
    <cellStyle name="Standaard 19 2 4 4 9" xfId="957" xr:uid="{D85537E2-9CD1-402B-899A-451CE0006F22}"/>
    <cellStyle name="Standaard 19 2 4 5" xfId="958" xr:uid="{600EF52A-E9D1-4FC7-B2C7-5DD7263C49DE}"/>
    <cellStyle name="Standaard 19 2 4 5 2" xfId="959" xr:uid="{075F87C3-685D-4C4C-80AA-BDA8652ADC75}"/>
    <cellStyle name="Standaard 19 2 4 5 2 2" xfId="960" xr:uid="{147C67C2-6B08-4E92-B2CE-0ECCD9ABB1BC}"/>
    <cellStyle name="Standaard 19 2 4 5 3" xfId="961" xr:uid="{1E3E8910-3508-4DC5-995D-E8A5AD3F3C24}"/>
    <cellStyle name="Standaard 19 2 4 5 3 2" xfId="962" xr:uid="{CCBC0D12-33DA-45FA-B9B1-5791CE57F08A}"/>
    <cellStyle name="Standaard 19 2 4 5 4" xfId="963" xr:uid="{F6ADDA83-E216-4753-A3A8-AC877B66D4C7}"/>
    <cellStyle name="Standaard 19 2 4 6" xfId="964" xr:uid="{A395BD22-0670-40E4-BD91-1A5FFD091C28}"/>
    <cellStyle name="Standaard 19 2 4 6 2" xfId="965" xr:uid="{68297DE5-D6A4-4349-A573-CC964A4695BA}"/>
    <cellStyle name="Standaard 19 2 4 7" xfId="966" xr:uid="{0B64C98C-D840-4E73-9D94-E3481F3D7AF7}"/>
    <cellStyle name="Standaard 19 2 4 7 2" xfId="967" xr:uid="{A4C13D63-37A0-4ABF-8FE4-95C7CDDF0DA4}"/>
    <cellStyle name="Standaard 19 2 4 8" xfId="968" xr:uid="{7637A65B-6DD6-4319-B707-C03E93B25D8E}"/>
    <cellStyle name="Standaard 19 2 4 8 2" xfId="969" xr:uid="{9F86A1D0-E13E-4FC5-B6F8-453EAA3EEBC4}"/>
    <cellStyle name="Standaard 19 2 4 9" xfId="970" xr:uid="{FC1CF0E7-86DE-4E19-99E0-F354D9F0BFA5}"/>
    <cellStyle name="Standaard 19 2 5" xfId="971" xr:uid="{A75B7D16-934F-4B59-A24B-53016F160849}"/>
    <cellStyle name="Standaard 19 2 5 10" xfId="972" xr:uid="{0B29A841-4ACE-474C-92B0-A34A37E73014}"/>
    <cellStyle name="Standaard 19 2 5 11" xfId="973" xr:uid="{45D6C575-50AD-4753-BE6A-400FFC1023A3}"/>
    <cellStyle name="Standaard 19 2 5 12" xfId="974" xr:uid="{3277D48B-FE12-43A0-BA30-312A8D0A5FDD}"/>
    <cellStyle name="Standaard 19 2 5 2" xfId="975" xr:uid="{236E994C-24F4-4CD5-9B84-E1B137BDDCC5}"/>
    <cellStyle name="Standaard 19 2 5 2 2" xfId="976" xr:uid="{B89680DD-8CB1-443E-82DB-EC2EF8BFB8CB}"/>
    <cellStyle name="Standaard 19 2 5 2 2 2" xfId="977" xr:uid="{47AEE7AF-9220-4822-89ED-8FE9058BD82B}"/>
    <cellStyle name="Standaard 19 2 5 2 2 2 2" xfId="978" xr:uid="{E35EEF8D-CC5E-459D-8527-9C08B6459A96}"/>
    <cellStyle name="Standaard 19 2 5 2 2 3" xfId="979" xr:uid="{6EC41196-0734-4A3B-97FC-C94D801ACA24}"/>
    <cellStyle name="Standaard 19 2 5 2 2 3 2" xfId="980" xr:uid="{6BA10ABE-C3C2-4EBB-84C8-3CF2F3C8A313}"/>
    <cellStyle name="Standaard 19 2 5 2 2 4" xfId="981" xr:uid="{C91EB361-AD87-488D-8059-79E0E4D23752}"/>
    <cellStyle name="Standaard 19 2 5 2 3" xfId="982" xr:uid="{A931BBAC-295E-4DAE-96C1-4FBD42B4AD50}"/>
    <cellStyle name="Standaard 19 2 5 2 3 2" xfId="983" xr:uid="{AD70FB8C-EB28-46D2-9421-AFEA5A053F41}"/>
    <cellStyle name="Standaard 19 2 5 2 4" xfId="984" xr:uid="{AA40211C-B6EB-4CF9-9E45-F30B9A3F3AD7}"/>
    <cellStyle name="Standaard 19 2 5 2 4 2" xfId="985" xr:uid="{B38AC8D6-E804-4379-A8C5-77EB986CFAD4}"/>
    <cellStyle name="Standaard 19 2 5 2 5" xfId="986" xr:uid="{F0F2DD4E-7DD6-47FC-9D47-D8D715874708}"/>
    <cellStyle name="Standaard 19 2 5 2 5 2" xfId="987" xr:uid="{4BC72862-0BB4-4AA6-BE41-B393926153A9}"/>
    <cellStyle name="Standaard 19 2 5 2 6" xfId="988" xr:uid="{C3F7B396-0B6F-4098-A327-5D3C4456B4E4}"/>
    <cellStyle name="Standaard 19 2 5 2 7" xfId="989" xr:uid="{20050252-5373-4676-AC00-F13A36887853}"/>
    <cellStyle name="Standaard 19 2 5 2 8" xfId="990" xr:uid="{CE077906-9D54-4B95-A34A-E55CC7DC409E}"/>
    <cellStyle name="Standaard 19 2 5 2 9" xfId="991" xr:uid="{14895D63-A2E0-49E7-ADDB-14F1F5D74C0B}"/>
    <cellStyle name="Standaard 19 2 5 3" xfId="992" xr:uid="{6D905992-AB2E-44E7-ACDD-1B4C285A869B}"/>
    <cellStyle name="Standaard 19 2 5 3 2" xfId="993" xr:uid="{C7D5CD7B-78DF-4347-B844-47E1B057DE28}"/>
    <cellStyle name="Standaard 19 2 5 3 2 2" xfId="994" xr:uid="{F92B06F9-FD58-4900-9F15-E6E04250D72B}"/>
    <cellStyle name="Standaard 19 2 5 3 2 2 2" xfId="995" xr:uid="{C30F5068-AF19-49FC-9881-83778276C203}"/>
    <cellStyle name="Standaard 19 2 5 3 2 3" xfId="996" xr:uid="{9727C9A4-4078-49D6-BDFD-DEBF8D1D4A09}"/>
    <cellStyle name="Standaard 19 2 5 3 2 3 2" xfId="997" xr:uid="{8F06F282-11F9-4C28-9D45-434D866711CC}"/>
    <cellStyle name="Standaard 19 2 5 3 2 4" xfId="998" xr:uid="{4922EEFE-71D6-454F-8971-8A9CD638D419}"/>
    <cellStyle name="Standaard 19 2 5 3 3" xfId="999" xr:uid="{C26F0C5C-1AEC-40E9-A32E-F0058A723248}"/>
    <cellStyle name="Standaard 19 2 5 3 3 2" xfId="1000" xr:uid="{B51D5A80-C21C-4CF4-910C-179ABCA6D01E}"/>
    <cellStyle name="Standaard 19 2 5 3 4" xfId="1001" xr:uid="{84815D24-26B2-4AEF-A5FC-B7A2F894EA45}"/>
    <cellStyle name="Standaard 19 2 5 3 4 2" xfId="1002" xr:uid="{64FE52EE-657D-4091-8AD8-D401027D83F8}"/>
    <cellStyle name="Standaard 19 2 5 3 5" xfId="1003" xr:uid="{0DACA73E-1A39-4527-A642-90D1E75AAE78}"/>
    <cellStyle name="Standaard 19 2 5 3 5 2" xfId="1004" xr:uid="{51FE5C84-5085-4E1E-AABC-E81CBD42D89C}"/>
    <cellStyle name="Standaard 19 2 5 3 6" xfId="1005" xr:uid="{2CF5994E-8B7B-4D45-9B43-389AF96DC9E7}"/>
    <cellStyle name="Standaard 19 2 5 3 7" xfId="1006" xr:uid="{E5E11AE0-C83E-4FDF-94EC-55CB418C7930}"/>
    <cellStyle name="Standaard 19 2 5 3 8" xfId="1007" xr:uid="{BF1F0B59-9CC8-4C1C-86A4-366CBE49CEEB}"/>
    <cellStyle name="Standaard 19 2 5 3 9" xfId="1008" xr:uid="{677191BD-F76C-42E8-A865-AF31A11BD721}"/>
    <cellStyle name="Standaard 19 2 5 4" xfId="1009" xr:uid="{6748D5A9-5D74-46AA-B8A8-D0628E73DA69}"/>
    <cellStyle name="Standaard 19 2 5 4 2" xfId="1010" xr:uid="{CD2E71EF-8444-488B-AA32-DEE8A97F81F5}"/>
    <cellStyle name="Standaard 19 2 5 4 2 2" xfId="1011" xr:uid="{229075E8-12D0-4024-B05F-8CAAF8E6AAF4}"/>
    <cellStyle name="Standaard 19 2 5 4 2 2 2" xfId="1012" xr:uid="{2FB92DBB-9F4C-46F8-A32D-E7DB51402453}"/>
    <cellStyle name="Standaard 19 2 5 4 2 3" xfId="1013" xr:uid="{8D2284BD-7435-48E5-A272-C7875D403EA3}"/>
    <cellStyle name="Standaard 19 2 5 4 2 3 2" xfId="1014" xr:uid="{36D401E5-9DF6-4481-8F6B-4294506DA42C}"/>
    <cellStyle name="Standaard 19 2 5 4 2 4" xfId="1015" xr:uid="{0A8D3F26-A4CE-4234-B600-0F68ABFE2EC1}"/>
    <cellStyle name="Standaard 19 2 5 4 3" xfId="1016" xr:uid="{5715DE03-24CF-4EFD-953D-B01F2CB5FAA8}"/>
    <cellStyle name="Standaard 19 2 5 4 3 2" xfId="1017" xr:uid="{3234778A-A676-482E-BF5C-3CD83EA0EFAC}"/>
    <cellStyle name="Standaard 19 2 5 4 4" xfId="1018" xr:uid="{03E28C1C-33E0-48A7-9D72-462B838A2178}"/>
    <cellStyle name="Standaard 19 2 5 4 4 2" xfId="1019" xr:uid="{028E29D1-57D1-4151-B372-72D4EA55E6B3}"/>
    <cellStyle name="Standaard 19 2 5 4 5" xfId="1020" xr:uid="{9C6D3540-3C69-4A3B-AC20-34A6B0F25CC1}"/>
    <cellStyle name="Standaard 19 2 5 4 5 2" xfId="1021" xr:uid="{67EBE6EE-6F8D-420E-A41B-3710276771F0}"/>
    <cellStyle name="Standaard 19 2 5 4 6" xfId="1022" xr:uid="{6676071B-A133-4CAD-A5E1-989F3C797536}"/>
    <cellStyle name="Standaard 19 2 5 4 7" xfId="1023" xr:uid="{56B790F6-367B-4FB0-BF93-CB6F44E285CF}"/>
    <cellStyle name="Standaard 19 2 5 4 8" xfId="1024" xr:uid="{86F7DEAB-6FA3-4CDE-A417-4F8B2FD45699}"/>
    <cellStyle name="Standaard 19 2 5 4 9" xfId="1025" xr:uid="{7251895D-5005-4DF7-917D-4F4EE8B099CA}"/>
    <cellStyle name="Standaard 19 2 5 5" xfId="1026" xr:uid="{7785E454-6B20-4599-9235-5B42E585235A}"/>
    <cellStyle name="Standaard 19 2 5 5 2" xfId="1027" xr:uid="{E96C0F99-D4AA-4C03-B148-B79BE4308564}"/>
    <cellStyle name="Standaard 19 2 5 5 2 2" xfId="1028" xr:uid="{8250B70A-704B-47E9-8219-9E6FE2459EDB}"/>
    <cellStyle name="Standaard 19 2 5 5 3" xfId="1029" xr:uid="{02AB222B-182A-4713-88E8-BECFCC770549}"/>
    <cellStyle name="Standaard 19 2 5 5 3 2" xfId="1030" xr:uid="{FFD5AD3B-5B61-4F13-9354-B402E109F4C1}"/>
    <cellStyle name="Standaard 19 2 5 5 4" xfId="1031" xr:uid="{A82C916F-143E-45F2-A5D4-C3FC2201A32F}"/>
    <cellStyle name="Standaard 19 2 5 6" xfId="1032" xr:uid="{528A1DBF-3F11-41DA-BD62-95C2B2ADF266}"/>
    <cellStyle name="Standaard 19 2 5 6 2" xfId="1033" xr:uid="{8756ADD8-16FB-447B-9BC3-9BB2977E62CB}"/>
    <cellStyle name="Standaard 19 2 5 7" xfId="1034" xr:uid="{90113D19-6914-4FED-9A95-52B060062DC5}"/>
    <cellStyle name="Standaard 19 2 5 7 2" xfId="1035" xr:uid="{D4C1A41C-95E3-4EE2-A3D0-EAB2423894E1}"/>
    <cellStyle name="Standaard 19 2 5 8" xfId="1036" xr:uid="{75D60C67-B50F-4D61-B31A-E5F393CFE8ED}"/>
    <cellStyle name="Standaard 19 2 5 8 2" xfId="1037" xr:uid="{DA37ABA4-B8FE-45A1-BD1E-557A070EDB15}"/>
    <cellStyle name="Standaard 19 2 5 9" xfId="1038" xr:uid="{CEFD1AA7-1CDD-4310-9051-7401471C338B}"/>
    <cellStyle name="Standaard 19 2 6" xfId="1039" xr:uid="{23753B9E-5708-4015-B677-7735D1C441C9}"/>
    <cellStyle name="Standaard 19 2 6 2" xfId="1040" xr:uid="{CC483EF0-2575-45D0-9B6C-3B6941A0BD8E}"/>
    <cellStyle name="Standaard 19 2 6 2 2" xfId="1041" xr:uid="{691500B8-E200-4F27-955D-21F15C837B3F}"/>
    <cellStyle name="Standaard 19 2 6 2 2 2" xfId="1042" xr:uid="{A6E37A85-165E-44A4-8E1B-5B19C2A6AD3B}"/>
    <cellStyle name="Standaard 19 2 6 2 3" xfId="1043" xr:uid="{9306C194-341E-48B5-8C25-07F90CD283F0}"/>
    <cellStyle name="Standaard 19 2 6 2 3 2" xfId="1044" xr:uid="{0B33DB88-69D0-4D4B-8B29-067AF7D2405D}"/>
    <cellStyle name="Standaard 19 2 6 2 4" xfId="1045" xr:uid="{C09672EF-9271-4D77-B2F2-2D8DABF9084D}"/>
    <cellStyle name="Standaard 19 2 6 3" xfId="1046" xr:uid="{83E8B53C-1C4C-4A07-B3F9-A997A00C699E}"/>
    <cellStyle name="Standaard 19 2 6 3 2" xfId="1047" xr:uid="{8B4C876A-8B06-4194-8699-9EC859B2F33F}"/>
    <cellStyle name="Standaard 19 2 6 4" xfId="1048" xr:uid="{2D812CC8-8769-4EF1-93E8-0C446FCE66D7}"/>
    <cellStyle name="Standaard 19 2 6 4 2" xfId="1049" xr:uid="{2DEBFFF3-AC6B-4485-9E53-074CE06EE975}"/>
    <cellStyle name="Standaard 19 2 6 5" xfId="1050" xr:uid="{7B1962A2-2DC4-474C-BF40-C10F082C8EB7}"/>
    <cellStyle name="Standaard 19 2 6 5 2" xfId="1051" xr:uid="{46327E96-9DF9-48F5-AD25-F45730F34AC6}"/>
    <cellStyle name="Standaard 19 2 6 6" xfId="1052" xr:uid="{29561580-3258-4317-9788-874EB224E06F}"/>
    <cellStyle name="Standaard 19 2 6 7" xfId="1053" xr:uid="{21D465E6-70D3-42EC-B43F-CF8A93CC1154}"/>
    <cellStyle name="Standaard 19 2 6 8" xfId="1054" xr:uid="{54AF0EAC-0297-4FFB-9C4E-0C52EBFD57B6}"/>
    <cellStyle name="Standaard 19 2 6 9" xfId="1055" xr:uid="{E080364A-3A30-4B37-8B34-93F649537EF8}"/>
    <cellStyle name="Standaard 19 2 7" xfId="1056" xr:uid="{1CCAF126-C2C6-48F6-98D6-A4BA59445E0E}"/>
    <cellStyle name="Standaard 19 2 7 2" xfId="1057" xr:uid="{18A5D438-729B-4D9D-9386-FFACE14B560C}"/>
    <cellStyle name="Standaard 19 2 7 2 2" xfId="1058" xr:uid="{6CD40631-B6CF-4253-9F97-388A8E943042}"/>
    <cellStyle name="Standaard 19 2 7 2 2 2" xfId="1059" xr:uid="{7798FAE8-824E-4098-96AE-608C84899D3C}"/>
    <cellStyle name="Standaard 19 2 7 2 3" xfId="1060" xr:uid="{7436195E-AE69-4480-8621-4AF07DC4C5F6}"/>
    <cellStyle name="Standaard 19 2 7 2 3 2" xfId="1061" xr:uid="{2BD1D7FE-4908-480F-B0AB-66A785EB3537}"/>
    <cellStyle name="Standaard 19 2 7 2 4" xfId="1062" xr:uid="{B3890497-B20C-4890-9AFE-FB40B22C22A1}"/>
    <cellStyle name="Standaard 19 2 7 3" xfId="1063" xr:uid="{08BFC3D8-DF48-44A4-8029-1FA7E8177292}"/>
    <cellStyle name="Standaard 19 2 7 3 2" xfId="1064" xr:uid="{C6B43EDD-2170-4603-9C96-60111C964610}"/>
    <cellStyle name="Standaard 19 2 7 4" xfId="1065" xr:uid="{FFFE85ED-B957-49C5-B55A-B51C12A65C49}"/>
    <cellStyle name="Standaard 19 2 7 4 2" xfId="1066" xr:uid="{59B8DEE6-CE82-4CD9-B01C-F73A9E52769C}"/>
    <cellStyle name="Standaard 19 2 7 5" xfId="1067" xr:uid="{4B8763CA-B3BE-4E77-91E2-CAC697FA5734}"/>
    <cellStyle name="Standaard 19 2 7 5 2" xfId="1068" xr:uid="{57A9836F-EC08-4388-B469-A153482619AF}"/>
    <cellStyle name="Standaard 19 2 7 6" xfId="1069" xr:uid="{6E225BD9-7591-4A05-8E1C-001241DB5449}"/>
    <cellStyle name="Standaard 19 2 7 7" xfId="1070" xr:uid="{51E6B534-C446-4EB9-9D66-2BACFB7B58FF}"/>
    <cellStyle name="Standaard 19 2 7 8" xfId="1071" xr:uid="{0C988696-F619-4A5F-B776-8E47FE0A2131}"/>
    <cellStyle name="Standaard 19 2 7 9" xfId="1072" xr:uid="{23DFEBF0-CCC3-4C74-9FE8-082191BAE019}"/>
    <cellStyle name="Standaard 19 2 8" xfId="1073" xr:uid="{A7C56A08-CE1A-48AD-AB18-254CB6D41E6D}"/>
    <cellStyle name="Standaard 19 2 8 2" xfId="1074" xr:uid="{A946F896-02C6-4EAF-9A95-CB282C4A211B}"/>
    <cellStyle name="Standaard 19 2 8 2 2" xfId="1075" xr:uid="{29CCA792-54C0-402B-BB17-CF36385EF935}"/>
    <cellStyle name="Standaard 19 2 8 2 2 2" xfId="1076" xr:uid="{AF5B31BB-4701-4516-94D0-DFCA76BD6667}"/>
    <cellStyle name="Standaard 19 2 8 2 3" xfId="1077" xr:uid="{ED262229-A9A9-4C3B-AF48-09555C0F27D3}"/>
    <cellStyle name="Standaard 19 2 8 2 3 2" xfId="1078" xr:uid="{398081B1-95B6-4887-8FB7-E13ECEB26865}"/>
    <cellStyle name="Standaard 19 2 8 2 4" xfId="1079" xr:uid="{980318D7-432E-4D56-B23C-282CB484F019}"/>
    <cellStyle name="Standaard 19 2 8 3" xfId="1080" xr:uid="{DB38A407-7BBB-4DD2-B6C4-7ABDE799D1DC}"/>
    <cellStyle name="Standaard 19 2 8 3 2" xfId="1081" xr:uid="{2C211089-0CDF-45FB-8B41-0BCA55CD8F27}"/>
    <cellStyle name="Standaard 19 2 8 4" xfId="1082" xr:uid="{782B6FCE-48DD-4876-8C7B-22F84687B67B}"/>
    <cellStyle name="Standaard 19 2 8 4 2" xfId="1083" xr:uid="{68B0B00C-E0A5-4C0D-B5F0-EF639A1E1E0A}"/>
    <cellStyle name="Standaard 19 2 8 5" xfId="1084" xr:uid="{74185150-146E-412F-8FCF-7E21ACCEB9C8}"/>
    <cellStyle name="Standaard 19 2 8 5 2" xfId="1085" xr:uid="{99168D27-1720-4CED-8BF9-2091E5ABBD97}"/>
    <cellStyle name="Standaard 19 2 8 6" xfId="1086" xr:uid="{8FA6894C-BF64-40F6-922E-3F998A89747E}"/>
    <cellStyle name="Standaard 19 2 8 7" xfId="1087" xr:uid="{7FA309F9-19F5-4922-AD0B-7F32E341613C}"/>
    <cellStyle name="Standaard 19 2 8 8" xfId="1088" xr:uid="{E8E8768D-D77D-4DCF-B734-C5EA6734F2F3}"/>
    <cellStyle name="Standaard 19 2 8 9" xfId="1089" xr:uid="{3CC30B7C-9D7D-4915-B592-B9239DD77F0B}"/>
    <cellStyle name="Standaard 19 2 9" xfId="1090" xr:uid="{6339E492-E35A-4743-8F09-DA2F263CABD6}"/>
    <cellStyle name="Standaard 19 2 9 2" xfId="1091" xr:uid="{43E235C1-52FB-45B8-9571-A7C65C1EF605}"/>
    <cellStyle name="Standaard 19 2 9 2 2" xfId="1092" xr:uid="{C0B2FA6E-D2FB-4198-890A-8266A808A7DA}"/>
    <cellStyle name="Standaard 19 2 9 3" xfId="1093" xr:uid="{EBD7A1A2-8D2C-4E7C-B308-83C6E27BF554}"/>
    <cellStyle name="Standaard 19 2 9 3 2" xfId="1094" xr:uid="{8988D232-69F2-4CD1-9F73-884259E8882E}"/>
    <cellStyle name="Standaard 19 2 9 4" xfId="1095" xr:uid="{31114548-0244-4E20-9CAE-EE3244710318}"/>
    <cellStyle name="Standaard 19 3" xfId="1096" xr:uid="{94BE7698-0251-4CAB-B2CF-33ED2C88C6B6}"/>
    <cellStyle name="Standaard 19 3 10" xfId="1097" xr:uid="{186F3564-6304-46D7-BA40-280BE78268B3}"/>
    <cellStyle name="Standaard 19 3 10 2" xfId="1098" xr:uid="{9C04355E-9B91-4D5F-BB74-C38BC9916031}"/>
    <cellStyle name="Standaard 19 3 11" xfId="1099" xr:uid="{D8263B4E-1268-44CF-AD6A-40F094634525}"/>
    <cellStyle name="Standaard 19 3 12" xfId="1100" xr:uid="{6640AB2B-03BB-4595-9F4A-3AD0BC048D1F}"/>
    <cellStyle name="Standaard 19 3 13" xfId="1101" xr:uid="{EBC9E007-5CEA-4C9F-A128-B277CEED2120}"/>
    <cellStyle name="Standaard 19 3 14" xfId="1102" xr:uid="{FF1C06FB-6B43-4DEA-AC17-68A1732089E2}"/>
    <cellStyle name="Standaard 19 3 2" xfId="1103" xr:uid="{CCB04BE0-A075-4893-836F-468045C31FA2}"/>
    <cellStyle name="Standaard 19 3 2 10" xfId="1104" xr:uid="{D68C787D-E798-48AD-B9D9-A46B52630AE7}"/>
    <cellStyle name="Standaard 19 3 2 11" xfId="1105" xr:uid="{211AA03B-FF48-4203-8FDC-C42E601320FD}"/>
    <cellStyle name="Standaard 19 3 2 12" xfId="1106" xr:uid="{534A070C-B7E2-4B6D-A7BF-338338347E6F}"/>
    <cellStyle name="Standaard 19 3 2 2" xfId="1107" xr:uid="{4259D685-7D1D-465C-A7B5-A908C5B7C5EA}"/>
    <cellStyle name="Standaard 19 3 2 2 2" xfId="1108" xr:uid="{714DDB8B-BE14-4D5D-A275-EE94C725D8C7}"/>
    <cellStyle name="Standaard 19 3 2 2 2 2" xfId="1109" xr:uid="{34D6B534-494D-45EE-8652-48489463D135}"/>
    <cellStyle name="Standaard 19 3 2 2 2 2 2" xfId="1110" xr:uid="{EF3AA3BA-E4CB-43C9-82D6-F308D50FD56B}"/>
    <cellStyle name="Standaard 19 3 2 2 2 3" xfId="1111" xr:uid="{F6E0C47D-C845-4220-916B-398A45A50AF9}"/>
    <cellStyle name="Standaard 19 3 2 2 2 3 2" xfId="1112" xr:uid="{D2C9D751-6574-4743-80BF-A4340BECC444}"/>
    <cellStyle name="Standaard 19 3 2 2 2 4" xfId="1113" xr:uid="{B6A50F0C-0088-4A90-90D7-F00E451A6225}"/>
    <cellStyle name="Standaard 19 3 2 2 3" xfId="1114" xr:uid="{27527E21-F576-471E-88A5-7D605A9ABC92}"/>
    <cellStyle name="Standaard 19 3 2 2 3 2" xfId="1115" xr:uid="{3A9EB383-C496-44E6-9CF8-4281953E2356}"/>
    <cellStyle name="Standaard 19 3 2 2 4" xfId="1116" xr:uid="{AB310900-A256-4AD9-8291-2B5D5E1F4FB9}"/>
    <cellStyle name="Standaard 19 3 2 2 4 2" xfId="1117" xr:uid="{4B069461-C2CD-44CE-896C-4A7F41F8D624}"/>
    <cellStyle name="Standaard 19 3 2 2 5" xfId="1118" xr:uid="{E8AF728F-A81B-4789-A515-D7FC19BCAC00}"/>
    <cellStyle name="Standaard 19 3 2 2 5 2" xfId="1119" xr:uid="{DC884B11-3757-40D0-8280-E9FA5B155157}"/>
    <cellStyle name="Standaard 19 3 2 2 6" xfId="1120" xr:uid="{233471C4-3A72-4947-A2AE-A6E11AB40FF0}"/>
    <cellStyle name="Standaard 19 3 2 2 7" xfId="1121" xr:uid="{36511A39-BFB0-4D14-9021-319F84D1ACEF}"/>
    <cellStyle name="Standaard 19 3 2 2 8" xfId="1122" xr:uid="{B2DCA806-637D-47DD-94BE-6E10DD59F438}"/>
    <cellStyle name="Standaard 19 3 2 2 9" xfId="1123" xr:uid="{25976346-F851-455B-88F0-83281E660714}"/>
    <cellStyle name="Standaard 19 3 2 3" xfId="1124" xr:uid="{B9551A46-5D59-45A5-A4F7-8FD6372A3080}"/>
    <cellStyle name="Standaard 19 3 2 3 2" xfId="1125" xr:uid="{ADB4C864-FF1D-4CE4-AC91-AC5059A6771E}"/>
    <cellStyle name="Standaard 19 3 2 3 2 2" xfId="1126" xr:uid="{80CB1DD2-E819-4D2E-A5D6-5EAF3CFE8039}"/>
    <cellStyle name="Standaard 19 3 2 3 2 2 2" xfId="1127" xr:uid="{93A29514-1BF9-4288-8A3E-AD5BD91F5CBB}"/>
    <cellStyle name="Standaard 19 3 2 3 2 3" xfId="1128" xr:uid="{933BB9FA-94B4-4241-BC38-C333216ECE2B}"/>
    <cellStyle name="Standaard 19 3 2 3 2 3 2" xfId="1129" xr:uid="{73065255-568F-431E-AA51-FDC721FE32B6}"/>
    <cellStyle name="Standaard 19 3 2 3 2 4" xfId="1130" xr:uid="{298614D3-A06C-409D-B03A-CCB1FCCFCA6C}"/>
    <cellStyle name="Standaard 19 3 2 3 3" xfId="1131" xr:uid="{8C06DCAF-121F-4380-87A5-161BA34644B8}"/>
    <cellStyle name="Standaard 19 3 2 3 3 2" xfId="1132" xr:uid="{820FD628-8D0E-4FD0-9496-8C04E0D30052}"/>
    <cellStyle name="Standaard 19 3 2 3 4" xfId="1133" xr:uid="{BD3253EE-D675-4832-A81A-387EBB41174F}"/>
    <cellStyle name="Standaard 19 3 2 3 4 2" xfId="1134" xr:uid="{5B733798-0E27-4262-B036-83EE795EF300}"/>
    <cellStyle name="Standaard 19 3 2 3 5" xfId="1135" xr:uid="{F55F08B3-4ACA-423A-9B61-082E778DC013}"/>
    <cellStyle name="Standaard 19 3 2 3 5 2" xfId="1136" xr:uid="{74FEE419-D30A-42AB-AE84-DCC0704A6FAE}"/>
    <cellStyle name="Standaard 19 3 2 3 6" xfId="1137" xr:uid="{762A43E7-77A4-4E30-AA8C-6207590ECE44}"/>
    <cellStyle name="Standaard 19 3 2 3 7" xfId="1138" xr:uid="{F75FE493-09DA-4D2D-9C8F-53FC274212D8}"/>
    <cellStyle name="Standaard 19 3 2 3 8" xfId="1139" xr:uid="{3056367E-12E8-497C-A1D2-F4022AB5AE84}"/>
    <cellStyle name="Standaard 19 3 2 3 9" xfId="1140" xr:uid="{9F9D35AE-F8A9-4319-BADB-3E39CF088EB7}"/>
    <cellStyle name="Standaard 19 3 2 4" xfId="1141" xr:uid="{95362C24-CC9E-4F91-850A-066C30876439}"/>
    <cellStyle name="Standaard 19 3 2 4 2" xfId="1142" xr:uid="{D539DDBE-5138-45BB-A620-181D1471F057}"/>
    <cellStyle name="Standaard 19 3 2 4 2 2" xfId="1143" xr:uid="{1335BE6C-9564-4853-83DD-B10A413B1314}"/>
    <cellStyle name="Standaard 19 3 2 4 2 2 2" xfId="1144" xr:uid="{1CCDA018-0584-4DC0-8167-ED54B28F2D67}"/>
    <cellStyle name="Standaard 19 3 2 4 2 3" xfId="1145" xr:uid="{1A7246CD-8DC2-423C-BDAE-4F930D1F1766}"/>
    <cellStyle name="Standaard 19 3 2 4 2 3 2" xfId="1146" xr:uid="{6ECE1FAF-9693-4CC4-A3EF-03097A134134}"/>
    <cellStyle name="Standaard 19 3 2 4 2 4" xfId="1147" xr:uid="{6B59E892-4632-4323-ACD6-4CA3DC21EA7F}"/>
    <cellStyle name="Standaard 19 3 2 4 3" xfId="1148" xr:uid="{78EA9BFB-4954-4ADB-B755-DC02EB658F78}"/>
    <cellStyle name="Standaard 19 3 2 4 3 2" xfId="1149" xr:uid="{21CF6B50-AB71-4216-B307-84484548635B}"/>
    <cellStyle name="Standaard 19 3 2 4 4" xfId="1150" xr:uid="{AD903605-076C-4038-B9D8-813DCC089738}"/>
    <cellStyle name="Standaard 19 3 2 4 4 2" xfId="1151" xr:uid="{3B3655B8-3689-4EF7-8096-82E3F7E8D84A}"/>
    <cellStyle name="Standaard 19 3 2 4 5" xfId="1152" xr:uid="{39499292-C075-4402-98CA-8D3F85A17799}"/>
    <cellStyle name="Standaard 19 3 2 4 5 2" xfId="1153" xr:uid="{D6DA5D2A-858C-4A24-96BA-2E25BD57FB1A}"/>
    <cellStyle name="Standaard 19 3 2 4 6" xfId="1154" xr:uid="{439CE83C-7D7A-4AB2-9A59-8A5FA5C4A80D}"/>
    <cellStyle name="Standaard 19 3 2 4 7" xfId="1155" xr:uid="{C339DB40-2D4B-4853-AC1A-DC46EEB73F46}"/>
    <cellStyle name="Standaard 19 3 2 4 8" xfId="1156" xr:uid="{687F293A-03D7-4E63-99AB-4BCDFE7CC388}"/>
    <cellStyle name="Standaard 19 3 2 4 9" xfId="1157" xr:uid="{B256E6A6-611F-4D74-BA81-5D1F6009DCE4}"/>
    <cellStyle name="Standaard 19 3 2 5" xfId="1158" xr:uid="{7A7F9B63-A3C5-46AB-9817-E808EA294BF7}"/>
    <cellStyle name="Standaard 19 3 2 5 2" xfId="1159" xr:uid="{A2961FA9-C198-4986-954B-FA5D814437B1}"/>
    <cellStyle name="Standaard 19 3 2 5 2 2" xfId="1160" xr:uid="{5A707EE2-5774-4BE0-8C06-5C67D58D571B}"/>
    <cellStyle name="Standaard 19 3 2 5 3" xfId="1161" xr:uid="{1A6138B4-A785-4E52-97A5-BAE3B5B48FD6}"/>
    <cellStyle name="Standaard 19 3 2 5 3 2" xfId="1162" xr:uid="{1E60DB65-8B85-4522-A0A2-C05E6C5E47B8}"/>
    <cellStyle name="Standaard 19 3 2 5 4" xfId="1163" xr:uid="{9791ECE7-F05E-407F-BB50-42C38BCBFE2B}"/>
    <cellStyle name="Standaard 19 3 2 6" xfId="1164" xr:uid="{2082B885-4BAB-43FA-9DFA-FA346CF94081}"/>
    <cellStyle name="Standaard 19 3 2 6 2" xfId="1165" xr:uid="{3069B61E-29C5-421F-8B3C-1AFB867B7B2D}"/>
    <cellStyle name="Standaard 19 3 2 7" xfId="1166" xr:uid="{BFBC54B6-0829-4955-9E0A-4F220AD778EA}"/>
    <cellStyle name="Standaard 19 3 2 7 2" xfId="1167" xr:uid="{CFA549DC-F7BA-425F-8AD4-D23B80F0AA4C}"/>
    <cellStyle name="Standaard 19 3 2 8" xfId="1168" xr:uid="{D5D54702-B717-4632-9BCE-BC822C588AA7}"/>
    <cellStyle name="Standaard 19 3 2 8 2" xfId="1169" xr:uid="{F5F4036A-7511-4F2A-8766-C25C3555736C}"/>
    <cellStyle name="Standaard 19 3 2 9" xfId="1170" xr:uid="{FEB071CC-292E-4BF4-9548-64B5EB97930A}"/>
    <cellStyle name="Standaard 19 3 3" xfId="1171" xr:uid="{B1FBFC78-9563-4FF9-B91B-582646FE3C3B}"/>
    <cellStyle name="Standaard 19 3 4" xfId="1172" xr:uid="{79049680-EFDA-40A5-B872-31678F7A38C7}"/>
    <cellStyle name="Standaard 19 3 4 2" xfId="1173" xr:uid="{E685FD04-287B-413B-AD84-6A02C0AEEEC7}"/>
    <cellStyle name="Standaard 19 3 4 2 2" xfId="1174" xr:uid="{318E0F8D-E93B-400D-A72D-253B63490E37}"/>
    <cellStyle name="Standaard 19 3 4 2 2 2" xfId="1175" xr:uid="{7379F666-BBFC-4DE0-942E-8E9D5F7ED9EF}"/>
    <cellStyle name="Standaard 19 3 4 2 3" xfId="1176" xr:uid="{5692AB06-381C-4FAC-94CF-FF654894C15C}"/>
    <cellStyle name="Standaard 19 3 4 2 3 2" xfId="1177" xr:uid="{8FB60EC7-5352-4BCB-ACE1-D1BD0251AD5B}"/>
    <cellStyle name="Standaard 19 3 4 2 4" xfId="1178" xr:uid="{6718D88E-2554-4959-850D-64DD18E090CE}"/>
    <cellStyle name="Standaard 19 3 4 3" xfId="1179" xr:uid="{D1D78938-39B6-4679-B5A8-391533EEDDF9}"/>
    <cellStyle name="Standaard 19 3 4 3 2" xfId="1180" xr:uid="{987D46FA-96C0-497C-9974-07149BAF4C8B}"/>
    <cellStyle name="Standaard 19 3 4 4" xfId="1181" xr:uid="{9DCD4C3C-35B9-4B32-A640-2C288BAE8F16}"/>
    <cellStyle name="Standaard 19 3 4 4 2" xfId="1182" xr:uid="{44DA28F6-E2BF-45BF-B323-BCA6B2CCF9F5}"/>
    <cellStyle name="Standaard 19 3 4 5" xfId="1183" xr:uid="{C203D09A-31CD-42E3-813C-BE7DDF76BCAF}"/>
    <cellStyle name="Standaard 19 3 4 5 2" xfId="1184" xr:uid="{DDDCB92D-2050-497F-BA34-1A4DEE00C359}"/>
    <cellStyle name="Standaard 19 3 4 6" xfId="1185" xr:uid="{6540EFEF-7DE5-4512-A3D1-9147E76D2CB6}"/>
    <cellStyle name="Standaard 19 3 4 7" xfId="1186" xr:uid="{7C22AAF9-0C67-49C6-BFC6-DB35D485FD77}"/>
    <cellStyle name="Standaard 19 3 4 8" xfId="1187" xr:uid="{05E9FE0E-31B6-4601-A799-5118578309B1}"/>
    <cellStyle name="Standaard 19 3 4 9" xfId="1188" xr:uid="{A077ED4C-AB55-4F0D-A3C5-6B1069FFB805}"/>
    <cellStyle name="Standaard 19 3 5" xfId="1189" xr:uid="{8280BC4F-F7E3-451E-9985-77B535E833F4}"/>
    <cellStyle name="Standaard 19 3 5 2" xfId="1190" xr:uid="{86B13D24-6A4C-4951-8D7B-53ACA72A8005}"/>
    <cellStyle name="Standaard 19 3 5 2 2" xfId="1191" xr:uid="{3C48E8DA-4EF1-4F9B-B00F-273E09553E30}"/>
    <cellStyle name="Standaard 19 3 5 2 2 2" xfId="1192" xr:uid="{536DA35F-ED1B-4EAC-A925-0FC4B6EABEEE}"/>
    <cellStyle name="Standaard 19 3 5 2 3" xfId="1193" xr:uid="{EAF6BCF6-F707-4631-B9A7-47C2EE76095C}"/>
    <cellStyle name="Standaard 19 3 5 2 3 2" xfId="1194" xr:uid="{D9643889-E1DB-4938-BD1E-E58E7C5775C7}"/>
    <cellStyle name="Standaard 19 3 5 2 4" xfId="1195" xr:uid="{DF53C7C9-1962-45DE-ADC4-30C179B4EF21}"/>
    <cellStyle name="Standaard 19 3 5 3" xfId="1196" xr:uid="{9D73F22E-7DB9-4517-A9A5-A278ED7BF64D}"/>
    <cellStyle name="Standaard 19 3 5 3 2" xfId="1197" xr:uid="{B92FA635-56EE-4641-96B3-BD967CB6B220}"/>
    <cellStyle name="Standaard 19 3 5 4" xfId="1198" xr:uid="{28FE9C23-B768-4F54-9B8C-6524977948E4}"/>
    <cellStyle name="Standaard 19 3 5 4 2" xfId="1199" xr:uid="{E0EABB71-EBEC-4AC4-8B21-1CE33C76A7FD}"/>
    <cellStyle name="Standaard 19 3 5 5" xfId="1200" xr:uid="{D8520113-643F-4209-A887-68CA3EC192EE}"/>
    <cellStyle name="Standaard 19 3 5 5 2" xfId="1201" xr:uid="{289615A4-C9D6-4067-9F03-CB73A3084627}"/>
    <cellStyle name="Standaard 19 3 5 6" xfId="1202" xr:uid="{A4F837CF-4F7D-42A8-A4CD-432ED0B49D0C}"/>
    <cellStyle name="Standaard 19 3 5 7" xfId="1203" xr:uid="{B943A170-B05B-4E12-8F11-9366DD656516}"/>
    <cellStyle name="Standaard 19 3 5 8" xfId="1204" xr:uid="{E70FEB4B-9C30-467E-8EED-5146736352FF}"/>
    <cellStyle name="Standaard 19 3 5 9" xfId="1205" xr:uid="{45973282-38C8-435F-8972-32A0E15E9C78}"/>
    <cellStyle name="Standaard 19 3 6" xfId="1206" xr:uid="{E2852994-B272-454E-91F2-9E39C2578497}"/>
    <cellStyle name="Standaard 19 3 6 2" xfId="1207" xr:uid="{D59148E1-BBF7-4258-8BED-3C077481EAF8}"/>
    <cellStyle name="Standaard 19 3 6 2 2" xfId="1208" xr:uid="{11CDD5C4-ED10-41EA-B956-146751876F26}"/>
    <cellStyle name="Standaard 19 3 6 2 2 2" xfId="1209" xr:uid="{B6D3C796-0AD2-40F4-8227-7B2894BF8FB0}"/>
    <cellStyle name="Standaard 19 3 6 2 3" xfId="1210" xr:uid="{497BDB8A-B839-4171-99FC-99038E3723B7}"/>
    <cellStyle name="Standaard 19 3 6 2 3 2" xfId="1211" xr:uid="{08B7F95B-E6E6-4AAA-8ED9-782BCC38F461}"/>
    <cellStyle name="Standaard 19 3 6 2 4" xfId="1212" xr:uid="{03570D36-ED3B-4A7B-826C-BCB8B7CAE836}"/>
    <cellStyle name="Standaard 19 3 6 3" xfId="1213" xr:uid="{34AB84FB-F475-4202-A95C-DC39EB39284F}"/>
    <cellStyle name="Standaard 19 3 6 3 2" xfId="1214" xr:uid="{29428878-04D5-4DA9-9D4B-3B1B21C101FD}"/>
    <cellStyle name="Standaard 19 3 6 4" xfId="1215" xr:uid="{ABBC73AF-5BBC-46D8-A424-7F191A1DA9C4}"/>
    <cellStyle name="Standaard 19 3 6 4 2" xfId="1216" xr:uid="{77251D37-D9BC-4DA0-AEA9-37F819F2E095}"/>
    <cellStyle name="Standaard 19 3 6 5" xfId="1217" xr:uid="{BFEB0DCC-7FEE-4242-A7BA-1FFB6E7E7245}"/>
    <cellStyle name="Standaard 19 3 6 5 2" xfId="1218" xr:uid="{EF50BBD4-C871-4075-964C-E2CD5A2DAD8A}"/>
    <cellStyle name="Standaard 19 3 6 6" xfId="1219" xr:uid="{30CB50CB-3A6C-4D58-8458-A64FA204632A}"/>
    <cellStyle name="Standaard 19 3 6 7" xfId="1220" xr:uid="{488DD97C-9228-4541-997B-E8372DAA0BEF}"/>
    <cellStyle name="Standaard 19 3 6 8" xfId="1221" xr:uid="{A59A9B01-0A2E-4A78-A3EC-90BF67088EDD}"/>
    <cellStyle name="Standaard 19 3 6 9" xfId="1222" xr:uid="{9D57CE1F-98E5-4DBA-827A-FE6C939F8E1F}"/>
    <cellStyle name="Standaard 19 3 7" xfId="1223" xr:uid="{037F88C3-6AC4-416D-B1E2-8EFE4590812E}"/>
    <cellStyle name="Standaard 19 3 7 2" xfId="1224" xr:uid="{B7B4D6C5-B9F1-4CF9-B297-878E7D601E7F}"/>
    <cellStyle name="Standaard 19 3 7 2 2" xfId="1225" xr:uid="{CEFD9056-E4C3-4E56-A769-B56AF6C64642}"/>
    <cellStyle name="Standaard 19 3 7 3" xfId="1226" xr:uid="{7562104C-75E2-43E5-8C95-A4A9DD4B0A51}"/>
    <cellStyle name="Standaard 19 3 7 3 2" xfId="1227" xr:uid="{046D7CFF-D7D1-48AD-B62A-2CF8C64A613E}"/>
    <cellStyle name="Standaard 19 3 7 4" xfId="1228" xr:uid="{B8622D01-1DB9-45A5-BF6A-6C99CD78D891}"/>
    <cellStyle name="Standaard 19 3 8" xfId="1229" xr:uid="{65DD4096-6091-4964-974F-4D889C27363A}"/>
    <cellStyle name="Standaard 19 3 8 2" xfId="1230" xr:uid="{E7F25AF3-9E7C-428B-87DB-2757282DE987}"/>
    <cellStyle name="Standaard 19 3 9" xfId="1231" xr:uid="{D8B05520-014E-451C-BB85-684D570D6022}"/>
    <cellStyle name="Standaard 19 3 9 2" xfId="1232" xr:uid="{2554F044-C956-4E8E-93B7-1CD4CE6246AF}"/>
    <cellStyle name="Standaard 19 4" xfId="1233" xr:uid="{86A2D38E-6B55-4482-AFDA-A043D1261165}"/>
    <cellStyle name="Standaard 19 5" xfId="1234" xr:uid="{CA5B7013-EA18-4577-BC97-7BC764592E97}"/>
    <cellStyle name="Standaard 19 5 10" xfId="1235" xr:uid="{46DE3E7F-D005-498F-8CBD-E571ABDC0095}"/>
    <cellStyle name="Standaard 19 5 11" xfId="1236" xr:uid="{25B3A148-EC43-4306-A573-632BD502EFD9}"/>
    <cellStyle name="Standaard 19 5 12" xfId="1237" xr:uid="{630A7A48-950F-45AB-9663-06EA2E7879C9}"/>
    <cellStyle name="Standaard 19 5 2" xfId="1238" xr:uid="{02301530-91A2-4AAF-98C5-C55772C6DD19}"/>
    <cellStyle name="Standaard 19 5 2 2" xfId="1239" xr:uid="{0E7E85A8-6761-471F-94BC-70CAC1C98A81}"/>
    <cellStyle name="Standaard 19 5 2 2 2" xfId="1240" xr:uid="{57C2BC8B-FF2F-4584-A718-E0DA1F1A4AD9}"/>
    <cellStyle name="Standaard 19 5 2 2 2 2" xfId="1241" xr:uid="{1ABD040E-AD8C-416A-8970-805F733385A1}"/>
    <cellStyle name="Standaard 19 5 2 2 3" xfId="1242" xr:uid="{E7F02537-2A6C-4FEB-9225-1EC0393DCB52}"/>
    <cellStyle name="Standaard 19 5 2 2 3 2" xfId="1243" xr:uid="{5055E3E7-2DC6-48BA-BA7C-9246BB360873}"/>
    <cellStyle name="Standaard 19 5 2 2 4" xfId="1244" xr:uid="{03E5C086-1B5D-4AE6-B34B-FF2CCF1F9625}"/>
    <cellStyle name="Standaard 19 5 2 3" xfId="1245" xr:uid="{17FE453C-E995-4631-A4C0-0D17B46C1A39}"/>
    <cellStyle name="Standaard 19 5 2 3 2" xfId="1246" xr:uid="{B5754A59-91C1-4A51-AD69-4C302E091660}"/>
    <cellStyle name="Standaard 19 5 2 4" xfId="1247" xr:uid="{149BEBF3-E159-406A-BB3F-6AF4CB440F3B}"/>
    <cellStyle name="Standaard 19 5 2 4 2" xfId="1248" xr:uid="{AF7DEDF6-D763-4C6F-AD1C-1ECB6C3C047D}"/>
    <cellStyle name="Standaard 19 5 2 5" xfId="1249" xr:uid="{6F01CCF5-DBAE-418D-98C1-2B52318FFA90}"/>
    <cellStyle name="Standaard 19 5 2 5 2" xfId="1250" xr:uid="{B5A218FA-9E1A-4A4E-8876-0BF6EC56A418}"/>
    <cellStyle name="Standaard 19 5 2 6" xfId="1251" xr:uid="{34BA2EF4-2F73-4140-8E3C-7DBE0892C662}"/>
    <cellStyle name="Standaard 19 5 2 7" xfId="1252" xr:uid="{78B80FA5-789E-4086-883E-557CEFF9EE2A}"/>
    <cellStyle name="Standaard 19 5 2 8" xfId="1253" xr:uid="{3DC456F7-4D37-4AA9-A8FA-9CE367B1A8FF}"/>
    <cellStyle name="Standaard 19 5 2 9" xfId="1254" xr:uid="{177473F5-21FC-4007-BA8C-5A93738C73FF}"/>
    <cellStyle name="Standaard 19 5 3" xfId="1255" xr:uid="{E1EFACD4-EAD0-43E0-B8D8-584F6F5FCABE}"/>
    <cellStyle name="Standaard 19 5 3 2" xfId="1256" xr:uid="{24808710-F217-45E5-9CDB-64171B3B040A}"/>
    <cellStyle name="Standaard 19 5 3 2 2" xfId="1257" xr:uid="{0F608D88-7EE2-4C4A-AD42-CE99174B0B2B}"/>
    <cellStyle name="Standaard 19 5 3 2 2 2" xfId="1258" xr:uid="{AEA563B2-776E-46B4-BCD0-01028AA76FD7}"/>
    <cellStyle name="Standaard 19 5 3 2 3" xfId="1259" xr:uid="{52B70704-A20A-46B1-BB9D-487BAD4959C4}"/>
    <cellStyle name="Standaard 19 5 3 2 3 2" xfId="1260" xr:uid="{3273444D-9D4E-4604-91F9-E5BA6A97DA11}"/>
    <cellStyle name="Standaard 19 5 3 2 4" xfId="1261" xr:uid="{B2CC799C-9D36-42D8-BABA-5C534E130582}"/>
    <cellStyle name="Standaard 19 5 3 3" xfId="1262" xr:uid="{2C2587AC-2450-43A7-A25D-49BAC80E193C}"/>
    <cellStyle name="Standaard 19 5 3 3 2" xfId="1263" xr:uid="{27C6CBBA-B57A-484A-BE8A-CF9B084E656F}"/>
    <cellStyle name="Standaard 19 5 3 4" xfId="1264" xr:uid="{E35DC7F9-AE78-41A4-A705-E06F62B7D1EE}"/>
    <cellStyle name="Standaard 19 5 3 4 2" xfId="1265" xr:uid="{F7B9D493-BF69-42D0-875B-E0B0463E3598}"/>
    <cellStyle name="Standaard 19 5 3 5" xfId="1266" xr:uid="{6C78AA26-5599-471C-8C73-8089A7F57169}"/>
    <cellStyle name="Standaard 19 5 3 5 2" xfId="1267" xr:uid="{662B91FE-435B-40B2-9E56-9311F60557CC}"/>
    <cellStyle name="Standaard 19 5 3 6" xfId="1268" xr:uid="{86807E27-7B9A-4FB5-8216-516670E228B2}"/>
    <cellStyle name="Standaard 19 5 3 7" xfId="1269" xr:uid="{B8EB6F1D-F078-4F91-A077-6A006CDC7B38}"/>
    <cellStyle name="Standaard 19 5 3 8" xfId="1270" xr:uid="{ECDF63F4-0C55-476B-9D3A-06A27521363F}"/>
    <cellStyle name="Standaard 19 5 3 9" xfId="1271" xr:uid="{0B5813EA-6CF7-4889-AF1B-243B41BEE210}"/>
    <cellStyle name="Standaard 19 5 4" xfId="1272" xr:uid="{9DD2F65B-AA35-4F8D-A870-875E548C9455}"/>
    <cellStyle name="Standaard 19 5 4 2" xfId="1273" xr:uid="{BA3AF483-155D-4AEE-B85E-B4A8173DACEE}"/>
    <cellStyle name="Standaard 19 5 4 2 2" xfId="1274" xr:uid="{DF8DA1AA-AB26-4A39-8109-51642EE6FA6D}"/>
    <cellStyle name="Standaard 19 5 4 2 2 2" xfId="1275" xr:uid="{D37A6180-3ED2-4EEB-88E7-F3A899790B30}"/>
    <cellStyle name="Standaard 19 5 4 2 3" xfId="1276" xr:uid="{4278900F-22F9-4CA0-81EF-5C023BD2E3DA}"/>
    <cellStyle name="Standaard 19 5 4 2 3 2" xfId="1277" xr:uid="{6FCFF6F8-6079-4031-8EE8-748D7A238B35}"/>
    <cellStyle name="Standaard 19 5 4 2 4" xfId="1278" xr:uid="{01C78C42-FCF6-43C1-90C4-A19C899C13D5}"/>
    <cellStyle name="Standaard 19 5 4 3" xfId="1279" xr:uid="{E6A5D563-6B5D-44AF-8CFE-490B1C0663E2}"/>
    <cellStyle name="Standaard 19 5 4 3 2" xfId="1280" xr:uid="{AAE172C3-0B60-49E0-A73B-A8C5A5F04577}"/>
    <cellStyle name="Standaard 19 5 4 4" xfId="1281" xr:uid="{A57F6BEB-DA11-4D59-A202-7802DEA42C95}"/>
    <cellStyle name="Standaard 19 5 4 4 2" xfId="1282" xr:uid="{85E0A081-B7A9-4D10-968F-4C84AFB8E647}"/>
    <cellStyle name="Standaard 19 5 4 5" xfId="1283" xr:uid="{7E03F1E3-F472-44FF-95E0-6E1B209DE1E8}"/>
    <cellStyle name="Standaard 19 5 4 5 2" xfId="1284" xr:uid="{B5C8D37E-F5A8-4CCF-A4BD-557463D7A8EE}"/>
    <cellStyle name="Standaard 19 5 4 6" xfId="1285" xr:uid="{39989C83-0086-42B3-AE3D-59923F2474ED}"/>
    <cellStyle name="Standaard 19 5 4 7" xfId="1286" xr:uid="{46FF337C-CAF1-4879-B7AD-79949C0B31B7}"/>
    <cellStyle name="Standaard 19 5 4 8" xfId="1287" xr:uid="{6A74F3D3-E707-4812-8E8F-16D1B75F3D60}"/>
    <cellStyle name="Standaard 19 5 4 9" xfId="1288" xr:uid="{3DF474C5-DC80-479C-82CB-5C7637524FF5}"/>
    <cellStyle name="Standaard 19 5 5" xfId="1289" xr:uid="{0D6D6C48-7B23-4AAB-9E3F-125633372EDB}"/>
    <cellStyle name="Standaard 19 5 5 2" xfId="1290" xr:uid="{57F664BA-DFF3-48A9-A8ED-2BD3E72CF5EF}"/>
    <cellStyle name="Standaard 19 5 5 2 2" xfId="1291" xr:uid="{897921C1-483D-43BB-8FA3-DB70CF292576}"/>
    <cellStyle name="Standaard 19 5 5 3" xfId="1292" xr:uid="{CA5235BD-4DE1-4928-B0BE-9B9373B1E300}"/>
    <cellStyle name="Standaard 19 5 5 3 2" xfId="1293" xr:uid="{205AC672-6CB2-4604-8A20-F85234141481}"/>
    <cellStyle name="Standaard 19 5 5 4" xfId="1294" xr:uid="{DEF420E6-576A-4A55-A860-C1913E9D9DA8}"/>
    <cellStyle name="Standaard 19 5 6" xfId="1295" xr:uid="{104B3407-87BF-4652-827C-684A994EC810}"/>
    <cellStyle name="Standaard 19 5 6 2" xfId="1296" xr:uid="{F0891F37-FB60-4D26-AB54-1200CCCD0AF5}"/>
    <cellStyle name="Standaard 19 5 7" xfId="1297" xr:uid="{19A3AC0F-0621-4F89-995F-31DDDC64C131}"/>
    <cellStyle name="Standaard 19 5 7 2" xfId="1298" xr:uid="{6773C151-3345-43E9-AEB9-B7369AC98DDA}"/>
    <cellStyle name="Standaard 19 5 8" xfId="1299" xr:uid="{2BE88F8C-4DA9-4063-9339-77C41AD72D29}"/>
    <cellStyle name="Standaard 19 5 8 2" xfId="1300" xr:uid="{C1369657-37AA-4C8A-8B4A-3F65142446A5}"/>
    <cellStyle name="Standaard 19 5 9" xfId="1301" xr:uid="{475AC4E0-A223-44C8-8879-28BAECE69DB2}"/>
    <cellStyle name="Standaard 19 6" xfId="1302" xr:uid="{19B302B4-8FC1-488E-9EE1-DCF472BB22C9}"/>
    <cellStyle name="Standaard 19 6 10" xfId="1303" xr:uid="{6F4397F6-5C5A-4D9F-8F66-8097DE3A75A2}"/>
    <cellStyle name="Standaard 19 6 11" xfId="1304" xr:uid="{3B440852-D90D-4844-AC11-B6427159DD28}"/>
    <cellStyle name="Standaard 19 6 12" xfId="1305" xr:uid="{9416CFA0-1680-4553-9BAC-D0EDA444A208}"/>
    <cellStyle name="Standaard 19 6 2" xfId="1306" xr:uid="{DF1999E8-5059-4AB1-BA9B-18BD73DB5F36}"/>
    <cellStyle name="Standaard 19 6 2 2" xfId="1307" xr:uid="{C741A820-5E6D-47F2-B2B6-E42F89C4D87C}"/>
    <cellStyle name="Standaard 19 6 2 2 2" xfId="1308" xr:uid="{C202C6AB-8D01-4476-AF56-22FA349B2451}"/>
    <cellStyle name="Standaard 19 6 2 2 2 2" xfId="1309" xr:uid="{EDBA042E-C50B-4349-A4B2-174302D14E79}"/>
    <cellStyle name="Standaard 19 6 2 2 3" xfId="1310" xr:uid="{ACBCF8AE-4B50-4A14-9404-FAA4C59551AA}"/>
    <cellStyle name="Standaard 19 6 2 2 3 2" xfId="1311" xr:uid="{6C4307B1-E568-4627-8C6E-C14EF96F4907}"/>
    <cellStyle name="Standaard 19 6 2 2 4" xfId="1312" xr:uid="{901A4CE2-C4D1-427D-855F-77569F701545}"/>
    <cellStyle name="Standaard 19 6 2 3" xfId="1313" xr:uid="{A4BDC2F0-08D0-41E6-BD8B-72B2F270D14D}"/>
    <cellStyle name="Standaard 19 6 2 3 2" xfId="1314" xr:uid="{08FEBD1F-1584-4D36-BCB6-E4A625BFAEB3}"/>
    <cellStyle name="Standaard 19 6 2 4" xfId="1315" xr:uid="{959494A3-4258-4290-AA6B-0C1DD7DDDBEC}"/>
    <cellStyle name="Standaard 19 6 2 4 2" xfId="1316" xr:uid="{DA88509A-7E23-49D1-AE8C-545F0B022E10}"/>
    <cellStyle name="Standaard 19 6 2 5" xfId="1317" xr:uid="{BEAAB351-E998-4A9F-BBC2-C6EDC6C565F2}"/>
    <cellStyle name="Standaard 19 6 2 5 2" xfId="1318" xr:uid="{78E13CB8-30FE-48A6-BA7C-7948B9F9A3EE}"/>
    <cellStyle name="Standaard 19 6 2 6" xfId="1319" xr:uid="{AA9D379F-E70A-4EF4-B613-1FDB43E5689D}"/>
    <cellStyle name="Standaard 19 6 2 7" xfId="1320" xr:uid="{F276F12C-90D4-4BD9-A605-3E2938CDAFC6}"/>
    <cellStyle name="Standaard 19 6 2 8" xfId="1321" xr:uid="{4BFDF4AB-A78E-4354-8A4A-A241136E48EC}"/>
    <cellStyle name="Standaard 19 6 2 9" xfId="1322" xr:uid="{23C99009-92E4-4620-A5AC-1696C07C311F}"/>
    <cellStyle name="Standaard 19 6 3" xfId="1323" xr:uid="{3FA7BF63-465F-4F9F-BC95-332B6CA0D235}"/>
    <cellStyle name="Standaard 19 6 3 2" xfId="1324" xr:uid="{BFF7244E-33F4-4E44-84F1-19B620B4AA05}"/>
    <cellStyle name="Standaard 19 6 3 2 2" xfId="1325" xr:uid="{5E4B946B-540E-4BF6-8B2F-04A8C47FA566}"/>
    <cellStyle name="Standaard 19 6 3 2 2 2" xfId="1326" xr:uid="{D3BEB527-C894-4EF5-87C2-496D6B6E11AD}"/>
    <cellStyle name="Standaard 19 6 3 2 3" xfId="1327" xr:uid="{FBA0EAD5-9281-4C0C-9ACA-E26C04350C09}"/>
    <cellStyle name="Standaard 19 6 3 2 3 2" xfId="1328" xr:uid="{D3023397-EC0A-48C0-9CCA-76C9CDEF457D}"/>
    <cellStyle name="Standaard 19 6 3 2 4" xfId="1329" xr:uid="{72216192-2F6A-496D-850F-B8158613C14C}"/>
    <cellStyle name="Standaard 19 6 3 3" xfId="1330" xr:uid="{CC6245E4-27DA-421A-8455-8DD6CC45054B}"/>
    <cellStyle name="Standaard 19 6 3 3 2" xfId="1331" xr:uid="{59EF0A9D-C0CF-465F-9C5C-26BBFF61F08F}"/>
    <cellStyle name="Standaard 19 6 3 4" xfId="1332" xr:uid="{197FB517-7554-4D7A-A75D-E8A26283FDC6}"/>
    <cellStyle name="Standaard 19 6 3 4 2" xfId="1333" xr:uid="{BA0C96B5-0DEF-410F-B7FB-B5F06B37AC62}"/>
    <cellStyle name="Standaard 19 6 3 5" xfId="1334" xr:uid="{0E43F14D-0933-47E7-A2D7-0101918F0F15}"/>
    <cellStyle name="Standaard 19 6 3 5 2" xfId="1335" xr:uid="{0323AA13-6FA8-4E6D-B91A-8FCBECD9AAE2}"/>
    <cellStyle name="Standaard 19 6 3 6" xfId="1336" xr:uid="{E9B3C01B-EE6E-4C57-ABBB-D8FC75674547}"/>
    <cellStyle name="Standaard 19 6 3 7" xfId="1337" xr:uid="{CA239BAD-236D-41D2-A27D-1562CB611BDB}"/>
    <cellStyle name="Standaard 19 6 3 8" xfId="1338" xr:uid="{3DC4FB0E-6231-4445-9AF9-0F4D43B4C194}"/>
    <cellStyle name="Standaard 19 6 3 9" xfId="1339" xr:uid="{4C26181A-5B80-45FA-9E17-FDC52790510C}"/>
    <cellStyle name="Standaard 19 6 4" xfId="1340" xr:uid="{E656E20A-0A1C-4501-BEF3-C91E3BDECFCC}"/>
    <cellStyle name="Standaard 19 6 4 2" xfId="1341" xr:uid="{E4FB5003-8408-4EA7-80BF-48E106FFDAFB}"/>
    <cellStyle name="Standaard 19 6 4 2 2" xfId="1342" xr:uid="{B42458BA-447C-42E8-A5FD-4E7D620382A5}"/>
    <cellStyle name="Standaard 19 6 4 2 2 2" xfId="1343" xr:uid="{64563D9E-C6B6-432B-AB94-B445FB256FBF}"/>
    <cellStyle name="Standaard 19 6 4 2 3" xfId="1344" xr:uid="{D4B0B405-01BB-4E55-97E2-96B021418FAD}"/>
    <cellStyle name="Standaard 19 6 4 2 3 2" xfId="1345" xr:uid="{3B9B29C3-0202-48F1-AF92-8A10AAD43151}"/>
    <cellStyle name="Standaard 19 6 4 2 4" xfId="1346" xr:uid="{82072FF5-9C39-4FC8-9410-92A56484B13C}"/>
    <cellStyle name="Standaard 19 6 4 3" xfId="1347" xr:uid="{757BA1EE-BC96-4A30-BD37-DDE75450D94F}"/>
    <cellStyle name="Standaard 19 6 4 3 2" xfId="1348" xr:uid="{766CA70C-1133-4F62-A9E3-DE396AC2D989}"/>
    <cellStyle name="Standaard 19 6 4 4" xfId="1349" xr:uid="{5F8DD588-DE7E-49AB-8232-AA0DED2CA4F1}"/>
    <cellStyle name="Standaard 19 6 4 4 2" xfId="1350" xr:uid="{DCCB8D7E-7B20-4953-BC9A-879ED781103B}"/>
    <cellStyle name="Standaard 19 6 4 5" xfId="1351" xr:uid="{10B0C883-E55B-44B8-8434-4A50084A28F1}"/>
    <cellStyle name="Standaard 19 6 4 5 2" xfId="1352" xr:uid="{B586C9B0-330B-42FC-91DC-6809A7075245}"/>
    <cellStyle name="Standaard 19 6 4 6" xfId="1353" xr:uid="{A216F2F3-9AC8-4224-A6D5-F67DEF2E8F69}"/>
    <cellStyle name="Standaard 19 6 4 7" xfId="1354" xr:uid="{E17C91FB-1C4F-49C1-A90D-550B51C00BCF}"/>
    <cellStyle name="Standaard 19 6 4 8" xfId="1355" xr:uid="{91527F58-38E0-4A8B-8CBC-B035B026BEED}"/>
    <cellStyle name="Standaard 19 6 4 9" xfId="1356" xr:uid="{A4D68CD6-650F-4C7A-BD77-43EED609D6BA}"/>
    <cellStyle name="Standaard 19 6 5" xfId="1357" xr:uid="{DA74B3AA-B4B7-49B1-BD07-FDA0F6572662}"/>
    <cellStyle name="Standaard 19 6 5 2" xfId="1358" xr:uid="{CCDC1938-CE33-4760-9087-73DC5D2B31A2}"/>
    <cellStyle name="Standaard 19 6 5 2 2" xfId="1359" xr:uid="{BDEE0293-0359-4858-906D-15D4600653B4}"/>
    <cellStyle name="Standaard 19 6 5 3" xfId="1360" xr:uid="{2D9CF1DB-6068-4925-A809-968C4CCCA2B6}"/>
    <cellStyle name="Standaard 19 6 5 3 2" xfId="1361" xr:uid="{2C09BA49-76D2-44CE-AF5C-D8B4B49923B7}"/>
    <cellStyle name="Standaard 19 6 5 4" xfId="1362" xr:uid="{A5852354-060C-4E65-A8DA-2FF72681D7C9}"/>
    <cellStyle name="Standaard 19 6 6" xfId="1363" xr:uid="{7BD4F268-A4DC-4B0C-8092-F8E27FBD92F1}"/>
    <cellStyle name="Standaard 19 6 6 2" xfId="1364" xr:uid="{1431F0B3-8BD9-457C-BE2E-CC94019BB1CF}"/>
    <cellStyle name="Standaard 19 6 7" xfId="1365" xr:uid="{BCAF62A5-0DCF-4453-9FAF-78C0E2E52C3C}"/>
    <cellStyle name="Standaard 19 6 7 2" xfId="1366" xr:uid="{BF886183-F202-4211-AA45-3CB4DC2BCD7B}"/>
    <cellStyle name="Standaard 19 6 8" xfId="1367" xr:uid="{C5A7413C-0872-4A09-84B6-722C4DD7D4B7}"/>
    <cellStyle name="Standaard 19 6 8 2" xfId="1368" xr:uid="{F77AA3C2-94B0-4720-A152-9D93114C6BCF}"/>
    <cellStyle name="Standaard 19 6 9" xfId="1369" xr:uid="{4A0F0721-3C05-4960-9105-E59B449E2FB2}"/>
    <cellStyle name="Standaard 19 7" xfId="1370" xr:uid="{9446E5B9-DB24-4B8A-9086-A0775BDAFB5F}"/>
    <cellStyle name="Standaard 19 7 10" xfId="1371" xr:uid="{494AEE2A-6F98-49F7-8532-1D3F5077DFD2}"/>
    <cellStyle name="Standaard 19 7 11" xfId="1372" xr:uid="{7001BD41-8750-420C-AB05-24339B46A909}"/>
    <cellStyle name="Standaard 19 7 12" xfId="1373" xr:uid="{1F858164-C9CB-4339-8638-92432078B49F}"/>
    <cellStyle name="Standaard 19 7 2" xfId="1374" xr:uid="{BA389F35-7850-42FB-BB00-E641DA65C87C}"/>
    <cellStyle name="Standaard 19 7 2 2" xfId="1375" xr:uid="{C1275A94-E1A7-461C-B970-D6FE55044607}"/>
    <cellStyle name="Standaard 19 7 2 2 2" xfId="1376" xr:uid="{95469096-D01D-4F88-B259-06663520F0FE}"/>
    <cellStyle name="Standaard 19 7 2 2 2 2" xfId="1377" xr:uid="{86D59965-C55C-43FA-A112-1347A31E3880}"/>
    <cellStyle name="Standaard 19 7 2 2 3" xfId="1378" xr:uid="{F9B1FBE2-AE65-44C6-9008-62B9A7C505B1}"/>
    <cellStyle name="Standaard 19 7 2 2 3 2" xfId="1379" xr:uid="{C23E669D-2EBE-4CAE-8101-F151AD39D2BF}"/>
    <cellStyle name="Standaard 19 7 2 2 4" xfId="1380" xr:uid="{8968CB4D-0605-4079-89B9-0C92EAFDABB6}"/>
    <cellStyle name="Standaard 19 7 2 3" xfId="1381" xr:uid="{B9DAF687-9BAC-4BC5-B2D6-61D48FD262B0}"/>
    <cellStyle name="Standaard 19 7 2 3 2" xfId="1382" xr:uid="{3A5CD4FC-CDBC-40B2-8227-2EC2BA2713B0}"/>
    <cellStyle name="Standaard 19 7 2 4" xfId="1383" xr:uid="{A7F950CD-7CD9-4408-92E3-D2412B970C55}"/>
    <cellStyle name="Standaard 19 7 2 4 2" xfId="1384" xr:uid="{09496AD5-C4C0-49A5-98D1-8AFE93105C9B}"/>
    <cellStyle name="Standaard 19 7 2 5" xfId="1385" xr:uid="{710218E5-81E1-4679-895D-83FD2F13A5A4}"/>
    <cellStyle name="Standaard 19 7 2 5 2" xfId="1386" xr:uid="{B39D9958-50D5-46C8-B361-6F31C7AB85B1}"/>
    <cellStyle name="Standaard 19 7 2 6" xfId="1387" xr:uid="{4E4251A4-81C4-4711-AB1C-EDD5F1521B73}"/>
    <cellStyle name="Standaard 19 7 2 7" xfId="1388" xr:uid="{052A40AE-24B8-473D-9C55-B36BDBBDE9FA}"/>
    <cellStyle name="Standaard 19 7 2 8" xfId="1389" xr:uid="{CC0E15B1-CB0F-4E35-9F8B-D1A94C81DFFB}"/>
    <cellStyle name="Standaard 19 7 2 9" xfId="1390" xr:uid="{C5472F85-3FE8-402D-9D40-8AA2AE08A427}"/>
    <cellStyle name="Standaard 19 7 3" xfId="1391" xr:uid="{26986B73-1E6E-40A4-89DD-C872410242B5}"/>
    <cellStyle name="Standaard 19 7 3 2" xfId="1392" xr:uid="{74E293C7-FEF3-42A6-ABF7-6D0E380E0B94}"/>
    <cellStyle name="Standaard 19 7 3 2 2" xfId="1393" xr:uid="{BC82DEB9-07EF-4F1B-BE1D-663B58CB7442}"/>
    <cellStyle name="Standaard 19 7 3 2 2 2" xfId="1394" xr:uid="{45AF1569-CE51-4E36-96CD-3EFBF05629F3}"/>
    <cellStyle name="Standaard 19 7 3 2 3" xfId="1395" xr:uid="{5105F4DB-C43C-4E29-A3FF-5FDA4F4DAA5A}"/>
    <cellStyle name="Standaard 19 7 3 2 3 2" xfId="1396" xr:uid="{21D627DC-DD0F-4628-A971-E3EA85B87CC0}"/>
    <cellStyle name="Standaard 19 7 3 2 4" xfId="1397" xr:uid="{8F758241-8155-42B3-AF66-0984AF3CDAA6}"/>
    <cellStyle name="Standaard 19 7 3 3" xfId="1398" xr:uid="{1B5A2C4C-75B9-4F2F-97A1-6469DB9CF1AF}"/>
    <cellStyle name="Standaard 19 7 3 3 2" xfId="1399" xr:uid="{80A945CE-C6E8-445E-B6CA-475188D73F45}"/>
    <cellStyle name="Standaard 19 7 3 4" xfId="1400" xr:uid="{F7CDB463-83EF-4198-ABA7-E1357B349FCA}"/>
    <cellStyle name="Standaard 19 7 3 4 2" xfId="1401" xr:uid="{BA36863B-D31B-4007-A4DC-2E54FB9DE984}"/>
    <cellStyle name="Standaard 19 7 3 5" xfId="1402" xr:uid="{1571720B-2B9A-42E6-A04B-D02D52BB1E11}"/>
    <cellStyle name="Standaard 19 7 3 5 2" xfId="1403" xr:uid="{47820629-1ACD-45B2-A67A-0585991F987F}"/>
    <cellStyle name="Standaard 19 7 3 6" xfId="1404" xr:uid="{D78B6F20-973D-405B-BC62-D60CDFA7DA51}"/>
    <cellStyle name="Standaard 19 7 3 7" xfId="1405" xr:uid="{5C13C6C1-B844-4FFF-AB2A-73A5FD37CF43}"/>
    <cellStyle name="Standaard 19 7 3 8" xfId="1406" xr:uid="{F66B31B6-517A-4066-887D-C62013E54B0F}"/>
    <cellStyle name="Standaard 19 7 3 9" xfId="1407" xr:uid="{466EF5CD-9167-4595-9541-B0AC0C4DA12D}"/>
    <cellStyle name="Standaard 19 7 4" xfId="1408" xr:uid="{DED52A26-E7D0-48D4-A974-C275787ACB0F}"/>
    <cellStyle name="Standaard 19 7 4 2" xfId="1409" xr:uid="{5BD4B37C-C733-4A4A-A7E6-4ACD4FD70AFA}"/>
    <cellStyle name="Standaard 19 7 4 2 2" xfId="1410" xr:uid="{30E582A8-99F4-491E-B24B-78149F4893FB}"/>
    <cellStyle name="Standaard 19 7 4 2 2 2" xfId="1411" xr:uid="{150C5F77-F073-46CF-944D-6C84D0A306CF}"/>
    <cellStyle name="Standaard 19 7 4 2 3" xfId="1412" xr:uid="{17E225EC-782F-4D29-A803-28093241E9B1}"/>
    <cellStyle name="Standaard 19 7 4 2 3 2" xfId="1413" xr:uid="{C02547FD-6914-44B0-B39A-82B087006481}"/>
    <cellStyle name="Standaard 19 7 4 2 4" xfId="1414" xr:uid="{6DD43B83-E32D-4956-B98E-4F76CEC38507}"/>
    <cellStyle name="Standaard 19 7 4 3" xfId="1415" xr:uid="{4E5C80A7-7548-4D04-AF8B-2D68CC59CEF3}"/>
    <cellStyle name="Standaard 19 7 4 3 2" xfId="1416" xr:uid="{BA797823-3622-43D0-AB7E-5E07F87CA235}"/>
    <cellStyle name="Standaard 19 7 4 4" xfId="1417" xr:uid="{5FC2C258-D8A7-48D6-8209-42F34489611B}"/>
    <cellStyle name="Standaard 19 7 4 4 2" xfId="1418" xr:uid="{25F92D28-3182-4A8D-BDF8-400FB71E063D}"/>
    <cellStyle name="Standaard 19 7 4 5" xfId="1419" xr:uid="{3304CA6B-4471-4236-A78A-443009A0FB05}"/>
    <cellStyle name="Standaard 19 7 4 5 2" xfId="1420" xr:uid="{EBD23707-323D-445A-BFF2-A927A139EE34}"/>
    <cellStyle name="Standaard 19 7 4 6" xfId="1421" xr:uid="{6C2AEB85-EAEF-4667-9B51-090AB7E92179}"/>
    <cellStyle name="Standaard 19 7 4 7" xfId="1422" xr:uid="{7928DAE9-86F2-47C9-AC55-C9D4C5ECBF0B}"/>
    <cellStyle name="Standaard 19 7 4 8" xfId="1423" xr:uid="{E70330CF-3AD4-4EFD-83DF-06BF4BE9BBEA}"/>
    <cellStyle name="Standaard 19 7 4 9" xfId="1424" xr:uid="{D7F54609-FC1C-4C48-B7C5-41747B340E5F}"/>
    <cellStyle name="Standaard 19 7 5" xfId="1425" xr:uid="{B911BFB0-F110-4C0F-9854-FE7A1EE16D10}"/>
    <cellStyle name="Standaard 19 7 5 2" xfId="1426" xr:uid="{E9EED325-8F3A-4821-B556-6C3D07A4E49B}"/>
    <cellStyle name="Standaard 19 7 5 2 2" xfId="1427" xr:uid="{A36D7B33-9FC9-4110-AD66-5FC1A621281F}"/>
    <cellStyle name="Standaard 19 7 5 3" xfId="1428" xr:uid="{6B767CC5-655F-4B1F-AB4A-6B9FCCE549B8}"/>
    <cellStyle name="Standaard 19 7 5 3 2" xfId="1429" xr:uid="{1E22AACF-3EFF-4AE3-996F-E5DB4B955DC0}"/>
    <cellStyle name="Standaard 19 7 5 4" xfId="1430" xr:uid="{BEAB4B83-32AD-413F-BA11-245E9FCABFEA}"/>
    <cellStyle name="Standaard 19 7 6" xfId="1431" xr:uid="{08A7BC48-C266-4ED9-A6AE-FAF4844547D0}"/>
    <cellStyle name="Standaard 19 7 6 2" xfId="1432" xr:uid="{92B2E081-B565-4D29-8FF1-66B639CEFC94}"/>
    <cellStyle name="Standaard 19 7 7" xfId="1433" xr:uid="{BDE16DED-48AE-485C-8C47-0FB065F82C0D}"/>
    <cellStyle name="Standaard 19 7 7 2" xfId="1434" xr:uid="{98C823C3-D815-4D71-AF7F-BB2B3ABFCB21}"/>
    <cellStyle name="Standaard 19 7 8" xfId="1435" xr:uid="{D9F5BD14-2180-4322-8EEC-A226420EEDDC}"/>
    <cellStyle name="Standaard 19 7 8 2" xfId="1436" xr:uid="{B1A3298C-7816-4DB4-A291-389EB035120B}"/>
    <cellStyle name="Standaard 19 7 9" xfId="1437" xr:uid="{A8449AA2-5442-4440-8A70-17B561BF4FD1}"/>
    <cellStyle name="Standaard 19 8" xfId="1438" xr:uid="{67ABD8F8-FDFB-4DC3-A8F2-98D7E3CB98AB}"/>
    <cellStyle name="Standaard 2" xfId="1439" xr:uid="{892A4E64-FF1F-4C8D-B679-DF021FE0814E}"/>
    <cellStyle name="Standaard 2 2" xfId="1440" xr:uid="{71B5DB0D-14F4-4F22-8C1A-68F1F371D573}"/>
    <cellStyle name="Standaard 2 2 2" xfId="1441" xr:uid="{9795D364-B144-417C-989A-349FA3195EB2}"/>
    <cellStyle name="Standaard 2 2 3" xfId="1442" xr:uid="{CA6F0550-FC7E-4E9A-B526-1FC4342ED3C4}"/>
    <cellStyle name="Standaard 2 2 4" xfId="1443" xr:uid="{7CCC31B0-80B5-4BD2-9566-CE303D4E7648}"/>
    <cellStyle name="Standaard 2 3" xfId="1444" xr:uid="{5CA3F862-119F-484A-9A8E-26EB31D64BA2}"/>
    <cellStyle name="Standaard 2 3 2" xfId="1445" xr:uid="{9B7583CA-FF54-47E3-A60C-0BF0BD4A1D48}"/>
    <cellStyle name="Standaard 2 3 3" xfId="1446" xr:uid="{2DFF0121-B0CB-43CC-8B62-E41DC939AC06}"/>
    <cellStyle name="Standaard 2 3 4" xfId="1447" xr:uid="{81191500-AFB8-4D42-9642-8F85A14CC2E7}"/>
    <cellStyle name="Standaard 2 4" xfId="1448" xr:uid="{7419725B-FC9A-4460-89C1-1012D929F2C2}"/>
    <cellStyle name="Standaard 2 4 2" xfId="1449" xr:uid="{6C076CD6-ACD9-4DC5-BA61-952BDBDF9BCC}"/>
    <cellStyle name="Standaard 2 4 3" xfId="1450" xr:uid="{34B40579-71FA-4680-9F63-7AA3B3ABA1CF}"/>
    <cellStyle name="Standaard 2 4 4" xfId="1451" xr:uid="{B4A8C05C-3708-4F5C-BEFF-5004807E6FF0}"/>
    <cellStyle name="Standaard 2 5" xfId="1452" xr:uid="{01A14D40-B8DC-4B03-86BD-D9A2483C91BB}"/>
    <cellStyle name="Standaard 2 6" xfId="1453" xr:uid="{C44CD1E5-B54A-4C3A-9642-F239E2CEB611}"/>
    <cellStyle name="Standaard 2 7" xfId="1454" xr:uid="{1D24B546-A2C1-4C43-90B7-810E24A3F3AA}"/>
    <cellStyle name="Standaard 2 8" xfId="1455" xr:uid="{B883024C-45A3-4F4F-A568-4D233A17EE9E}"/>
    <cellStyle name="Standaard 2_Eisen" xfId="1456" xr:uid="{D0749288-7A05-4DDD-89A2-FC80DA00D5CE}"/>
    <cellStyle name="Standaard 20" xfId="1457" xr:uid="{F4D62440-CA8B-4ABC-9036-B546CFC82DBE}"/>
    <cellStyle name="Standaard 20 2" xfId="1458" xr:uid="{25162B0F-EB25-4730-8AD4-FCB7A0A7705C}"/>
    <cellStyle name="Standaard 20 3" xfId="1459" xr:uid="{5C4BC0EC-D7F5-47ED-A310-AD42FCD3536E}"/>
    <cellStyle name="Standaard 20 4" xfId="1460" xr:uid="{8E00A030-9818-4E99-AE54-8CAC9096CAF3}"/>
    <cellStyle name="Standaard 21" xfId="1461" xr:uid="{425CA654-1184-4F66-B420-C02B3A321064}"/>
    <cellStyle name="Standaard 21 2" xfId="1462" xr:uid="{B50D6DAA-026D-4471-BC8B-8F959D657B8A}"/>
    <cellStyle name="Standaard 21 3" xfId="1463" xr:uid="{2DE2F980-B703-4E9B-8595-21642F54D08F}"/>
    <cellStyle name="Standaard 21 4" xfId="1464" xr:uid="{1A058E4C-08F1-4DF1-9B90-D643A10999CC}"/>
    <cellStyle name="Standaard 22" xfId="1465" xr:uid="{CFAE6F85-8DF6-419E-91E9-AF814666A490}"/>
    <cellStyle name="Standaard 22 2" xfId="1466" xr:uid="{F0EFBE57-D77D-4825-95B2-29108E99AD94}"/>
    <cellStyle name="Standaard 22 3" xfId="1467" xr:uid="{AB6E03EA-C87D-4C38-8C3F-E467B598AAFD}"/>
    <cellStyle name="Standaard 22 4" xfId="1468" xr:uid="{937F1C26-CF7D-4DE6-B663-0D0B988BD802}"/>
    <cellStyle name="Standaard 23" xfId="1469" xr:uid="{A48120DA-78E1-40E2-A7B7-833E999D4B48}"/>
    <cellStyle name="Standaard 23 2" xfId="1470" xr:uid="{26AE9598-26ED-4A7A-8E06-511BE5597CCE}"/>
    <cellStyle name="Standaard 23 3" xfId="1471" xr:uid="{553A6EEA-D7D4-4021-B39A-8ED0FE612FA6}"/>
    <cellStyle name="Standaard 23 4" xfId="1472" xr:uid="{0864F5FC-D2F2-4C63-B8C0-782F59852981}"/>
    <cellStyle name="Standaard 24" xfId="1473" xr:uid="{ED6EF8AD-5B84-4B0A-8316-890BD14CBF5A}"/>
    <cellStyle name="Standaard 24 2" xfId="1474" xr:uid="{1B836E83-0274-419F-8D6A-CAD2F6A5B626}"/>
    <cellStyle name="Standaard 24 3" xfId="1475" xr:uid="{AEE1DE75-68E5-426C-BB4B-EFE83C2BD289}"/>
    <cellStyle name="Standaard 24 4" xfId="1476" xr:uid="{EA4AB8A9-4BF2-40BB-8D1D-1E87DD2C9BCF}"/>
    <cellStyle name="Standaard 25" xfId="1477" xr:uid="{097F2BDB-7A46-4493-B4A3-75FB86FAD829}"/>
    <cellStyle name="Standaard 25 2" xfId="1478" xr:uid="{03781159-C28D-414B-B4DA-9A665DB347C5}"/>
    <cellStyle name="Standaard 26" xfId="1479" xr:uid="{99CC7B03-8C44-4987-A49A-FACB126D0441}"/>
    <cellStyle name="Standaard 26 2" xfId="1480" xr:uid="{E228E130-B2E0-4AD7-920E-4D989B0A8C49}"/>
    <cellStyle name="Standaard 26 3" xfId="1481" xr:uid="{2AD7258E-A3E3-44E7-9FC6-B07EED63BE0B}"/>
    <cellStyle name="Standaard 27" xfId="1482" xr:uid="{145FCC7D-6606-4CBD-B007-45F99694365F}"/>
    <cellStyle name="Standaard 27 2" xfId="1483" xr:uid="{0F97BC66-FF5C-4629-8148-800606D29948}"/>
    <cellStyle name="Standaard 27 3" xfId="1484" xr:uid="{4B64A6FF-D5E5-4332-86D1-055FC6CA1A5D}"/>
    <cellStyle name="Standaard 28" xfId="1485" xr:uid="{716370E1-8539-4A0D-AF97-1EFAFB30FA3C}"/>
    <cellStyle name="Standaard 28 2" xfId="1486" xr:uid="{37F16395-2727-4D60-BC4E-6B257FD2B7C7}"/>
    <cellStyle name="Standaard 28 3" xfId="1487" xr:uid="{27C54781-CAF0-4354-8E93-B249D733E394}"/>
    <cellStyle name="Standaard 29" xfId="1488" xr:uid="{B86E1C10-0375-46FE-8EC2-D3860F4350C9}"/>
    <cellStyle name="Standaard 29 2" xfId="1489" xr:uid="{455201DE-B479-4899-8F81-231AE61F2CB6}"/>
    <cellStyle name="Standaard 29 3" xfId="1490" xr:uid="{CAF548B3-B345-4E15-A121-D4CD4E40341E}"/>
    <cellStyle name="Standaard 3" xfId="1491" xr:uid="{F9E0D31C-38C5-4E1B-9828-8483E1546A99}"/>
    <cellStyle name="Standaard 3 2" xfId="1492" xr:uid="{EB1EC74C-9D01-4866-82C5-0BCB83220B69}"/>
    <cellStyle name="Standaard 3 2 2" xfId="1493" xr:uid="{46B6E2C4-4E47-41E9-9121-32F68BD8E382}"/>
    <cellStyle name="Standaard 3 2 3" xfId="1494" xr:uid="{3C52F514-8056-4C10-B933-2F91B93CA425}"/>
    <cellStyle name="Standaard 3 2 4" xfId="1495" xr:uid="{612E8C55-4ACE-4E82-AE52-FFCAED8DE4EC}"/>
    <cellStyle name="Standaard 3 3" xfId="1496" xr:uid="{B63D2289-438A-47CC-B432-DBF87F372A9F}"/>
    <cellStyle name="Standaard 3 4" xfId="1497" xr:uid="{947EF93B-A75E-4E80-93F1-0A02EF217BB0}"/>
    <cellStyle name="Standaard 3 5" xfId="1498" xr:uid="{07A999F2-18F4-4609-BFFF-4A1FAFA2A474}"/>
    <cellStyle name="Standaard 3 6" xfId="1499" xr:uid="{79C28F5C-1E4D-4110-9DD1-8F88C20B2C70}"/>
    <cellStyle name="Standaard 30" xfId="1500" xr:uid="{9868E66F-41C1-4EFA-8AAE-BD7EC652E759}"/>
    <cellStyle name="Standaard 31" xfId="1501" xr:uid="{F93BA70A-8996-4D7D-9BFB-F816AA6690C5}"/>
    <cellStyle name="Standaard 31 2" xfId="1502" xr:uid="{8F2A7B25-3AA2-4E1E-BAB3-91FC309A450B}"/>
    <cellStyle name="Standaard 31 2 2" xfId="1503" xr:uid="{84FD41FF-7B46-42D2-881F-1ABFC52FEE5F}"/>
    <cellStyle name="Standaard 31 2 2 2" xfId="1504" xr:uid="{60431069-C5C6-41DB-8FE4-967FBEC1CEC1}"/>
    <cellStyle name="Standaard 31 2 3" xfId="1505" xr:uid="{4C6C5717-0EF2-4092-9127-5052B637B5BA}"/>
    <cellStyle name="Standaard 31 2 3 2" xfId="1506" xr:uid="{CD76416E-9870-4109-98C4-1617D84212E4}"/>
    <cellStyle name="Standaard 31 2 4" xfId="1507" xr:uid="{EA7A0351-7BB9-4674-8597-47296EDEFD56}"/>
    <cellStyle name="Standaard 31 3" xfId="1508" xr:uid="{D0D16E8E-AC04-4FC3-9820-C2FB2E8CB443}"/>
    <cellStyle name="Standaard 31 3 2" xfId="1509" xr:uid="{C5395D99-EB94-4DB2-8635-F8FCC5211B69}"/>
    <cellStyle name="Standaard 31 4" xfId="1510" xr:uid="{5E429859-225F-4C2C-A854-6BA97A89F2EF}"/>
    <cellStyle name="Standaard 31 4 2" xfId="1511" xr:uid="{96A7BB1A-83D1-4584-AECF-8C78C21353DA}"/>
    <cellStyle name="Standaard 31 5" xfId="1512" xr:uid="{4D42CF60-A59B-4CF4-9F91-374E6EEBCF57}"/>
    <cellStyle name="Standaard 31 5 2" xfId="1513" xr:uid="{7F0D061E-0B56-4186-A4E0-DB6FCEA4D213}"/>
    <cellStyle name="Standaard 31 6" xfId="1514" xr:uid="{CE2502B9-8487-48B5-B441-8E31A8FCC8F6}"/>
    <cellStyle name="Standaard 31 7" xfId="1515" xr:uid="{DD7C8649-D7BB-469F-A3E5-33F14D45FD88}"/>
    <cellStyle name="Standaard 31 8" xfId="1516" xr:uid="{2D346850-5F5E-4C2A-9100-BD93A9F65E02}"/>
    <cellStyle name="Standaard 31 9" xfId="1517" xr:uid="{533B7927-E6DB-459C-A223-51A20DB50135}"/>
    <cellStyle name="Standaard 32" xfId="1518" xr:uid="{AB9C5B7A-079C-4DCA-8015-05D297887E3D}"/>
    <cellStyle name="Standaard 32 2" xfId="1519" xr:uid="{36504C90-1B02-4E7C-BAD3-6E4A6159AFD1}"/>
    <cellStyle name="Standaard 32 2 2" xfId="1520" xr:uid="{28C97E8F-AD5E-454C-B46B-61AD29DEC2AF}"/>
    <cellStyle name="Standaard 32 2 2 2" xfId="1521" xr:uid="{4CB7A76B-19FA-4C79-88AA-6082DD48905C}"/>
    <cellStyle name="Standaard 32 2 3" xfId="1522" xr:uid="{3984DF5E-F71A-4497-80A7-AE1986EA5125}"/>
    <cellStyle name="Standaard 32 2 3 2" xfId="1523" xr:uid="{2F7F742B-2FE3-4593-9064-E6DEF36FC563}"/>
    <cellStyle name="Standaard 32 2 4" xfId="1524" xr:uid="{B6ADB42C-DBF4-4C05-A16D-BCA91E737E33}"/>
    <cellStyle name="Standaard 32 3" xfId="1525" xr:uid="{2BB21159-29BF-4947-9EA7-D52F16535DA5}"/>
    <cellStyle name="Standaard 32 3 2" xfId="1526" xr:uid="{E0A173FA-11C3-4E7B-9862-A6B1D1369877}"/>
    <cellStyle name="Standaard 32 4" xfId="1527" xr:uid="{5C8EF080-B4BE-4238-9D6B-E376F3860DAA}"/>
    <cellStyle name="Standaard 32 4 2" xfId="1528" xr:uid="{3CF48A54-025D-4C11-B91B-D146B3D4A215}"/>
    <cellStyle name="Standaard 32 5" xfId="1529" xr:uid="{FB789476-E52B-461D-A5FD-7F2C9D7D6D34}"/>
    <cellStyle name="Standaard 32 5 2" xfId="1530" xr:uid="{C790A1F4-C31B-41C0-B499-CFFEC02499F1}"/>
    <cellStyle name="Standaard 32 6" xfId="1531" xr:uid="{301F845D-B888-4332-89B0-76F5AEC04D6A}"/>
    <cellStyle name="Standaard 32 7" xfId="1532" xr:uid="{B95B8B0F-0FBF-473D-8E85-151C5516CFB0}"/>
    <cellStyle name="Standaard 32 8" xfId="1533" xr:uid="{4721ADD6-45D5-4C23-9CC6-A2589295F46E}"/>
    <cellStyle name="Standaard 32 9" xfId="1534" xr:uid="{0B395545-4C40-4921-B97C-FD4B92B3D449}"/>
    <cellStyle name="Standaard 33" xfId="1535" xr:uid="{500938B6-11D5-4C57-AF41-AAA006E90D7A}"/>
    <cellStyle name="Standaard 33 2" xfId="1536" xr:uid="{B8CA93D7-31B6-436C-A68F-14DC7A26354E}"/>
    <cellStyle name="Standaard 33 2 2" xfId="1537" xr:uid="{78D91CE6-3361-4490-97AE-16D29E5A85DC}"/>
    <cellStyle name="Standaard 33 2 2 2" xfId="1538" xr:uid="{57C473EF-4E60-4AF5-8A41-46B5713D8637}"/>
    <cellStyle name="Standaard 33 2 3" xfId="1539" xr:uid="{CE9D5C73-519B-4335-8F60-CC1B96283CC4}"/>
    <cellStyle name="Standaard 33 2 3 2" xfId="1540" xr:uid="{7A45F47F-71CF-4B5D-BD72-B6FE9F897B19}"/>
    <cellStyle name="Standaard 33 2 4" xfId="1541" xr:uid="{D5249153-EDFD-4596-97B2-1E1E22F66E69}"/>
    <cellStyle name="Standaard 33 3" xfId="1542" xr:uid="{39369480-E1EE-4DE1-BA20-5545AF41F54E}"/>
    <cellStyle name="Standaard 33 3 2" xfId="1543" xr:uid="{0637EA79-2CF0-4361-ADDC-293EE2AF3BB0}"/>
    <cellStyle name="Standaard 33 4" xfId="1544" xr:uid="{07CBA900-A825-462D-920F-1C6F4982C51D}"/>
    <cellStyle name="Standaard 33 4 2" xfId="1545" xr:uid="{AEFBED85-8E7B-4831-A2A6-29F054F44165}"/>
    <cellStyle name="Standaard 33 5" xfId="1546" xr:uid="{001011D3-5E2A-4A52-9111-0B7C445B2F6C}"/>
    <cellStyle name="Standaard 33 5 2" xfId="1547" xr:uid="{F474CDB7-7070-4AD4-BE78-5AD0B25025FC}"/>
    <cellStyle name="Standaard 33 6" xfId="1548" xr:uid="{466E77F3-67A2-4772-A455-B76E8E16DC98}"/>
    <cellStyle name="Standaard 33 7" xfId="1549" xr:uid="{50D3579D-B7DD-4CC8-9966-713EB34E1FFD}"/>
    <cellStyle name="Standaard 33 8" xfId="1550" xr:uid="{8924AC10-492D-43B8-A343-16EEFA928C64}"/>
    <cellStyle name="Standaard 33 9" xfId="1551" xr:uid="{D2B9ADA9-847B-401A-B6A3-3EC4A0E5EC7F}"/>
    <cellStyle name="Standaard 34" xfId="1552" xr:uid="{B6D81163-0126-48D3-B126-3953663207B0}"/>
    <cellStyle name="Standaard 34 2" xfId="1553" xr:uid="{D853B071-CCDF-4521-8693-AF94B7C96FF7}"/>
    <cellStyle name="Standaard 34 2 2" xfId="1554" xr:uid="{34CAC00F-E5B9-4A0A-A40B-CCF3523A886C}"/>
    <cellStyle name="Standaard 34 2 2 2" xfId="1555" xr:uid="{FD6C999A-6B66-46F5-AE86-E4A5B5711F8A}"/>
    <cellStyle name="Standaard 34 2 3" xfId="1556" xr:uid="{58576267-D400-455A-9973-05E01FA49558}"/>
    <cellStyle name="Standaard 34 2 3 2" xfId="1557" xr:uid="{3A03E535-16D8-4747-9DC2-5F78EF7FA833}"/>
    <cellStyle name="Standaard 34 2 4" xfId="1558" xr:uid="{A17AF1BB-4C6C-4ACD-BBA1-626F181A1630}"/>
    <cellStyle name="Standaard 34 3" xfId="1559" xr:uid="{A25AB70C-3E66-418D-BF51-53A3C12F1AF8}"/>
    <cellStyle name="Standaard 34 3 2" xfId="1560" xr:uid="{A03B6466-A4B6-4392-B634-29C05304342C}"/>
    <cellStyle name="Standaard 34 4" xfId="1561" xr:uid="{886FE365-3B79-44AC-86DB-FEB4EE1ACF23}"/>
    <cellStyle name="Standaard 34 4 2" xfId="1562" xr:uid="{FEC746D0-1B07-4FCF-856B-E2A690DF1196}"/>
    <cellStyle name="Standaard 34 5" xfId="1563" xr:uid="{C01270BA-FF48-4B13-8EE7-965C50807ACD}"/>
    <cellStyle name="Standaard 34 5 2" xfId="1564" xr:uid="{DCE55A1A-1CE6-4CAB-862C-C0F15F568F5E}"/>
    <cellStyle name="Standaard 34 6" xfId="1565" xr:uid="{C2E22483-B3D3-401A-BA47-887C4BE1AA4B}"/>
    <cellStyle name="Standaard 34 7" xfId="1566" xr:uid="{74F6B5BB-8354-4D5C-993B-8301BE1008E7}"/>
    <cellStyle name="Standaard 34 8" xfId="1567" xr:uid="{2F82BBBF-D658-4B33-8BB6-F23860150E7C}"/>
    <cellStyle name="Standaard 34 9" xfId="1568" xr:uid="{EBE20288-DC73-4ACB-9A57-07756EED9D95}"/>
    <cellStyle name="Standaard 35" xfId="1569" xr:uid="{01ADC26B-D79C-4D6C-82B6-BF3D2B3BD7D5}"/>
    <cellStyle name="Standaard 36" xfId="1570" xr:uid="{3B4DAE8A-C51E-40F7-B72F-CE795ADDF5B9}"/>
    <cellStyle name="Standaard 36 2" xfId="1571" xr:uid="{12AEE5BC-F38D-4D1D-9B70-53B4A3F87085}"/>
    <cellStyle name="Standaard 36 3" xfId="1572" xr:uid="{503FACDB-2A3B-447E-859E-526A9DEDFD44}"/>
    <cellStyle name="Standaard 37" xfId="1573" xr:uid="{DA769619-EA88-4BB5-89AB-30E09C7E3AD4}"/>
    <cellStyle name="Standaard 37 2" xfId="1574" xr:uid="{ADEA15D0-0B05-45B4-A8CD-3A825D5D6326}"/>
    <cellStyle name="Standaard 37 3" xfId="1575" xr:uid="{D964C76F-D1CD-4B00-865A-0FAD081F2512}"/>
    <cellStyle name="Standaard 38" xfId="1576" xr:uid="{68D24AD9-C604-43E2-BB86-100D76EAA44B}"/>
    <cellStyle name="Standaard 38 2" xfId="1577" xr:uid="{2FA4C982-E9FD-40E0-B73D-25CAA3DCD489}"/>
    <cellStyle name="Standaard 38 3" xfId="1578" xr:uid="{FD470320-1EAD-4F61-92FF-9A2E595AE6AF}"/>
    <cellStyle name="Standaard 39" xfId="1579" xr:uid="{D6CE34FC-36E1-4302-8D50-D2BB383DE233}"/>
    <cellStyle name="Standaard 39 2" xfId="1580" xr:uid="{540181EA-DA78-4703-BC3E-287FA685A44A}"/>
    <cellStyle name="Standaard 39 3" xfId="1581" xr:uid="{CA840B88-0A23-4FBB-9D36-D739796C3454}"/>
    <cellStyle name="Standaard 4" xfId="1582" xr:uid="{4F23C115-60AD-40D7-B0EC-664198BA79CC}"/>
    <cellStyle name="Standaard 4 2" xfId="1583" xr:uid="{0C28C9F2-A965-49DF-AD6F-B0D92D333AD9}"/>
    <cellStyle name="Standaard 4 3" xfId="1584" xr:uid="{3B284878-DF98-431E-BAA3-9D63164F7926}"/>
    <cellStyle name="Standaard 4 4" xfId="1585" xr:uid="{4F31FA50-BA27-414A-9FA9-B26E6018C3B1}"/>
    <cellStyle name="Standaard 40" xfId="1586" xr:uid="{2264A0A7-8738-45BC-AD2F-4AF791C9EF36}"/>
    <cellStyle name="Standaard 40 2" xfId="1587" xr:uid="{9352522E-2671-46EF-AFD4-2582254F59B3}"/>
    <cellStyle name="Standaard 40 3" xfId="1588" xr:uid="{6A34D785-CD6A-43CC-9C45-89080AAC1586}"/>
    <cellStyle name="Standaard 40 4" xfId="1589" xr:uid="{9AC89446-5264-48B9-8A76-837FBA15A03C}"/>
    <cellStyle name="Standaard 41" xfId="1590" xr:uid="{7A24C7C7-9745-46A2-9662-888AD1B8451D}"/>
    <cellStyle name="Standaard 41 2" xfId="1591" xr:uid="{8F5ED7FC-AEA9-40D3-B7E5-8769D81A69CA}"/>
    <cellStyle name="Standaard 41 3" xfId="1592" xr:uid="{FB330DAC-FE7A-45BD-9AE3-5A1304B10607}"/>
    <cellStyle name="Standaard 41 4" xfId="1593" xr:uid="{B16B2D15-E840-4A7F-A7D9-DCEB3B4CD122}"/>
    <cellStyle name="Standaard 42" xfId="1594" xr:uid="{562678FE-556E-4FCC-B5E8-7AFA6DF78B05}"/>
    <cellStyle name="Standaard 42 2" xfId="1595" xr:uid="{66372439-3A95-4DB0-82E2-1D287F7B9DF1}"/>
    <cellStyle name="Standaard 42 3" xfId="1596" xr:uid="{2A42814B-6C91-49A8-ABA1-D5BEA6058009}"/>
    <cellStyle name="Standaard 42 4" xfId="1597" xr:uid="{C72BC72A-E13B-4D4B-A6D5-A971B8E72C39}"/>
    <cellStyle name="Standaard 43" xfId="1598" xr:uid="{DFFAE948-CE3A-4343-AAEC-F8329690F2C2}"/>
    <cellStyle name="Standaard 43 2" xfId="1599" xr:uid="{AB38F90B-23F1-4578-9B46-12B713F7B4D2}"/>
    <cellStyle name="Standaard 43 3" xfId="1600" xr:uid="{C94CE709-680B-4A6E-B1F3-704E8B00FB75}"/>
    <cellStyle name="Standaard 43 4" xfId="1601" xr:uid="{73EA62F9-3378-44E1-9527-F21E0C7E585C}"/>
    <cellStyle name="Standaard 44" xfId="1602" xr:uid="{1A8CC983-5DC7-44B2-8E68-F819B76B4E5C}"/>
    <cellStyle name="Standaard 44 2" xfId="1603" xr:uid="{7AF11AA1-EECB-4AC5-9893-7A574631693B}"/>
    <cellStyle name="Standaard 44 3" xfId="1604" xr:uid="{ED694CCE-DA98-4A6A-8DD6-5981DBADD85D}"/>
    <cellStyle name="Standaard 44 4" xfId="1605" xr:uid="{3B029A23-D63B-4038-980D-F82C05E44722}"/>
    <cellStyle name="Standaard 45" xfId="1606" xr:uid="{86DCD660-8FBD-44C5-A0AA-0B06767055F4}"/>
    <cellStyle name="Standaard 45 2" xfId="1607" xr:uid="{254CB5D8-6D81-4A94-87FF-5FAC888E9959}"/>
    <cellStyle name="Standaard 45 3" xfId="1608" xr:uid="{10F9EE69-1C78-4AFB-950B-3AF2FF5E8D03}"/>
    <cellStyle name="Standaard 45 4" xfId="1609" xr:uid="{13446024-7168-4B09-9DF1-96A7EBE107A1}"/>
    <cellStyle name="Standaard 46" xfId="1610" xr:uid="{275CF952-B9FA-40F9-B805-D742FB3EEB5B}"/>
    <cellStyle name="Standaard 47" xfId="1611" xr:uid="{EC921B97-6117-4448-AA71-F6C208B1B554}"/>
    <cellStyle name="Standaard 48" xfId="1612" xr:uid="{6122569B-953F-4660-BB22-831AB5B68E73}"/>
    <cellStyle name="Standaard 49" xfId="1613" xr:uid="{9C945964-2612-470B-894A-0EC689EFC945}"/>
    <cellStyle name="Standaard 5" xfId="1614" xr:uid="{28B55610-B7B4-4CEE-962F-CA84F9679EFF}"/>
    <cellStyle name="Standaard 5 2" xfId="1615" xr:uid="{41220F1C-CDB0-48F0-BAB5-9773677FBD75}"/>
    <cellStyle name="Standaard 5 3" xfId="1616" xr:uid="{A674EE81-710A-45BA-99D3-EB5B42315937}"/>
    <cellStyle name="Standaard 5 4" xfId="1617" xr:uid="{290BAE29-B82B-4359-904B-5F28A5EE4AF2}"/>
    <cellStyle name="Standaard 50" xfId="1618" xr:uid="{B33C36A5-7A22-49A9-8E7A-B0F50CB71234}"/>
    <cellStyle name="Standaard 51" xfId="1619" xr:uid="{6EBA2725-F4DD-42D0-A0A0-D5C5E42F8C15}"/>
    <cellStyle name="Standaard 52" xfId="1620" xr:uid="{B300E607-1212-4625-B92A-E87A8F16B22B}"/>
    <cellStyle name="Standaard 53" xfId="1621" xr:uid="{87D25EC6-467B-4FAA-84C9-05F76ECDEF01}"/>
    <cellStyle name="Standaard 54" xfId="1622" xr:uid="{BFCC8A4A-0020-4852-B085-78B346529EE0}"/>
    <cellStyle name="Standaard 55" xfId="1623" xr:uid="{102D71C7-213D-4E41-BD21-4EA164C874E6}"/>
    <cellStyle name="Standaard 56" xfId="1624" xr:uid="{18A14CEC-0527-4EC3-915D-241C809ED6C2}"/>
    <cellStyle name="Standaard 57" xfId="1625" xr:uid="{99D8ED48-4ABC-4AD8-B89A-9795DA127469}"/>
    <cellStyle name="Standaard 58" xfId="1626" xr:uid="{9B8812F0-7C4F-46F5-B6E4-B5AB8642B96B}"/>
    <cellStyle name="Standaard 59" xfId="1627" xr:uid="{EEDC3A55-2ECB-4F99-8756-9CAE9819801E}"/>
    <cellStyle name="Standaard 6" xfId="1628" xr:uid="{4B7524B5-FFE8-4113-974F-474ACDFDD320}"/>
    <cellStyle name="Standaard 6 2" xfId="1629" xr:uid="{A3AB774E-3235-44F0-959E-83327F7C68DC}"/>
    <cellStyle name="Standaard 6 3" xfId="1630" xr:uid="{FD85C490-B855-45E2-A1B4-B88E17A8694A}"/>
    <cellStyle name="Standaard 6 4" xfId="1631" xr:uid="{15003BA3-D404-457E-9D52-A58E1873001B}"/>
    <cellStyle name="Standaard 60" xfId="1632" xr:uid="{70A016A3-9E31-4E50-A65D-5D864D9F0895}"/>
    <cellStyle name="Standaard 61" xfId="1633" xr:uid="{86DB99AC-6FF0-4898-AE7D-4185AE59F2BF}"/>
    <cellStyle name="Standaard 62" xfId="1634" xr:uid="{19ED4922-845B-4DFC-BF3B-A02014BBF929}"/>
    <cellStyle name="Standaard 63" xfId="1635" xr:uid="{BC844583-EBA7-48B3-B309-9D25AC5F3A7C}"/>
    <cellStyle name="Standaard 64" xfId="1636" xr:uid="{0C504442-D299-4D0A-B2B1-C416B55B832D}"/>
    <cellStyle name="Standaard 65" xfId="1637" xr:uid="{E7B113DC-280F-46D8-AB2C-9E1795454569}"/>
    <cellStyle name="Standaard 66" xfId="1638" xr:uid="{AB6ACFB6-4305-461E-8BD1-A96FD0BCD240}"/>
    <cellStyle name="Standaard 67" xfId="1639" xr:uid="{0BC93CE9-462F-4F08-B553-D57CE1531FE6}"/>
    <cellStyle name="Standaard 68" xfId="1640" xr:uid="{EFA1FB9C-8970-4733-BFBB-3F7513426C32}"/>
    <cellStyle name="Standaard 69" xfId="1641" xr:uid="{6D616686-C1C9-4793-A9F9-39CB043EB203}"/>
    <cellStyle name="Standaard 7" xfId="1642" xr:uid="{013CFB81-A5E6-4EF2-8EB4-E9A8B048C88D}"/>
    <cellStyle name="Standaard 7 2" xfId="1643" xr:uid="{3F34D014-5F64-4201-96F7-F77952D5990B}"/>
    <cellStyle name="Standaard 7 3" xfId="1644" xr:uid="{8573E99B-8FCB-4C12-BF76-7A0EB23C7EDE}"/>
    <cellStyle name="Standaard 7 4" xfId="1645" xr:uid="{07311FD1-933E-45B9-8E83-6E58B084050E}"/>
    <cellStyle name="Standaard 70" xfId="1646" xr:uid="{F8B6CEDC-F9A8-47CA-9E2C-768DB48DA7B8}"/>
    <cellStyle name="Standaard 71" xfId="1647" xr:uid="{EE7FECCF-CAAB-47B7-BEF6-95CC6D20FDD9}"/>
    <cellStyle name="Standaard 72" xfId="1648" xr:uid="{BE6E6372-534F-45C7-BA37-F0DDED14A99E}"/>
    <cellStyle name="Standaard 73" xfId="1649" xr:uid="{781B2A59-3C9C-4F3A-81D7-2CC30DAD190D}"/>
    <cellStyle name="Standaard 74" xfId="1650" xr:uid="{9281B3FC-8B70-46D4-AC04-85A2F9CB5F07}"/>
    <cellStyle name="Standaard 75" xfId="1651" xr:uid="{B7002EC1-D95E-4D76-B336-7D4A3C112A87}"/>
    <cellStyle name="Standaard 76" xfId="1652" xr:uid="{F01BE3C7-9E19-437E-BB1A-EA3836582EDF}"/>
    <cellStyle name="Standaard 77" xfId="1653" xr:uid="{90421117-5E4C-4FA7-8D82-6F40F04B4F8D}"/>
    <cellStyle name="Standaard 78" xfId="1654" xr:uid="{87062A5F-3DFB-4665-8ECF-91A5533D416B}"/>
    <cellStyle name="Standaard 79" xfId="1655" xr:uid="{A092B049-8CCC-49FC-B4AC-158E678E57D2}"/>
    <cellStyle name="Standaard 8" xfId="1656" xr:uid="{6747F927-B17C-46B2-8413-48049D50D482}"/>
    <cellStyle name="Standaard 8 2" xfId="1657" xr:uid="{069A3B09-0F00-4560-98C8-C9AA91EDA041}"/>
    <cellStyle name="Standaard 8 3" xfId="1658" xr:uid="{97858CB6-2D9C-471A-B982-3AC991088711}"/>
    <cellStyle name="Standaard 8 4" xfId="1659" xr:uid="{6F550868-3DD6-4105-9D41-AC28D263BC04}"/>
    <cellStyle name="Standaard 80" xfId="1660" xr:uid="{F140E42D-3D19-4F85-B32A-78D310DCE4EB}"/>
    <cellStyle name="Standaard 81" xfId="1661" xr:uid="{D0ACA237-CC48-4C1A-8827-7D9F41379DDD}"/>
    <cellStyle name="Standaard 82" xfId="1662" xr:uid="{58A2B670-2C35-4E4F-90F6-CEA9E88E943B}"/>
    <cellStyle name="Standaard 83" xfId="1663" xr:uid="{D4FD53D0-6FF5-4DD1-BA06-4092EFADB5A9}"/>
    <cellStyle name="Standaard 84" xfId="1664" xr:uid="{84721FA3-1C68-449E-A981-75E962556F89}"/>
    <cellStyle name="Standaard 85" xfId="1665" xr:uid="{C9B2C0F9-03C0-4B71-B7F2-FC2DD0442BA8}"/>
    <cellStyle name="Standaard 86" xfId="1666" xr:uid="{84EE82EA-3CAF-4CC9-8F4C-13552363EA1F}"/>
    <cellStyle name="Standaard 87" xfId="1667" xr:uid="{8E9B6C9C-4CC4-4770-99CD-F4213394EB4A}"/>
    <cellStyle name="Standaard 88" xfId="1668" xr:uid="{710C6C92-ACF5-4CC9-853F-6A12F2FE1129}"/>
    <cellStyle name="Standaard 89" xfId="1669" xr:uid="{69840CC6-82A2-416F-AAA6-D5E131FECE0F}"/>
    <cellStyle name="Standaard 9" xfId="1670" xr:uid="{CC2C109E-E99A-4CA5-A418-8CAABA6C2186}"/>
    <cellStyle name="Standaard 9 2" xfId="1671" xr:uid="{51D5A620-2B8D-43DD-998F-61DB599964EB}"/>
    <cellStyle name="Standaard 9 3" xfId="1672" xr:uid="{71A9C619-FC70-4012-9081-33E3AC4467E1}"/>
    <cellStyle name="Standaard 9 4" xfId="1673" xr:uid="{4753F556-1411-451D-9358-79AE4DDC2172}"/>
    <cellStyle name="Standaard 90" xfId="1674" xr:uid="{19FE45D2-51A7-4244-9FF9-E50262DE37C7}"/>
    <cellStyle name="Standaard 91" xfId="1675" xr:uid="{307CF941-37B2-4143-B17E-ABC3AD8FB666}"/>
    <cellStyle name="Standaard 92" xfId="1676" xr:uid="{616F4EA6-75C7-4632-9394-0941687E4040}"/>
    <cellStyle name="Standaard 93" xfId="1677" xr:uid="{8382C43D-AF00-4331-8C34-A5A2EDFE6FAC}"/>
    <cellStyle name="Standaard 94" xfId="1678" xr:uid="{2C4F1033-E00B-4F63-A707-F4DED0222A01}"/>
    <cellStyle name="Standaard 95" xfId="1679" xr:uid="{774385E7-DE59-4EF2-993C-6D0BE368EA51}"/>
    <cellStyle name="Standaard 96" xfId="1680" xr:uid="{FE177BFE-3C08-4A9F-961C-E79816429FC0}"/>
    <cellStyle name="Standaard 97" xfId="1681" xr:uid="{FDD829D0-2A5F-4AD3-9F28-5D5BACCD8FF9}"/>
    <cellStyle name="Standaard 98" xfId="1682" xr:uid="{DA7FE103-C655-45FA-8ED2-C308D8D5AEFF}"/>
    <cellStyle name="Standaard 99" xfId="1683" xr:uid="{61359357-86EA-46D6-9EC1-846010E22AC7}"/>
    <cellStyle name="Titel 10" xfId="1684" xr:uid="{F227F94B-5AFC-4BB5-8259-114338106318}"/>
    <cellStyle name="Titel 11" xfId="1685" xr:uid="{9AF30A96-B8AA-4EC8-A860-C6E5802EAA89}"/>
    <cellStyle name="Titel 12" xfId="1686" xr:uid="{F67A6709-C41E-450A-92A6-F7CED5135F68}"/>
    <cellStyle name="Titel 13" xfId="1687" xr:uid="{382C204C-4500-4EFB-9036-5ED992144B0B}"/>
    <cellStyle name="Titel 14" xfId="1688" xr:uid="{B85BD037-7564-43FA-A7F8-E8CC49ECC5B8}"/>
    <cellStyle name="Titel 15" xfId="1689" xr:uid="{FCFF844A-5C72-4E34-BBFF-E8B3AC32B3F4}"/>
    <cellStyle name="Titel 16" xfId="1690" xr:uid="{E546258F-1FBF-4D19-B09B-0D208008D360}"/>
    <cellStyle name="Titel 2" xfId="1691" xr:uid="{815B0575-2BA8-43A7-9497-4F217FF8E9DA}"/>
    <cellStyle name="Titel 3" xfId="1692" xr:uid="{273BD44F-7A77-4976-A6F5-6897580A6D40}"/>
    <cellStyle name="Titel 4" xfId="1693" xr:uid="{884B396B-F60D-4B56-AAC5-13389DD2EE17}"/>
    <cellStyle name="Titel 5" xfId="1694" xr:uid="{50A7A0C8-B047-4746-A9A7-18E7232366A5}"/>
    <cellStyle name="Titel 6" xfId="1695" xr:uid="{4D5AFE92-B894-44EE-9537-9E905488385A}"/>
    <cellStyle name="Titel 7" xfId="1696" xr:uid="{552495A5-89C9-4795-B4DB-E0FA64D44ECB}"/>
    <cellStyle name="Titel 8" xfId="1697" xr:uid="{066F9083-0D27-4F2E-A459-64DC5EE24B95}"/>
    <cellStyle name="Titel 9" xfId="1698" xr:uid="{D9951F1B-24A0-43E3-9BB9-601C3A638FFC}"/>
    <cellStyle name="Totaal 10" xfId="1699" xr:uid="{92F765B7-4043-45E1-AAC5-3E60CA274F23}"/>
    <cellStyle name="Totaal 11" xfId="1700" xr:uid="{EC2DBD91-9E7B-47A5-85A1-5B497F510547}"/>
    <cellStyle name="Totaal 12" xfId="1701" xr:uid="{11B3F6E0-1627-424F-981B-1295A15608DC}"/>
    <cellStyle name="Totaal 13" xfId="1702" xr:uid="{B144C27E-6A0C-4149-82E2-E8C9E21CBAA5}"/>
    <cellStyle name="Totaal 14" xfId="1703" xr:uid="{09E6EC11-F272-4C34-AF59-1B9AB6892016}"/>
    <cellStyle name="Totaal 15" xfId="1704" xr:uid="{38FAC95A-2695-4060-B451-70F7B76A56C6}"/>
    <cellStyle name="Totaal 16" xfId="1705" xr:uid="{0BC8993D-80D3-4E5B-8A69-E27C7B3D5BEA}"/>
    <cellStyle name="Totaal 17" xfId="1706" xr:uid="{807B7614-A861-4C69-9E1F-722F6A4FDCCE}"/>
    <cellStyle name="Totaal 2" xfId="1707" xr:uid="{42D89C19-DF06-42EC-83E1-09D48141737B}"/>
    <cellStyle name="Totaal 3" xfId="1708" xr:uid="{97A41275-BA87-44CD-B9E5-ED98F7EAE3B1}"/>
    <cellStyle name="Totaal 4" xfId="1709" xr:uid="{94E2E9DA-8F48-468F-91DC-DA48B792AEFB}"/>
    <cellStyle name="Totaal 5" xfId="1710" xr:uid="{8031AF87-F0EF-423C-A9C1-0683B78B5209}"/>
    <cellStyle name="Totaal 6" xfId="1711" xr:uid="{18956563-542F-498C-A772-986A45B34EF3}"/>
    <cellStyle name="Totaal 7" xfId="1712" xr:uid="{67FDCDA4-65C0-4865-AF9E-64AF68499F5A}"/>
    <cellStyle name="Totaal 8" xfId="1713" xr:uid="{54C0F0AB-63D6-4231-A349-88FE0C45E567}"/>
    <cellStyle name="Totaal 9" xfId="1714" xr:uid="{ECE669B3-DAF3-408E-A261-309616B455C7}"/>
    <cellStyle name="Uitgerekende cel" xfId="3" xr:uid="{469133AE-C7F4-42A2-BD4B-67D77083825E}"/>
    <cellStyle name="Uitvoer 10" xfId="1715" xr:uid="{2F17C4C0-8A53-4C7A-9820-08DC281D32F6}"/>
    <cellStyle name="Uitvoer 11" xfId="1716" xr:uid="{53D8FBD8-3B56-4D21-939D-1C2269060065}"/>
    <cellStyle name="Uitvoer 12" xfId="1717" xr:uid="{664077FC-9974-4F3B-8DDD-A63CED195C51}"/>
    <cellStyle name="Uitvoer 13" xfId="1718" xr:uid="{038B5BD6-ABA0-40E0-9F44-D32F5899E741}"/>
    <cellStyle name="Uitvoer 14" xfId="1719" xr:uid="{FE36EE35-C3BC-4A45-BD2B-8C4E590A8B6B}"/>
    <cellStyle name="Uitvoer 15" xfId="1720" xr:uid="{801D4C8E-3844-45D3-901C-CED19FFBB3BC}"/>
    <cellStyle name="Uitvoer 16" xfId="1721" xr:uid="{F385DC20-1C9A-4024-995A-387D221A930F}"/>
    <cellStyle name="Uitvoer 17" xfId="1722" xr:uid="{1AB80E14-91C0-44B4-A7A1-728D55D93FFF}"/>
    <cellStyle name="Uitvoer 2" xfId="1723" xr:uid="{BAE0324A-CBF4-4872-BC9A-F5B70FD00284}"/>
    <cellStyle name="Uitvoer 3" xfId="1724" xr:uid="{4873EF85-426E-4C4A-A75E-C764E9E3492F}"/>
    <cellStyle name="Uitvoer 4" xfId="1725" xr:uid="{81AB7183-CABF-4E4C-B80D-C916FA70DD42}"/>
    <cellStyle name="Uitvoer 5" xfId="1726" xr:uid="{403C6588-292B-4C3F-90C1-27256DDCB945}"/>
    <cellStyle name="Uitvoer 6" xfId="1727" xr:uid="{4AA3D2C3-097F-4063-A708-412E16329F86}"/>
    <cellStyle name="Uitvoer 7" xfId="1728" xr:uid="{9881A285-6319-4CF3-B1E7-DFDD297708D2}"/>
    <cellStyle name="Uitvoer 8" xfId="1729" xr:uid="{FD9B5F72-F929-4444-BECD-6B41A9514A85}"/>
    <cellStyle name="Uitvoer 9" xfId="1730" xr:uid="{AEB2DD22-6FED-4AC4-87B0-102161A5F54C}"/>
    <cellStyle name="Valuta 10" xfId="1732" xr:uid="{C0B14ED5-E8CC-43E2-AE3C-17F848902887}"/>
    <cellStyle name="Valuta 11" xfId="1731" xr:uid="{911A1BAC-E40F-401B-A0EA-908F0141A244}"/>
    <cellStyle name="Valuta 12" xfId="6" xr:uid="{3B5CA213-0BB9-489F-AA06-ECCEE6F78BDD}"/>
    <cellStyle name="Valuta 2" xfId="1733" xr:uid="{FA190DDD-4C9B-4D56-BB31-0FFE791278E4}"/>
    <cellStyle name="Valuta 2 2" xfId="1734" xr:uid="{5954D25A-689A-4D8E-9B6C-33448108B8C4}"/>
    <cellStyle name="Valuta 2 2 2" xfId="1735" xr:uid="{AE48A3C6-B946-4071-A936-68DBC11A51AD}"/>
    <cellStyle name="Valuta 2 2 3" xfId="1736" xr:uid="{42E5E1D0-5CA8-4F56-A9CB-72C5778D557A}"/>
    <cellStyle name="Valuta 2 2 4" xfId="1737" xr:uid="{BD2CADB0-AD0D-4EAF-A7E7-92A518CB51EA}"/>
    <cellStyle name="Valuta 2 2 4 2" xfId="1738" xr:uid="{2DAC7C99-8F0D-4C2E-B9BB-CFBE7EEF8F05}"/>
    <cellStyle name="Valuta 2 2 5" xfId="1739" xr:uid="{CD583590-A92A-4CB8-8BB2-738B5E9FDB25}"/>
    <cellStyle name="Valuta 2 3" xfId="1740" xr:uid="{FBAB62BE-8232-4E1D-8B05-E4FBB03B1E91}"/>
    <cellStyle name="Valuta 2 3 2" xfId="1741" xr:uid="{BDBE2A94-D18B-45BC-878B-EBBED3AB41BF}"/>
    <cellStyle name="Valuta 2 4" xfId="1742" xr:uid="{BD9C89DC-261F-49FB-AF91-C6A2E577A5E8}"/>
    <cellStyle name="Valuta 2 5" xfId="1743" xr:uid="{7431BB95-56C9-4E1A-850C-80D6CCB4CDE0}"/>
    <cellStyle name="Valuta 2 6" xfId="1744" xr:uid="{73DA0372-C097-40A6-A195-55CA08CB7803}"/>
    <cellStyle name="Valuta 3" xfId="1745" xr:uid="{4E8E7304-1BD8-4D2D-B160-110E6D3006FB}"/>
    <cellStyle name="Valuta 3 2" xfId="1746" xr:uid="{EC7885B5-4C11-44B0-8A37-198A601CACAC}"/>
    <cellStyle name="Valuta 3 3" xfId="1747" xr:uid="{378409C9-4A1C-45C1-8B98-E04AB21C8031}"/>
    <cellStyle name="Valuta 3 4" xfId="1748" xr:uid="{95AD1EB9-FB6F-4A97-9F79-F73D55E84151}"/>
    <cellStyle name="Valuta 3 5" xfId="1749" xr:uid="{5ED7DA8A-FA88-4E60-958B-658BF35279E0}"/>
    <cellStyle name="Valuta 3 5 2" xfId="1750" xr:uid="{32AD6B1C-57ED-4D53-A53A-A4488254E690}"/>
    <cellStyle name="Valuta 4" xfId="1751" xr:uid="{129B03E1-0000-4DBB-8BBF-4A275B38EC7B}"/>
    <cellStyle name="Valuta 4 2" xfId="1752" xr:uid="{17DBED9F-849B-4769-A34A-6A6BA70B868D}"/>
    <cellStyle name="Valuta 4 2 2" xfId="1753" xr:uid="{53CE52F7-FC22-4056-B941-7186E8F9998A}"/>
    <cellStyle name="Valuta 4 3" xfId="1754" xr:uid="{D66E54A0-AB82-47E2-A59F-80AA00CD78F7}"/>
    <cellStyle name="Valuta 4 4" xfId="1755" xr:uid="{9337B612-C4B0-4D05-8B5D-FED9C4527383}"/>
    <cellStyle name="Valuta 4 5" xfId="1756" xr:uid="{FE2CD5C5-5B16-48A8-8123-5132158D1382}"/>
    <cellStyle name="Valuta 5" xfId="1757" xr:uid="{AA65158D-68F0-44DE-A9C6-755375300543}"/>
    <cellStyle name="Valuta 6" xfId="1758" xr:uid="{C36C0EE2-F411-42D0-92AA-0AB4D1142D20}"/>
    <cellStyle name="Valuta 7" xfId="1759" xr:uid="{54DE40F7-BF80-417E-8D33-55C49FD05381}"/>
    <cellStyle name="Valuta 8" xfId="1760" xr:uid="{B1D10ED5-C881-44E9-9C3E-32BC27D028BF}"/>
    <cellStyle name="Valuta 9" xfId="1761" xr:uid="{9B150E71-4F99-4B6F-8D4D-32138154F046}"/>
    <cellStyle name="Valuta 9 2" xfId="1762" xr:uid="{C6CCF31E-9766-4A75-AF29-C62378A3DFFD}"/>
    <cellStyle name="Valuta 9 3" xfId="1763" xr:uid="{C8E18C0C-EF30-4E6B-B51F-BEF336E26F71}"/>
    <cellStyle name="Valuta 9 4" xfId="1764" xr:uid="{115DEF36-6C56-4AC9-AFDB-F36732391FF1}"/>
    <cellStyle name="Verklarende tekst 10" xfId="1765" xr:uid="{A59171E6-FE68-487D-BD38-1B247A921D72}"/>
    <cellStyle name="Verklarende tekst 11" xfId="1766" xr:uid="{6228C567-23B2-4387-91AE-EEC816031B99}"/>
    <cellStyle name="Verklarende tekst 12" xfId="1767" xr:uid="{63D4F8AA-7B7C-45ED-A5D9-0D5B3E5C3A80}"/>
    <cellStyle name="Verklarende tekst 13" xfId="1768" xr:uid="{BE233E03-DCE5-4139-9174-363696009F27}"/>
    <cellStyle name="Verklarende tekst 14" xfId="1769" xr:uid="{504CECD7-3E3F-4D8D-B932-3A3EEF5E0A64}"/>
    <cellStyle name="Verklarende tekst 15" xfId="1770" xr:uid="{15C56F3C-E799-4B48-93FA-8AA446998C50}"/>
    <cellStyle name="Verklarende tekst 16" xfId="1771" xr:uid="{B8309C07-EC81-4901-8A2E-B28A78940889}"/>
    <cellStyle name="Verklarende tekst 17" xfId="1772" xr:uid="{20ADD7A8-CC63-4943-918D-B09954771E22}"/>
    <cellStyle name="Verklarende tekst 2" xfId="1773" xr:uid="{CF61D203-C96A-46E7-80A2-F214E5EDF734}"/>
    <cellStyle name="Verklarende tekst 3" xfId="1774" xr:uid="{0B06B081-8CC2-4E2A-834C-565834B999F4}"/>
    <cellStyle name="Verklarende tekst 4" xfId="1775" xr:uid="{80C2BDE0-E7FD-457D-AEE8-588C1B822DCC}"/>
    <cellStyle name="Verklarende tekst 5" xfId="1776" xr:uid="{6EBF9BA2-E8A4-40F0-ADEC-1F7AB02CA50D}"/>
    <cellStyle name="Verklarende tekst 6" xfId="1777" xr:uid="{575771BC-9243-4CB7-A6CE-8EFE19E0DAF2}"/>
    <cellStyle name="Verklarende tekst 7" xfId="1778" xr:uid="{5E94D450-E84C-4EDB-9983-F43101F32A27}"/>
    <cellStyle name="Verklarende tekst 8" xfId="1779" xr:uid="{DBECEDEF-E7FD-42A4-8D6C-077FCD2958CB}"/>
    <cellStyle name="Verklarende tekst 9" xfId="1780" xr:uid="{A8E03451-0F2C-4708-B0E1-FA70AE7D53AF}"/>
    <cellStyle name="Waarschuwingstekst 10" xfId="1781" xr:uid="{B1BED717-D1E7-40A1-A414-18848A4ABC10}"/>
    <cellStyle name="Waarschuwingstekst 11" xfId="1782" xr:uid="{EC14D74E-A373-454A-B82E-8641CF6C5331}"/>
    <cellStyle name="Waarschuwingstekst 12" xfId="1783" xr:uid="{5D88055E-B499-4010-8842-3EC978FDECBB}"/>
    <cellStyle name="Waarschuwingstekst 13" xfId="1784" xr:uid="{CE1C5BD9-2497-4540-860C-8061BD94258B}"/>
    <cellStyle name="Waarschuwingstekst 14" xfId="1785" xr:uid="{CFE43CBA-8554-4601-B4E8-614414DE6253}"/>
    <cellStyle name="Waarschuwingstekst 15" xfId="1786" xr:uid="{6FBDAE8F-215D-4676-931C-4971B09BEA4D}"/>
    <cellStyle name="Waarschuwingstekst 16" xfId="1787" xr:uid="{BDA51C66-5B3A-4E8D-ABD7-037BB7DBFC04}"/>
    <cellStyle name="Waarschuwingstekst 17" xfId="1788" xr:uid="{4CDA459E-3625-4FB8-830C-69E7EB382495}"/>
    <cellStyle name="Waarschuwingstekst 2" xfId="1789" xr:uid="{6AAC7538-C336-409A-A46C-650E737F88CE}"/>
    <cellStyle name="Waarschuwingstekst 3" xfId="1790" xr:uid="{CEB11401-2225-4E3C-808F-F8FADDBF49AC}"/>
    <cellStyle name="Waarschuwingstekst 4" xfId="1791" xr:uid="{46426D6C-C2CA-46B6-80D5-7584968CF7A8}"/>
    <cellStyle name="Waarschuwingstekst 5" xfId="1792" xr:uid="{B3BE93A6-3126-4046-B73A-A9FAF4587124}"/>
    <cellStyle name="Waarschuwingstekst 6" xfId="1793" xr:uid="{8433946E-62C9-4429-B59B-6C06F432862A}"/>
    <cellStyle name="Waarschuwingstekst 7" xfId="1794" xr:uid="{07E185F6-559F-494D-B08F-FFB49032E167}"/>
    <cellStyle name="Waarschuwingstekst 8" xfId="1795" xr:uid="{AA5C37EB-9981-4C93-853F-A638BA182FAC}"/>
    <cellStyle name="Waarschuwingstekst 9" xfId="1796" xr:uid="{A8DEFE2E-7B6B-4D3E-8A2D-384E10FBE1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2719312</xdr:colOff>
      <xdr:row>0</xdr:row>
      <xdr:rowOff>84260</xdr:rowOff>
    </xdr:from>
    <xdr:to>
      <xdr:col>3</xdr:col>
      <xdr:colOff>3655937</xdr:colOff>
      <xdr:row>4</xdr:row>
      <xdr:rowOff>22714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0DC3EE6-62FD-4C91-A50F-87AA6F698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5687" y="84260"/>
          <a:ext cx="936625" cy="7385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465069</xdr:colOff>
      <xdr:row>0</xdr:row>
      <xdr:rowOff>113472</xdr:rowOff>
    </xdr:from>
    <xdr:ext cx="895350" cy="716918"/>
    <xdr:pic>
      <xdr:nvPicPr>
        <xdr:cNvPr id="2" name="Afbeelding 1">
          <a:extLst>
            <a:ext uri="{FF2B5EF4-FFF2-40B4-BE49-F238E27FC236}">
              <a16:creationId xmlns:a16="http://schemas.microsoft.com/office/drawing/2014/main" id="{3156097B-03D2-44AB-B1FA-0CBF5EECB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6244" y="113472"/>
          <a:ext cx="895350" cy="71691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713F3-33AB-4BDE-80E6-84348B9515E8}">
  <sheetPr>
    <pageSetUpPr fitToPage="1"/>
  </sheetPr>
  <dimension ref="B1:D41"/>
  <sheetViews>
    <sheetView showGridLines="0" zoomScale="115" zoomScaleNormal="115" workbookViewId="0">
      <selection activeCell="C6" sqref="C6"/>
    </sheetView>
  </sheetViews>
  <sheetFormatPr defaultRowHeight="12.75"/>
  <cols>
    <col min="1" max="1" width="1.140625" customWidth="1"/>
    <col min="2" max="2" width="49.7109375" customWidth="1"/>
    <col min="3" max="3" width="27.85546875" customWidth="1"/>
    <col min="4" max="4" width="55.7109375" customWidth="1"/>
    <col min="5" max="5" width="13.42578125" customWidth="1"/>
  </cols>
  <sheetData>
    <row r="1" spans="2:4" ht="18.75">
      <c r="B1" s="1" t="s">
        <v>0</v>
      </c>
      <c r="C1" s="2"/>
      <c r="D1" s="5"/>
    </row>
    <row r="2" spans="2:4" ht="18.75">
      <c r="B2" s="3"/>
      <c r="C2" s="6"/>
      <c r="D2" s="7"/>
    </row>
    <row r="3" spans="2:4">
      <c r="B3" s="4" t="s">
        <v>1</v>
      </c>
      <c r="C3" s="8" t="s">
        <v>2</v>
      </c>
      <c r="D3" s="7"/>
    </row>
    <row r="4" spans="2:4">
      <c r="B4" s="4" t="s">
        <v>3</v>
      </c>
      <c r="C4" s="8" t="s">
        <v>4</v>
      </c>
      <c r="D4" s="7"/>
    </row>
    <row r="5" spans="2:4">
      <c r="B5" s="4" t="s">
        <v>5</v>
      </c>
      <c r="C5" s="8" t="s">
        <v>6</v>
      </c>
      <c r="D5" s="7"/>
    </row>
    <row r="6" spans="2:4">
      <c r="B6" s="4" t="s">
        <v>7</v>
      </c>
      <c r="C6" s="46" t="s">
        <v>8</v>
      </c>
      <c r="D6" s="7"/>
    </row>
    <row r="7" spans="2:4">
      <c r="B7" s="9"/>
      <c r="D7" s="7"/>
    </row>
    <row r="8" spans="2:4">
      <c r="B8" s="9"/>
      <c r="D8" s="7"/>
    </row>
    <row r="9" spans="2:4">
      <c r="B9" s="10"/>
      <c r="C9" s="24"/>
      <c r="D9" s="7"/>
    </row>
    <row r="10" spans="2:4" ht="25.5">
      <c r="B10" s="27" t="s">
        <v>9</v>
      </c>
      <c r="C10" s="47">
        <f>+'b. Prijzenblad'!J123</f>
        <v>0</v>
      </c>
      <c r="D10" s="7"/>
    </row>
    <row r="11" spans="2:4">
      <c r="B11" s="10"/>
      <c r="C11" s="24"/>
      <c r="D11" s="7"/>
    </row>
    <row r="12" spans="2:4">
      <c r="B12" s="10"/>
      <c r="C12" s="24"/>
      <c r="D12" s="7"/>
    </row>
    <row r="13" spans="2:4">
      <c r="B13" s="10"/>
      <c r="C13" s="24"/>
      <c r="D13" s="7"/>
    </row>
    <row r="14" spans="2:4">
      <c r="B14" s="10"/>
      <c r="C14" s="24"/>
      <c r="D14" s="7"/>
    </row>
    <row r="15" spans="2:4">
      <c r="B15" s="9"/>
      <c r="D15" s="7"/>
    </row>
    <row r="16" spans="2:4">
      <c r="B16" s="78" t="s">
        <v>10</v>
      </c>
      <c r="C16" s="79"/>
      <c r="D16" s="80"/>
    </row>
    <row r="17" spans="2:4">
      <c r="B17" s="20"/>
      <c r="C17" s="21"/>
      <c r="D17" s="22"/>
    </row>
    <row r="18" spans="2:4" ht="27" customHeight="1">
      <c r="B18" s="78" t="s">
        <v>11</v>
      </c>
      <c r="C18" s="79"/>
      <c r="D18" s="80"/>
    </row>
    <row r="19" spans="2:4" ht="24" customHeight="1">
      <c r="B19" s="78" t="s">
        <v>12</v>
      </c>
      <c r="C19" s="79"/>
      <c r="D19" s="80"/>
    </row>
    <row r="20" spans="2:4">
      <c r="B20" s="78" t="s">
        <v>13</v>
      </c>
      <c r="C20" s="79"/>
      <c r="D20" s="80"/>
    </row>
    <row r="21" spans="2:4">
      <c r="B21" s="78" t="s">
        <v>14</v>
      </c>
      <c r="C21" s="79"/>
      <c r="D21" s="80"/>
    </row>
    <row r="22" spans="2:4">
      <c r="B22" s="81"/>
      <c r="C22" s="82"/>
      <c r="D22" s="83"/>
    </row>
    <row r="23" spans="2:4">
      <c r="B23" s="19" t="s">
        <v>15</v>
      </c>
      <c r="C23" s="17"/>
      <c r="D23" s="18"/>
    </row>
    <row r="24" spans="2:4">
      <c r="B24" s="16"/>
      <c r="C24" s="17"/>
      <c r="D24" s="18"/>
    </row>
    <row r="25" spans="2:4">
      <c r="B25" s="78" t="s">
        <v>16</v>
      </c>
      <c r="C25" s="79"/>
      <c r="D25" s="80"/>
    </row>
    <row r="26" spans="2:4">
      <c r="B26" s="15"/>
      <c r="C26" s="76" t="s">
        <v>17</v>
      </c>
      <c r="D26" s="77"/>
    </row>
    <row r="27" spans="2:4">
      <c r="B27" s="78" t="s">
        <v>18</v>
      </c>
      <c r="C27" s="79"/>
      <c r="D27" s="80"/>
    </row>
    <row r="28" spans="2:4">
      <c r="B28" s="15"/>
      <c r="C28" s="76" t="s">
        <v>17</v>
      </c>
      <c r="D28" s="77"/>
    </row>
    <row r="29" spans="2:4">
      <c r="B29" s="78" t="s">
        <v>19</v>
      </c>
      <c r="C29" s="79"/>
      <c r="D29" s="80"/>
    </row>
    <row r="30" spans="2:4">
      <c r="B30" s="15"/>
      <c r="C30" s="76" t="s">
        <v>17</v>
      </c>
      <c r="D30" s="77"/>
    </row>
    <row r="31" spans="2:4">
      <c r="B31" s="78" t="s">
        <v>20</v>
      </c>
      <c r="C31" s="79"/>
      <c r="D31" s="80"/>
    </row>
    <row r="32" spans="2:4">
      <c r="B32" s="15"/>
      <c r="C32" s="76" t="s">
        <v>17</v>
      </c>
      <c r="D32" s="77"/>
    </row>
    <row r="33" spans="2:4">
      <c r="B33" s="78" t="s">
        <v>21</v>
      </c>
      <c r="C33" s="79"/>
      <c r="D33" s="80"/>
    </row>
    <row r="34" spans="2:4">
      <c r="B34" s="15"/>
      <c r="C34" s="76" t="s">
        <v>17</v>
      </c>
      <c r="D34" s="77"/>
    </row>
    <row r="35" spans="2:4">
      <c r="B35" s="78" t="s">
        <v>7</v>
      </c>
      <c r="C35" s="79"/>
      <c r="D35" s="80"/>
    </row>
    <row r="36" spans="2:4">
      <c r="B36" s="15"/>
      <c r="C36" s="76" t="s">
        <v>17</v>
      </c>
      <c r="D36" s="77"/>
    </row>
    <row r="37" spans="2:4">
      <c r="B37" s="15"/>
      <c r="C37" s="79"/>
      <c r="D37" s="80"/>
    </row>
    <row r="38" spans="2:4">
      <c r="B38" s="15"/>
      <c r="C38" s="79"/>
      <c r="D38" s="80"/>
    </row>
    <row r="39" spans="2:4">
      <c r="B39" s="78" t="s">
        <v>22</v>
      </c>
      <c r="C39" s="79" t="s">
        <v>23</v>
      </c>
      <c r="D39" s="80"/>
    </row>
    <row r="40" spans="2:4" ht="15">
      <c r="B40" s="11"/>
      <c r="C40" s="84" t="s">
        <v>17</v>
      </c>
      <c r="D40" s="85"/>
    </row>
    <row r="41" spans="2:4" ht="13.5" thickBot="1">
      <c r="B41" s="12"/>
      <c r="C41" s="13"/>
      <c r="D41" s="14"/>
    </row>
  </sheetData>
  <sheetProtection algorithmName="SHA-512" hashValue="NeynGOA6hfnyvcIdFpNXkeJ3fo4EJXJE4A+J+n6ydnCuDGRoUaZSj5JKY0a66F8T2ru3bG7HJsULIN4ylc8FXA==" saltValue="esocHki+jBYSvuKb5sURsQ==" spinCount="100000" sheet="1" objects="1" scenarios="1"/>
  <mergeCells count="22">
    <mergeCell ref="C40:D40"/>
    <mergeCell ref="B33:D33"/>
    <mergeCell ref="C34:D34"/>
    <mergeCell ref="B35:D35"/>
    <mergeCell ref="C36:D36"/>
    <mergeCell ref="C38:D38"/>
    <mergeCell ref="B39:D39"/>
    <mergeCell ref="C37:D37"/>
    <mergeCell ref="C32:D32"/>
    <mergeCell ref="B16:D16"/>
    <mergeCell ref="B18:D18"/>
    <mergeCell ref="B19:D19"/>
    <mergeCell ref="B20:D20"/>
    <mergeCell ref="B21:D21"/>
    <mergeCell ref="B22:D22"/>
    <mergeCell ref="B25:D25"/>
    <mergeCell ref="C26:D26"/>
    <mergeCell ref="B29:D29"/>
    <mergeCell ref="C30:D30"/>
    <mergeCell ref="B31:D31"/>
    <mergeCell ref="B27:D27"/>
    <mergeCell ref="C28:D28"/>
  </mergeCells>
  <pageMargins left="0.7" right="0.7" top="0.75" bottom="0.75" header="0.3" footer="0.3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C5398-F1B3-48F4-A9D5-4F5702C5F49A}">
  <dimension ref="B1:Q161"/>
  <sheetViews>
    <sheetView showGridLines="0" tabSelected="1" zoomScaleNormal="100" workbookViewId="0">
      <selection activeCell="B1" sqref="B1"/>
    </sheetView>
  </sheetViews>
  <sheetFormatPr defaultRowHeight="12.75"/>
  <cols>
    <col min="1" max="1" width="1.140625" customWidth="1"/>
    <col min="2" max="2" width="3.140625" customWidth="1"/>
    <col min="3" max="3" width="34.85546875" customWidth="1"/>
    <col min="4" max="4" width="25.7109375" customWidth="1"/>
    <col min="5" max="5" width="14.85546875" style="63" customWidth="1"/>
    <col min="6" max="6" width="15.140625" customWidth="1"/>
    <col min="7" max="7" width="15.7109375" customWidth="1"/>
    <col min="8" max="8" width="15.85546875" style="43" customWidth="1"/>
    <col min="9" max="9" width="14.5703125" customWidth="1"/>
    <col min="10" max="10" width="20.7109375" style="31" customWidth="1"/>
    <col min="11" max="11" width="17.5703125" customWidth="1"/>
    <col min="12" max="12" width="13.42578125" customWidth="1"/>
    <col min="15" max="15" width="17" customWidth="1"/>
    <col min="16" max="16" width="8.5703125" customWidth="1"/>
    <col min="17" max="17" width="10.85546875" bestFit="1" customWidth="1"/>
  </cols>
  <sheetData>
    <row r="1" spans="2:10" ht="12.75" customHeight="1">
      <c r="B1" s="25" t="s">
        <v>24</v>
      </c>
      <c r="D1" s="33"/>
      <c r="E1" s="60"/>
      <c r="F1" s="33"/>
      <c r="G1" s="33"/>
      <c r="J1"/>
    </row>
    <row r="2" spans="2:10">
      <c r="B2" s="33"/>
      <c r="C2" s="33"/>
      <c r="D2" s="33"/>
      <c r="E2" s="60"/>
      <c r="F2" s="33"/>
      <c r="G2" s="33"/>
      <c r="H2" s="55"/>
      <c r="I2" s="33"/>
      <c r="J2" s="34"/>
    </row>
    <row r="3" spans="2:10">
      <c r="B3" s="35" t="s">
        <v>25</v>
      </c>
      <c r="C3" s="35"/>
      <c r="D3" s="33"/>
      <c r="E3" s="60"/>
      <c r="F3" s="33"/>
      <c r="G3" s="33"/>
      <c r="H3" s="55"/>
      <c r="I3" s="33"/>
      <c r="J3" s="34"/>
    </row>
    <row r="4" spans="2:10">
      <c r="B4" s="36"/>
      <c r="C4" s="33"/>
      <c r="D4" s="33"/>
      <c r="E4" s="60"/>
      <c r="F4" s="33"/>
      <c r="G4" s="33"/>
      <c r="H4" s="55"/>
      <c r="I4" s="33"/>
      <c r="J4" s="34"/>
    </row>
    <row r="5" spans="2:10">
      <c r="B5" s="37"/>
      <c r="C5" s="37"/>
      <c r="D5" s="33"/>
      <c r="E5" s="60"/>
      <c r="F5" s="33"/>
      <c r="G5" s="33"/>
      <c r="H5" s="56"/>
      <c r="I5" s="37"/>
      <c r="J5" s="30"/>
    </row>
    <row r="6" spans="2:10">
      <c r="B6" s="37"/>
      <c r="C6" s="37"/>
      <c r="D6" s="37"/>
      <c r="E6" s="61"/>
      <c r="F6" s="37"/>
      <c r="G6" s="37"/>
      <c r="H6" s="56"/>
      <c r="I6" s="37"/>
      <c r="J6" s="30"/>
    </row>
    <row r="7" spans="2:10">
      <c r="B7" s="95" t="s">
        <v>26</v>
      </c>
      <c r="C7" s="96"/>
      <c r="D7" s="96"/>
      <c r="E7" s="96"/>
      <c r="F7" s="96"/>
      <c r="G7" s="96"/>
      <c r="H7" s="96"/>
      <c r="I7" s="96"/>
      <c r="J7" s="97"/>
    </row>
    <row r="8" spans="2:10" ht="12.75" customHeight="1">
      <c r="B8" s="98" t="s">
        <v>27</v>
      </c>
      <c r="C8" s="99"/>
      <c r="D8" s="99"/>
      <c r="E8" s="99"/>
      <c r="F8" s="99"/>
      <c r="G8" s="99"/>
      <c r="H8" s="99"/>
      <c r="I8" s="99"/>
      <c r="J8" s="100"/>
    </row>
    <row r="9" spans="2:10" ht="12.75" customHeight="1">
      <c r="B9" s="98" t="s">
        <v>28</v>
      </c>
      <c r="C9" s="99"/>
      <c r="D9" s="99"/>
      <c r="E9" s="99"/>
      <c r="F9" s="99"/>
      <c r="G9" s="99"/>
      <c r="H9" s="99"/>
      <c r="I9" s="99"/>
      <c r="J9" s="100"/>
    </row>
    <row r="10" spans="2:10" ht="12.75" customHeight="1">
      <c r="B10" s="98" t="s">
        <v>29</v>
      </c>
      <c r="C10" s="99"/>
      <c r="D10" s="99"/>
      <c r="E10" s="99"/>
      <c r="F10" s="99"/>
      <c r="G10" s="99"/>
      <c r="H10" s="99"/>
      <c r="I10" s="99"/>
      <c r="J10" s="100"/>
    </row>
    <row r="11" spans="2:10" ht="12.75" customHeight="1">
      <c r="B11" s="98" t="s">
        <v>30</v>
      </c>
      <c r="C11" s="99"/>
      <c r="D11" s="99"/>
      <c r="E11" s="99"/>
      <c r="F11" s="99"/>
      <c r="G11" s="99"/>
      <c r="H11" s="99"/>
      <c r="I11" s="99"/>
      <c r="J11" s="100"/>
    </row>
    <row r="12" spans="2:10" ht="12.75" customHeight="1">
      <c r="B12" s="98" t="s">
        <v>31</v>
      </c>
      <c r="C12" s="99"/>
      <c r="D12" s="99"/>
      <c r="E12" s="99"/>
      <c r="F12" s="99"/>
      <c r="G12" s="99"/>
      <c r="H12" s="99"/>
      <c r="I12" s="99"/>
      <c r="J12" s="100"/>
    </row>
    <row r="13" spans="2:10" ht="12.75" customHeight="1">
      <c r="B13" s="98" t="s">
        <v>32</v>
      </c>
      <c r="C13" s="99"/>
      <c r="D13" s="99"/>
      <c r="E13" s="99"/>
      <c r="F13" s="99"/>
      <c r="G13" s="99"/>
      <c r="H13" s="99"/>
      <c r="I13" s="99"/>
      <c r="J13" s="100"/>
    </row>
    <row r="14" spans="2:10" ht="12.75" customHeight="1">
      <c r="B14" s="98" t="s">
        <v>33</v>
      </c>
      <c r="C14" s="99"/>
      <c r="D14" s="99"/>
      <c r="E14" s="99"/>
      <c r="F14" s="99"/>
      <c r="G14" s="99"/>
      <c r="H14" s="99"/>
      <c r="I14" s="99"/>
      <c r="J14" s="100"/>
    </row>
    <row r="15" spans="2:10">
      <c r="B15" s="101" t="s">
        <v>146</v>
      </c>
      <c r="C15" s="102"/>
      <c r="D15" s="102"/>
      <c r="E15" s="102"/>
      <c r="F15" s="102"/>
      <c r="G15" s="102"/>
      <c r="H15" s="102"/>
      <c r="I15" s="102"/>
      <c r="J15" s="103"/>
    </row>
    <row r="16" spans="2:10">
      <c r="B16" s="101" t="s">
        <v>147</v>
      </c>
      <c r="C16" s="102"/>
      <c r="D16" s="102"/>
      <c r="E16" s="102"/>
      <c r="F16" s="102"/>
      <c r="G16" s="102"/>
      <c r="H16" s="102"/>
      <c r="I16" s="102"/>
      <c r="J16" s="103"/>
    </row>
    <row r="17" spans="2:17">
      <c r="B17" s="101" t="s">
        <v>34</v>
      </c>
      <c r="C17" s="102"/>
      <c r="D17" s="102"/>
      <c r="E17" s="102"/>
      <c r="F17" s="102"/>
      <c r="G17" s="102"/>
      <c r="H17" s="102"/>
      <c r="I17" s="102"/>
      <c r="J17" s="103"/>
    </row>
    <row r="18" spans="2:17">
      <c r="B18" s="101" t="s">
        <v>35</v>
      </c>
      <c r="C18" s="102"/>
      <c r="D18" s="102"/>
      <c r="E18" s="102"/>
      <c r="F18" s="102"/>
      <c r="G18" s="102"/>
      <c r="H18" s="102"/>
      <c r="I18" s="102"/>
      <c r="J18" s="103"/>
    </row>
    <row r="19" spans="2:17" ht="12.75" customHeight="1">
      <c r="B19" s="104" t="s">
        <v>36</v>
      </c>
      <c r="C19" s="105"/>
      <c r="D19" s="105"/>
      <c r="E19" s="105"/>
      <c r="F19" s="105"/>
      <c r="G19" s="105"/>
      <c r="H19" s="105"/>
      <c r="I19" s="105"/>
      <c r="J19" s="106"/>
    </row>
    <row r="21" spans="2:17" ht="41.25" customHeight="1">
      <c r="B21" s="107" t="s">
        <v>37</v>
      </c>
      <c r="C21" s="107"/>
      <c r="D21" s="52" t="s">
        <v>38</v>
      </c>
      <c r="E21" s="72" t="s">
        <v>39</v>
      </c>
      <c r="F21" s="52" t="s">
        <v>40</v>
      </c>
      <c r="G21" s="52" t="s">
        <v>41</v>
      </c>
      <c r="H21" s="59" t="s">
        <v>42</v>
      </c>
      <c r="I21" s="52" t="s">
        <v>43</v>
      </c>
      <c r="J21" s="52" t="s">
        <v>44</v>
      </c>
      <c r="L21" s="29"/>
      <c r="M21" s="29"/>
      <c r="N21" s="29"/>
      <c r="O21" s="29"/>
      <c r="P21" s="29"/>
      <c r="Q21" s="29"/>
    </row>
    <row r="22" spans="2:17">
      <c r="B22" s="86" t="s">
        <v>45</v>
      </c>
      <c r="C22" s="87"/>
      <c r="D22" s="87"/>
      <c r="E22" s="87"/>
      <c r="F22" s="87"/>
      <c r="G22" s="87"/>
      <c r="H22" s="87"/>
      <c r="I22" s="87"/>
      <c r="J22" s="88"/>
      <c r="L22" s="29"/>
      <c r="M22" s="29"/>
      <c r="N22" s="29"/>
    </row>
    <row r="23" spans="2:17">
      <c r="B23" s="93" t="s">
        <v>46</v>
      </c>
      <c r="C23" s="94"/>
      <c r="D23" s="49"/>
      <c r="E23" s="62">
        <v>1</v>
      </c>
      <c r="F23" s="44" t="s">
        <v>47</v>
      </c>
      <c r="G23" s="50">
        <v>0</v>
      </c>
      <c r="H23" s="45">
        <v>200000</v>
      </c>
      <c r="I23" s="44" t="str">
        <f>F23</f>
        <v>gram</v>
      </c>
      <c r="J23" s="41">
        <f>+(H23/E23)*G23</f>
        <v>0</v>
      </c>
      <c r="L23" s="29"/>
      <c r="M23" s="29"/>
      <c r="N23" s="29"/>
      <c r="O23" s="43"/>
      <c r="P23" s="43"/>
      <c r="Q23" s="23"/>
    </row>
    <row r="24" spans="2:17">
      <c r="B24" s="93" t="s">
        <v>46</v>
      </c>
      <c r="C24" s="94"/>
      <c r="D24" s="49"/>
      <c r="E24" s="62">
        <v>1</v>
      </c>
      <c r="F24" s="44" t="s">
        <v>47</v>
      </c>
      <c r="G24" s="50">
        <v>0</v>
      </c>
      <c r="H24" s="45">
        <v>200000</v>
      </c>
      <c r="I24" s="44" t="str">
        <f t="shared" ref="I24:I36" si="0">F24</f>
        <v>gram</v>
      </c>
      <c r="J24" s="41">
        <f t="shared" ref="J24:J36" si="1">+(H24/E24)*G24</f>
        <v>0</v>
      </c>
      <c r="L24" s="29"/>
      <c r="M24" s="29"/>
      <c r="N24" s="29"/>
    </row>
    <row r="25" spans="2:17">
      <c r="B25" s="93" t="s">
        <v>48</v>
      </c>
      <c r="C25" s="94"/>
      <c r="D25" s="49"/>
      <c r="E25" s="62">
        <v>1</v>
      </c>
      <c r="F25" s="44" t="s">
        <v>47</v>
      </c>
      <c r="G25" s="50">
        <v>0</v>
      </c>
      <c r="H25" s="45">
        <v>20000</v>
      </c>
      <c r="I25" s="44" t="str">
        <f t="shared" si="0"/>
        <v>gram</v>
      </c>
      <c r="J25" s="41">
        <f t="shared" si="1"/>
        <v>0</v>
      </c>
      <c r="L25" s="29"/>
      <c r="M25" s="29"/>
      <c r="N25" s="29"/>
    </row>
    <row r="26" spans="2:17">
      <c r="B26" s="93" t="s">
        <v>49</v>
      </c>
      <c r="C26" s="94"/>
      <c r="D26" s="49"/>
      <c r="E26" s="62">
        <v>1</v>
      </c>
      <c r="F26" s="44" t="s">
        <v>47</v>
      </c>
      <c r="G26" s="50">
        <v>0</v>
      </c>
      <c r="H26" s="45">
        <v>300000</v>
      </c>
      <c r="I26" s="44" t="str">
        <f t="shared" si="0"/>
        <v>gram</v>
      </c>
      <c r="J26" s="41">
        <f t="shared" si="1"/>
        <v>0</v>
      </c>
      <c r="L26" s="29"/>
      <c r="M26" s="29"/>
      <c r="N26" s="29"/>
    </row>
    <row r="27" spans="2:17">
      <c r="B27" s="93" t="s">
        <v>49</v>
      </c>
      <c r="C27" s="94"/>
      <c r="D27" s="49"/>
      <c r="E27" s="62">
        <v>1</v>
      </c>
      <c r="F27" s="44" t="s">
        <v>47</v>
      </c>
      <c r="G27" s="50">
        <v>0</v>
      </c>
      <c r="H27" s="45">
        <v>300000</v>
      </c>
      <c r="I27" s="44" t="str">
        <f t="shared" si="0"/>
        <v>gram</v>
      </c>
      <c r="J27" s="41">
        <f t="shared" si="1"/>
        <v>0</v>
      </c>
      <c r="L27" s="29"/>
      <c r="M27" s="29"/>
      <c r="N27" s="29"/>
    </row>
    <row r="28" spans="2:17">
      <c r="B28" s="93" t="s">
        <v>50</v>
      </c>
      <c r="C28" s="94"/>
      <c r="D28" s="49"/>
      <c r="E28" s="62">
        <v>1</v>
      </c>
      <c r="F28" s="44" t="s">
        <v>51</v>
      </c>
      <c r="G28" s="50">
        <v>0</v>
      </c>
      <c r="H28" s="45">
        <v>50000</v>
      </c>
      <c r="I28" s="44" t="str">
        <f t="shared" si="0"/>
        <v>pad</v>
      </c>
      <c r="J28" s="41">
        <f t="shared" si="1"/>
        <v>0</v>
      </c>
      <c r="L28" s="29"/>
      <c r="M28" s="29"/>
      <c r="N28" s="29"/>
    </row>
    <row r="29" spans="2:17">
      <c r="B29" s="93" t="s">
        <v>50</v>
      </c>
      <c r="C29" s="94"/>
      <c r="D29" s="49"/>
      <c r="E29" s="62">
        <v>1</v>
      </c>
      <c r="F29" s="44" t="s">
        <v>51</v>
      </c>
      <c r="G29" s="50">
        <v>0</v>
      </c>
      <c r="H29" s="45">
        <v>50000</v>
      </c>
      <c r="I29" s="44" t="str">
        <f t="shared" si="0"/>
        <v>pad</v>
      </c>
      <c r="J29" s="41">
        <f t="shared" si="1"/>
        <v>0</v>
      </c>
    </row>
    <row r="30" spans="2:17">
      <c r="B30" s="93" t="s">
        <v>52</v>
      </c>
      <c r="C30" s="94"/>
      <c r="D30" s="49"/>
      <c r="E30" s="62">
        <v>1</v>
      </c>
      <c r="F30" s="44" t="s">
        <v>47</v>
      </c>
      <c r="G30" s="50">
        <v>0</v>
      </c>
      <c r="H30" s="45">
        <v>20000</v>
      </c>
      <c r="I30" s="44" t="str">
        <f t="shared" si="0"/>
        <v>gram</v>
      </c>
      <c r="J30" s="41">
        <f t="shared" si="1"/>
        <v>0</v>
      </c>
    </row>
    <row r="31" spans="2:17">
      <c r="B31" s="93" t="s">
        <v>53</v>
      </c>
      <c r="C31" s="94"/>
      <c r="D31" s="49"/>
      <c r="E31" s="62">
        <v>1</v>
      </c>
      <c r="F31" s="44" t="s">
        <v>47</v>
      </c>
      <c r="G31" s="50">
        <v>0</v>
      </c>
      <c r="H31" s="45">
        <v>20000</v>
      </c>
      <c r="I31" s="44" t="str">
        <f t="shared" si="0"/>
        <v>gram</v>
      </c>
      <c r="J31" s="41">
        <f t="shared" si="1"/>
        <v>0</v>
      </c>
    </row>
    <row r="32" spans="2:17">
      <c r="B32" s="93" t="s">
        <v>54</v>
      </c>
      <c r="C32" s="94"/>
      <c r="D32" s="49"/>
      <c r="E32" s="62">
        <v>1</v>
      </c>
      <c r="F32" s="44" t="s">
        <v>55</v>
      </c>
      <c r="G32" s="50">
        <v>0</v>
      </c>
      <c r="H32" s="45">
        <v>8000</v>
      </c>
      <c r="I32" s="44" t="str">
        <f t="shared" si="0"/>
        <v>zakje</v>
      </c>
      <c r="J32" s="41">
        <f t="shared" si="1"/>
        <v>0</v>
      </c>
    </row>
    <row r="33" spans="2:11">
      <c r="B33" s="93" t="s">
        <v>56</v>
      </c>
      <c r="C33" s="94"/>
      <c r="D33" s="49"/>
      <c r="E33" s="62">
        <v>1</v>
      </c>
      <c r="F33" s="44" t="s">
        <v>57</v>
      </c>
      <c r="G33" s="50">
        <v>0</v>
      </c>
      <c r="H33" s="45">
        <v>15000</v>
      </c>
      <c r="I33" s="44" t="str">
        <f t="shared" si="0"/>
        <v>deciliter</v>
      </c>
      <c r="J33" s="41">
        <f t="shared" si="1"/>
        <v>0</v>
      </c>
    </row>
    <row r="34" spans="2:11">
      <c r="B34" s="93" t="s">
        <v>58</v>
      </c>
      <c r="C34" s="94"/>
      <c r="D34" s="49"/>
      <c r="E34" s="62">
        <v>1</v>
      </c>
      <c r="F34" s="44" t="s">
        <v>57</v>
      </c>
      <c r="G34" s="50">
        <v>0</v>
      </c>
      <c r="H34" s="45">
        <v>2000</v>
      </c>
      <c r="I34" s="44" t="str">
        <f t="shared" si="0"/>
        <v>deciliter</v>
      </c>
      <c r="J34" s="41">
        <f>+(H34/E34)*G34</f>
        <v>0</v>
      </c>
    </row>
    <row r="35" spans="2:11">
      <c r="B35" s="93" t="s">
        <v>59</v>
      </c>
      <c r="C35" s="94"/>
      <c r="D35" s="49"/>
      <c r="E35" s="62">
        <v>1</v>
      </c>
      <c r="F35" s="44" t="s">
        <v>57</v>
      </c>
      <c r="G35" s="50">
        <v>0</v>
      </c>
      <c r="H35" s="45">
        <v>2000</v>
      </c>
      <c r="I35" s="44" t="str">
        <f t="shared" si="0"/>
        <v>deciliter</v>
      </c>
      <c r="J35" s="41">
        <f t="shared" si="1"/>
        <v>0</v>
      </c>
    </row>
    <row r="36" spans="2:11">
      <c r="B36" s="93" t="s">
        <v>60</v>
      </c>
      <c r="C36" s="94"/>
      <c r="D36" s="49"/>
      <c r="E36" s="62">
        <v>1</v>
      </c>
      <c r="F36" s="44" t="s">
        <v>57</v>
      </c>
      <c r="G36" s="50">
        <v>0</v>
      </c>
      <c r="H36" s="45">
        <v>5000</v>
      </c>
      <c r="I36" s="44" t="str">
        <f t="shared" si="0"/>
        <v>deciliter</v>
      </c>
      <c r="J36" s="68">
        <f t="shared" si="1"/>
        <v>0</v>
      </c>
    </row>
    <row r="37" spans="2:11" s="25" customFormat="1" ht="13.5" thickBot="1">
      <c r="B37" s="90" t="s">
        <v>61</v>
      </c>
      <c r="C37" s="91"/>
      <c r="D37" s="91"/>
      <c r="E37" s="91"/>
      <c r="F37" s="91"/>
      <c r="G37" s="91"/>
      <c r="H37" s="91"/>
      <c r="I37" s="92"/>
      <c r="J37" s="73">
        <f>SUM(J23:J36)</f>
        <v>0</v>
      </c>
      <c r="K37" s="74"/>
    </row>
    <row r="38" spans="2:11" ht="13.5" thickTop="1">
      <c r="H38" s="57"/>
      <c r="I38" s="31"/>
      <c r="J38" s="32"/>
    </row>
    <row r="39" spans="2:11">
      <c r="B39" s="86" t="s">
        <v>62</v>
      </c>
      <c r="C39" s="87"/>
      <c r="D39" s="87"/>
      <c r="E39" s="87"/>
      <c r="F39" s="87"/>
      <c r="G39" s="87"/>
      <c r="H39" s="87"/>
      <c r="I39" s="87"/>
      <c r="J39" s="88"/>
    </row>
    <row r="40" spans="2:11">
      <c r="B40" s="89" t="s">
        <v>63</v>
      </c>
      <c r="C40" s="89"/>
      <c r="D40" s="49"/>
      <c r="E40" s="62">
        <v>1</v>
      </c>
      <c r="F40" s="40" t="s">
        <v>47</v>
      </c>
      <c r="G40" s="50">
        <v>0</v>
      </c>
      <c r="H40" s="45">
        <v>50000</v>
      </c>
      <c r="I40" s="44" t="str">
        <f t="shared" ref="I40:I46" si="2">F40</f>
        <v>gram</v>
      </c>
      <c r="J40" s="41">
        <f t="shared" ref="J40:J46" si="3">+(H40/E40)*G40</f>
        <v>0</v>
      </c>
    </row>
    <row r="41" spans="2:11">
      <c r="B41" s="89" t="s">
        <v>64</v>
      </c>
      <c r="C41" s="89"/>
      <c r="D41" s="49"/>
      <c r="E41" s="62">
        <v>1</v>
      </c>
      <c r="F41" s="40" t="s">
        <v>47</v>
      </c>
      <c r="G41" s="50">
        <v>0</v>
      </c>
      <c r="H41" s="45">
        <v>30000</v>
      </c>
      <c r="I41" s="44" t="str">
        <f t="shared" si="2"/>
        <v>gram</v>
      </c>
      <c r="J41" s="41">
        <f t="shared" si="3"/>
        <v>0</v>
      </c>
    </row>
    <row r="42" spans="2:11">
      <c r="B42" s="89" t="s">
        <v>65</v>
      </c>
      <c r="C42" s="89"/>
      <c r="D42" s="49"/>
      <c r="E42" s="62">
        <v>1</v>
      </c>
      <c r="F42" s="40" t="s">
        <v>47</v>
      </c>
      <c r="G42" s="50">
        <v>0</v>
      </c>
      <c r="H42" s="45">
        <v>600000</v>
      </c>
      <c r="I42" s="44" t="str">
        <f t="shared" si="2"/>
        <v>gram</v>
      </c>
      <c r="J42" s="41">
        <f t="shared" si="3"/>
        <v>0</v>
      </c>
    </row>
    <row r="43" spans="2:11">
      <c r="B43" s="89" t="s">
        <v>66</v>
      </c>
      <c r="C43" s="89"/>
      <c r="D43" s="49"/>
      <c r="E43" s="62">
        <v>1</v>
      </c>
      <c r="F43" s="40" t="s">
        <v>47</v>
      </c>
      <c r="G43" s="50">
        <v>0</v>
      </c>
      <c r="H43" s="45">
        <v>50000</v>
      </c>
      <c r="I43" s="44" t="str">
        <f t="shared" si="2"/>
        <v>gram</v>
      </c>
      <c r="J43" s="41">
        <f t="shared" si="3"/>
        <v>0</v>
      </c>
    </row>
    <row r="44" spans="2:11">
      <c r="B44" s="89" t="s">
        <v>67</v>
      </c>
      <c r="C44" s="89"/>
      <c r="D44" s="49"/>
      <c r="E44" s="62">
        <v>1</v>
      </c>
      <c r="F44" s="40" t="s">
        <v>68</v>
      </c>
      <c r="G44" s="50">
        <v>0</v>
      </c>
      <c r="H44" s="45">
        <v>100000</v>
      </c>
      <c r="I44" s="44" t="str">
        <f t="shared" si="2"/>
        <v>stuk</v>
      </c>
      <c r="J44" s="41">
        <f t="shared" si="3"/>
        <v>0</v>
      </c>
    </row>
    <row r="45" spans="2:11">
      <c r="B45" s="89" t="s">
        <v>69</v>
      </c>
      <c r="C45" s="89"/>
      <c r="D45" s="49"/>
      <c r="E45" s="62">
        <v>1</v>
      </c>
      <c r="F45" s="40" t="s">
        <v>68</v>
      </c>
      <c r="G45" s="50">
        <v>0</v>
      </c>
      <c r="H45" s="45">
        <v>10000</v>
      </c>
      <c r="I45" s="44" t="str">
        <f t="shared" si="2"/>
        <v>stuk</v>
      </c>
      <c r="J45" s="41">
        <f t="shared" si="3"/>
        <v>0</v>
      </c>
    </row>
    <row r="46" spans="2:11">
      <c r="B46" s="89" t="s">
        <v>70</v>
      </c>
      <c r="C46" s="89"/>
      <c r="D46" s="49"/>
      <c r="E46" s="62">
        <v>1</v>
      </c>
      <c r="F46" s="40" t="s">
        <v>68</v>
      </c>
      <c r="G46" s="50">
        <v>0</v>
      </c>
      <c r="H46" s="45">
        <v>30000</v>
      </c>
      <c r="I46" s="44" t="str">
        <f t="shared" si="2"/>
        <v>stuk</v>
      </c>
      <c r="J46" s="41">
        <f t="shared" si="3"/>
        <v>0</v>
      </c>
    </row>
    <row r="47" spans="2:11" s="25" customFormat="1" ht="13.5" thickBot="1">
      <c r="B47" s="90" t="s">
        <v>71</v>
      </c>
      <c r="C47" s="91"/>
      <c r="D47" s="91"/>
      <c r="E47" s="91"/>
      <c r="F47" s="91"/>
      <c r="G47" s="91"/>
      <c r="H47" s="91"/>
      <c r="I47" s="92"/>
      <c r="J47" s="75">
        <f>SUM(J40:J46)</f>
        <v>0</v>
      </c>
      <c r="K47" s="74"/>
    </row>
    <row r="48" spans="2:11" ht="13.5" thickTop="1">
      <c r="H48" s="57"/>
      <c r="I48" s="31"/>
      <c r="J48" s="32"/>
    </row>
    <row r="49" spans="2:11">
      <c r="B49" s="86" t="s">
        <v>72</v>
      </c>
      <c r="C49" s="87"/>
      <c r="D49" s="87"/>
      <c r="E49" s="87"/>
      <c r="F49" s="87"/>
      <c r="G49" s="87"/>
      <c r="H49" s="87"/>
      <c r="I49" s="87"/>
      <c r="J49" s="88"/>
    </row>
    <row r="50" spans="2:11">
      <c r="B50" s="89" t="s">
        <v>73</v>
      </c>
      <c r="C50" s="89"/>
      <c r="D50" s="49"/>
      <c r="E50" s="62">
        <v>1</v>
      </c>
      <c r="F50" s="40" t="s">
        <v>47</v>
      </c>
      <c r="G50" s="50">
        <v>0</v>
      </c>
      <c r="H50" s="45">
        <v>50000</v>
      </c>
      <c r="I50" s="44" t="str">
        <f t="shared" ref="I50:I51" si="4">F50</f>
        <v>gram</v>
      </c>
      <c r="J50" s="41">
        <f>+(H50/E50)*G50</f>
        <v>0</v>
      </c>
    </row>
    <row r="51" spans="2:11">
      <c r="B51" s="89" t="s">
        <v>74</v>
      </c>
      <c r="C51" s="89"/>
      <c r="D51" s="49"/>
      <c r="E51" s="62">
        <v>1</v>
      </c>
      <c r="F51" s="40" t="s">
        <v>55</v>
      </c>
      <c r="G51" s="50">
        <v>0</v>
      </c>
      <c r="H51" s="45">
        <v>25000</v>
      </c>
      <c r="I51" s="44" t="str">
        <f t="shared" si="4"/>
        <v>zakje</v>
      </c>
      <c r="J51" s="41">
        <f>+(H51/E51)*G51</f>
        <v>0</v>
      </c>
    </row>
    <row r="52" spans="2:11" ht="13.5" thickBot="1">
      <c r="B52" s="93" t="s">
        <v>75</v>
      </c>
      <c r="C52" s="108"/>
      <c r="D52" s="108"/>
      <c r="E52" s="108"/>
      <c r="F52" s="108"/>
      <c r="G52" s="108"/>
      <c r="H52" s="108"/>
      <c r="I52" s="94"/>
      <c r="J52" s="42">
        <f>SUM(J50:J51)</f>
        <v>0</v>
      </c>
      <c r="K52" s="67"/>
    </row>
    <row r="53" spans="2:11" ht="13.5" thickTop="1">
      <c r="H53" s="57"/>
      <c r="I53" s="31"/>
      <c r="J53" s="32"/>
    </row>
    <row r="54" spans="2:11">
      <c r="B54" s="86" t="s">
        <v>76</v>
      </c>
      <c r="C54" s="87"/>
      <c r="D54" s="87"/>
      <c r="E54" s="87"/>
      <c r="F54" s="87"/>
      <c r="G54" s="87"/>
      <c r="H54" s="87"/>
      <c r="I54" s="87"/>
      <c r="J54" s="88"/>
    </row>
    <row r="55" spans="2:11">
      <c r="B55" s="89" t="s">
        <v>77</v>
      </c>
      <c r="C55" s="89"/>
      <c r="D55" s="49"/>
      <c r="E55" s="62">
        <v>1</v>
      </c>
      <c r="F55" s="44" t="s">
        <v>68</v>
      </c>
      <c r="G55" s="50">
        <v>0</v>
      </c>
      <c r="H55" s="45">
        <v>30000</v>
      </c>
      <c r="I55" s="44" t="str">
        <f t="shared" ref="I55:I59" si="5">F55</f>
        <v>stuk</v>
      </c>
      <c r="J55" s="41">
        <f t="shared" ref="J55:J59" si="6">+(H55/E55)*G55</f>
        <v>0</v>
      </c>
    </row>
    <row r="56" spans="2:11">
      <c r="B56" s="89" t="s">
        <v>78</v>
      </c>
      <c r="C56" s="89"/>
      <c r="D56" s="49"/>
      <c r="E56" s="62">
        <v>1</v>
      </c>
      <c r="F56" s="44" t="s">
        <v>68</v>
      </c>
      <c r="G56" s="50">
        <v>0</v>
      </c>
      <c r="H56" s="45">
        <v>10000</v>
      </c>
      <c r="I56" s="44" t="str">
        <f t="shared" si="5"/>
        <v>stuk</v>
      </c>
      <c r="J56" s="41">
        <f t="shared" si="6"/>
        <v>0</v>
      </c>
    </row>
    <row r="57" spans="2:11">
      <c r="B57" s="89" t="s">
        <v>79</v>
      </c>
      <c r="C57" s="89"/>
      <c r="D57" s="49"/>
      <c r="E57" s="62">
        <v>1</v>
      </c>
      <c r="F57" s="44" t="s">
        <v>47</v>
      </c>
      <c r="G57" s="50">
        <v>0</v>
      </c>
      <c r="H57" s="45">
        <v>40000</v>
      </c>
      <c r="I57" s="44" t="str">
        <f t="shared" si="5"/>
        <v>gram</v>
      </c>
      <c r="J57" s="41">
        <f t="shared" si="6"/>
        <v>0</v>
      </c>
    </row>
    <row r="58" spans="2:11">
      <c r="B58" s="89" t="s">
        <v>80</v>
      </c>
      <c r="C58" s="89"/>
      <c r="D58" s="49"/>
      <c r="E58" s="62">
        <v>1</v>
      </c>
      <c r="F58" s="44" t="s">
        <v>47</v>
      </c>
      <c r="G58" s="50">
        <v>0</v>
      </c>
      <c r="H58" s="45">
        <v>40000</v>
      </c>
      <c r="I58" s="44" t="str">
        <f t="shared" si="5"/>
        <v>gram</v>
      </c>
      <c r="J58" s="41">
        <f t="shared" si="6"/>
        <v>0</v>
      </c>
    </row>
    <row r="59" spans="2:11">
      <c r="B59" s="89" t="s">
        <v>81</v>
      </c>
      <c r="C59" s="89"/>
      <c r="D59" s="49"/>
      <c r="E59" s="62">
        <v>1</v>
      </c>
      <c r="F59" s="44" t="s">
        <v>57</v>
      </c>
      <c r="G59" s="50">
        <v>0</v>
      </c>
      <c r="H59" s="45">
        <v>1000</v>
      </c>
      <c r="I59" s="44" t="str">
        <f t="shared" si="5"/>
        <v>deciliter</v>
      </c>
      <c r="J59" s="41">
        <f t="shared" si="6"/>
        <v>0</v>
      </c>
    </row>
    <row r="60" spans="2:11" s="25" customFormat="1" ht="13.5" thickBot="1">
      <c r="B60" s="90" t="s">
        <v>82</v>
      </c>
      <c r="C60" s="91"/>
      <c r="D60" s="91"/>
      <c r="E60" s="91"/>
      <c r="F60" s="91"/>
      <c r="G60" s="91"/>
      <c r="H60" s="91"/>
      <c r="I60" s="92"/>
      <c r="J60" s="73">
        <f>SUM(J55:J59)</f>
        <v>0</v>
      </c>
      <c r="K60" s="74"/>
    </row>
    <row r="61" spans="2:11" ht="13.5" thickTop="1">
      <c r="H61" s="57"/>
      <c r="I61" s="31"/>
      <c r="J61" s="32"/>
    </row>
    <row r="62" spans="2:11">
      <c r="B62" s="86" t="s">
        <v>83</v>
      </c>
      <c r="C62" s="87"/>
      <c r="D62" s="87"/>
      <c r="E62" s="87"/>
      <c r="F62" s="87"/>
      <c r="G62" s="87"/>
      <c r="H62" s="87"/>
      <c r="I62" s="87"/>
      <c r="J62" s="88"/>
    </row>
    <row r="63" spans="2:11">
      <c r="B63" s="89" t="s">
        <v>84</v>
      </c>
      <c r="C63" s="89"/>
      <c r="D63" s="49"/>
      <c r="E63" s="62">
        <v>1</v>
      </c>
      <c r="F63" s="44" t="s">
        <v>68</v>
      </c>
      <c r="G63" s="50">
        <v>0</v>
      </c>
      <c r="H63" s="45">
        <v>1000</v>
      </c>
      <c r="I63" s="44" t="str">
        <f t="shared" ref="I63:I81" si="7">F63</f>
        <v>stuk</v>
      </c>
      <c r="J63" s="41">
        <f t="shared" ref="J63:J81" si="8">+(H63/E63)*G63</f>
        <v>0</v>
      </c>
    </row>
    <row r="64" spans="2:11">
      <c r="B64" s="89" t="s">
        <v>85</v>
      </c>
      <c r="C64" s="89"/>
      <c r="D64" s="49"/>
      <c r="E64" s="62">
        <v>1</v>
      </c>
      <c r="F64" s="44" t="s">
        <v>68</v>
      </c>
      <c r="G64" s="50">
        <v>0</v>
      </c>
      <c r="H64" s="45">
        <v>1000</v>
      </c>
      <c r="I64" s="44" t="str">
        <f t="shared" si="7"/>
        <v>stuk</v>
      </c>
      <c r="J64" s="41">
        <f>+(H64/E64)*G64</f>
        <v>0</v>
      </c>
    </row>
    <row r="65" spans="2:10">
      <c r="B65" s="89" t="s">
        <v>86</v>
      </c>
      <c r="C65" s="89"/>
      <c r="D65" s="49"/>
      <c r="E65" s="62">
        <v>1</v>
      </c>
      <c r="F65" s="44" t="s">
        <v>68</v>
      </c>
      <c r="G65" s="50">
        <v>0</v>
      </c>
      <c r="H65" s="45">
        <v>1000</v>
      </c>
      <c r="I65" s="44" t="str">
        <f t="shared" si="7"/>
        <v>stuk</v>
      </c>
      <c r="J65" s="41">
        <f t="shared" si="8"/>
        <v>0</v>
      </c>
    </row>
    <row r="66" spans="2:10">
      <c r="B66" s="89" t="s">
        <v>87</v>
      </c>
      <c r="C66" s="89"/>
      <c r="D66" s="49"/>
      <c r="E66" s="62">
        <v>1</v>
      </c>
      <c r="F66" s="44" t="s">
        <v>68</v>
      </c>
      <c r="G66" s="50">
        <v>0</v>
      </c>
      <c r="H66" s="45">
        <v>5000</v>
      </c>
      <c r="I66" s="44" t="str">
        <f t="shared" si="7"/>
        <v>stuk</v>
      </c>
      <c r="J66" s="41">
        <f>+(H66/E66)*G66</f>
        <v>0</v>
      </c>
    </row>
    <row r="67" spans="2:10">
      <c r="B67" s="89" t="s">
        <v>88</v>
      </c>
      <c r="C67" s="89"/>
      <c r="D67" s="49"/>
      <c r="E67" s="62">
        <v>1</v>
      </c>
      <c r="F67" s="44" t="s">
        <v>68</v>
      </c>
      <c r="G67" s="50">
        <v>0</v>
      </c>
      <c r="H67" s="66">
        <v>300000</v>
      </c>
      <c r="I67" s="44" t="str">
        <f>F67</f>
        <v>stuk</v>
      </c>
      <c r="J67" s="65">
        <f>+(H67/E67)*G67</f>
        <v>0</v>
      </c>
    </row>
    <row r="68" spans="2:10">
      <c r="B68" s="89" t="s">
        <v>89</v>
      </c>
      <c r="C68" s="89"/>
      <c r="D68" s="49"/>
      <c r="E68" s="62">
        <v>1</v>
      </c>
      <c r="F68" s="44" t="s">
        <v>68</v>
      </c>
      <c r="G68" s="50">
        <v>0</v>
      </c>
      <c r="H68" s="45">
        <v>500</v>
      </c>
      <c r="I68" s="44" t="str">
        <f t="shared" si="7"/>
        <v>stuk</v>
      </c>
      <c r="J68" s="41">
        <f>+(H68/E68)*G69</f>
        <v>0</v>
      </c>
    </row>
    <row r="69" spans="2:10">
      <c r="B69" s="89" t="s">
        <v>90</v>
      </c>
      <c r="C69" s="89"/>
      <c r="D69" s="49"/>
      <c r="E69" s="62">
        <v>1</v>
      </c>
      <c r="F69" s="44" t="s">
        <v>68</v>
      </c>
      <c r="G69" s="50">
        <v>0</v>
      </c>
      <c r="H69" s="45">
        <v>500</v>
      </c>
      <c r="I69" s="44" t="str">
        <f t="shared" si="7"/>
        <v>stuk</v>
      </c>
      <c r="J69" s="41">
        <f t="shared" ref="J69:J76" si="9">+(H69/E69)*G70</f>
        <v>0</v>
      </c>
    </row>
    <row r="70" spans="2:10">
      <c r="B70" s="89" t="s">
        <v>91</v>
      </c>
      <c r="C70" s="89"/>
      <c r="D70" s="49"/>
      <c r="E70" s="62">
        <v>1</v>
      </c>
      <c r="F70" s="44" t="s">
        <v>68</v>
      </c>
      <c r="G70" s="50">
        <v>0</v>
      </c>
      <c r="H70" s="45">
        <v>500</v>
      </c>
      <c r="I70" s="44" t="str">
        <f t="shared" si="7"/>
        <v>stuk</v>
      </c>
      <c r="J70" s="41">
        <f t="shared" si="9"/>
        <v>0</v>
      </c>
    </row>
    <row r="71" spans="2:10">
      <c r="B71" s="89" t="s">
        <v>92</v>
      </c>
      <c r="C71" s="89"/>
      <c r="D71" s="49"/>
      <c r="E71" s="62">
        <v>1</v>
      </c>
      <c r="F71" s="44" t="s">
        <v>68</v>
      </c>
      <c r="G71" s="50">
        <v>0</v>
      </c>
      <c r="H71" s="45">
        <v>1000</v>
      </c>
      <c r="I71" s="44" t="str">
        <f t="shared" si="7"/>
        <v>stuk</v>
      </c>
      <c r="J71" s="41">
        <f t="shared" si="9"/>
        <v>0</v>
      </c>
    </row>
    <row r="72" spans="2:10">
      <c r="B72" s="89" t="s">
        <v>93</v>
      </c>
      <c r="C72" s="89"/>
      <c r="D72" s="49"/>
      <c r="E72" s="62">
        <v>1</v>
      </c>
      <c r="F72" s="44" t="s">
        <v>68</v>
      </c>
      <c r="G72" s="50">
        <v>0</v>
      </c>
      <c r="H72" s="45">
        <v>1000</v>
      </c>
      <c r="I72" s="44" t="str">
        <f t="shared" si="7"/>
        <v>stuk</v>
      </c>
      <c r="J72" s="41">
        <f t="shared" si="9"/>
        <v>0</v>
      </c>
    </row>
    <row r="73" spans="2:10">
      <c r="B73" s="89" t="s">
        <v>94</v>
      </c>
      <c r="C73" s="89"/>
      <c r="D73" s="49"/>
      <c r="E73" s="62">
        <v>1</v>
      </c>
      <c r="F73" s="44" t="s">
        <v>68</v>
      </c>
      <c r="G73" s="50">
        <v>0</v>
      </c>
      <c r="H73" s="45">
        <v>1000</v>
      </c>
      <c r="I73" s="44" t="str">
        <f t="shared" si="7"/>
        <v>stuk</v>
      </c>
      <c r="J73" s="41">
        <f t="shared" si="9"/>
        <v>0</v>
      </c>
    </row>
    <row r="74" spans="2:10">
      <c r="B74" s="89" t="s">
        <v>95</v>
      </c>
      <c r="C74" s="89"/>
      <c r="D74" s="49"/>
      <c r="E74" s="62">
        <v>1</v>
      </c>
      <c r="F74" s="44" t="s">
        <v>68</v>
      </c>
      <c r="G74" s="50">
        <v>0</v>
      </c>
      <c r="H74" s="45">
        <v>100</v>
      </c>
      <c r="I74" s="44" t="str">
        <f t="shared" si="7"/>
        <v>stuk</v>
      </c>
      <c r="J74" s="41">
        <f t="shared" si="9"/>
        <v>0</v>
      </c>
    </row>
    <row r="75" spans="2:10">
      <c r="B75" s="89" t="s">
        <v>96</v>
      </c>
      <c r="C75" s="89"/>
      <c r="D75" s="49"/>
      <c r="E75" s="62">
        <v>1</v>
      </c>
      <c r="F75" s="44" t="s">
        <v>68</v>
      </c>
      <c r="G75" s="50">
        <v>0</v>
      </c>
      <c r="H75" s="45">
        <v>1000</v>
      </c>
      <c r="I75" s="44" t="str">
        <f t="shared" si="7"/>
        <v>stuk</v>
      </c>
      <c r="J75" s="41">
        <f t="shared" si="9"/>
        <v>0</v>
      </c>
    </row>
    <row r="76" spans="2:10">
      <c r="B76" s="89" t="s">
        <v>97</v>
      </c>
      <c r="C76" s="89"/>
      <c r="D76" s="49"/>
      <c r="E76" s="62">
        <v>1</v>
      </c>
      <c r="F76" s="44" t="s">
        <v>68</v>
      </c>
      <c r="G76" s="50">
        <v>0</v>
      </c>
      <c r="H76" s="45">
        <v>200</v>
      </c>
      <c r="I76" s="44" t="str">
        <f t="shared" si="7"/>
        <v>stuk</v>
      </c>
      <c r="J76" s="41">
        <f t="shared" si="9"/>
        <v>0</v>
      </c>
    </row>
    <row r="77" spans="2:10">
      <c r="B77" s="89" t="s">
        <v>98</v>
      </c>
      <c r="C77" s="89"/>
      <c r="D77" s="49"/>
      <c r="E77" s="62">
        <v>1</v>
      </c>
      <c r="F77" s="44" t="s">
        <v>68</v>
      </c>
      <c r="G77" s="50">
        <v>0</v>
      </c>
      <c r="H77" s="45">
        <v>30</v>
      </c>
      <c r="I77" s="44" t="str">
        <f t="shared" si="7"/>
        <v>stuk</v>
      </c>
      <c r="J77" s="41">
        <f t="shared" si="8"/>
        <v>0</v>
      </c>
    </row>
    <row r="78" spans="2:10">
      <c r="B78" s="89" t="s">
        <v>98</v>
      </c>
      <c r="C78" s="89"/>
      <c r="D78" s="49"/>
      <c r="E78" s="62">
        <v>1</v>
      </c>
      <c r="F78" s="44" t="s">
        <v>68</v>
      </c>
      <c r="G78" s="50">
        <v>0</v>
      </c>
      <c r="H78" s="45">
        <v>30</v>
      </c>
      <c r="I78" s="44" t="str">
        <f t="shared" si="7"/>
        <v>stuk</v>
      </c>
      <c r="J78" s="41">
        <f t="shared" si="8"/>
        <v>0</v>
      </c>
    </row>
    <row r="79" spans="2:10">
      <c r="B79" s="89" t="s">
        <v>99</v>
      </c>
      <c r="C79" s="89"/>
      <c r="D79" s="49"/>
      <c r="E79" s="62">
        <v>1</v>
      </c>
      <c r="F79" s="44" t="s">
        <v>68</v>
      </c>
      <c r="G79" s="50">
        <v>0</v>
      </c>
      <c r="H79" s="45">
        <v>30</v>
      </c>
      <c r="I79" s="44" t="str">
        <f t="shared" si="7"/>
        <v>stuk</v>
      </c>
      <c r="J79" s="41">
        <f t="shared" si="8"/>
        <v>0</v>
      </c>
    </row>
    <row r="80" spans="2:10">
      <c r="B80" s="89" t="s">
        <v>100</v>
      </c>
      <c r="C80" s="89"/>
      <c r="D80" s="49"/>
      <c r="E80" s="62">
        <v>1</v>
      </c>
      <c r="F80" s="44" t="s">
        <v>68</v>
      </c>
      <c r="G80" s="50">
        <v>0</v>
      </c>
      <c r="H80" s="45">
        <v>30</v>
      </c>
      <c r="I80" s="44" t="str">
        <f t="shared" ref="I80" si="10">F80</f>
        <v>stuk</v>
      </c>
      <c r="J80" s="41">
        <f t="shared" si="8"/>
        <v>0</v>
      </c>
    </row>
    <row r="81" spans="2:11">
      <c r="B81" s="89" t="s">
        <v>101</v>
      </c>
      <c r="C81" s="89"/>
      <c r="D81" s="49"/>
      <c r="E81" s="62">
        <v>1</v>
      </c>
      <c r="F81" s="44" t="s">
        <v>68</v>
      </c>
      <c r="G81" s="50">
        <v>0</v>
      </c>
      <c r="H81" s="45">
        <v>100</v>
      </c>
      <c r="I81" s="44" t="str">
        <f t="shared" si="7"/>
        <v>stuk</v>
      </c>
      <c r="J81" s="41">
        <f t="shared" si="8"/>
        <v>0</v>
      </c>
    </row>
    <row r="82" spans="2:11" s="25" customFormat="1" ht="13.5" thickBot="1">
      <c r="B82" s="90" t="s">
        <v>102</v>
      </c>
      <c r="C82" s="91"/>
      <c r="D82" s="91"/>
      <c r="E82" s="91"/>
      <c r="F82" s="91"/>
      <c r="G82" s="91"/>
      <c r="H82" s="91"/>
      <c r="I82" s="92"/>
      <c r="J82" s="73">
        <f>SUM(J63:J81)</f>
        <v>0</v>
      </c>
      <c r="K82" s="74"/>
    </row>
    <row r="83" spans="2:11" ht="13.5" thickTop="1">
      <c r="J83" s="23"/>
    </row>
    <row r="84" spans="2:11">
      <c r="B84" s="86" t="s">
        <v>103</v>
      </c>
      <c r="C84" s="87"/>
      <c r="D84" s="87"/>
      <c r="E84" s="87"/>
      <c r="F84" s="87"/>
      <c r="G84" s="87"/>
      <c r="H84" s="87"/>
      <c r="I84" s="87"/>
      <c r="J84" s="88"/>
    </row>
    <row r="85" spans="2:11">
      <c r="B85" s="89" t="s">
        <v>104</v>
      </c>
      <c r="C85" s="89"/>
      <c r="D85" s="49"/>
      <c r="E85" s="62">
        <v>1</v>
      </c>
      <c r="F85" s="44" t="s">
        <v>68</v>
      </c>
      <c r="G85" s="50">
        <v>0</v>
      </c>
      <c r="H85" s="45">
        <v>3000</v>
      </c>
      <c r="I85" s="44" t="str">
        <f t="shared" ref="I85:I109" si="11">F85</f>
        <v>stuk</v>
      </c>
      <c r="J85" s="41">
        <f>+(H85/E85)*G85</f>
        <v>0</v>
      </c>
    </row>
    <row r="86" spans="2:11">
      <c r="B86" s="89" t="s">
        <v>105</v>
      </c>
      <c r="C86" s="89"/>
      <c r="D86" s="49"/>
      <c r="E86" s="62">
        <v>1</v>
      </c>
      <c r="F86" s="44" t="s">
        <v>68</v>
      </c>
      <c r="G86" s="50">
        <v>0</v>
      </c>
      <c r="H86" s="45">
        <v>2000</v>
      </c>
      <c r="I86" s="44" t="str">
        <f t="shared" si="11"/>
        <v>stuk</v>
      </c>
      <c r="J86" s="41">
        <f t="shared" ref="J86:J109" si="12">+(H86/E86)*G86</f>
        <v>0</v>
      </c>
    </row>
    <row r="87" spans="2:11">
      <c r="B87" s="89" t="s">
        <v>106</v>
      </c>
      <c r="C87" s="89"/>
      <c r="D87" s="49"/>
      <c r="E87" s="62">
        <v>1</v>
      </c>
      <c r="F87" s="44" t="s">
        <v>68</v>
      </c>
      <c r="G87" s="50">
        <v>0</v>
      </c>
      <c r="H87" s="45">
        <v>5000</v>
      </c>
      <c r="I87" s="44" t="str">
        <f t="shared" si="11"/>
        <v>stuk</v>
      </c>
      <c r="J87" s="41">
        <f t="shared" si="12"/>
        <v>0</v>
      </c>
    </row>
    <row r="88" spans="2:11">
      <c r="B88" s="89" t="s">
        <v>107</v>
      </c>
      <c r="C88" s="89"/>
      <c r="D88" s="49"/>
      <c r="E88" s="62">
        <v>1</v>
      </c>
      <c r="F88" s="44" t="s">
        <v>57</v>
      </c>
      <c r="G88" s="50">
        <v>0</v>
      </c>
      <c r="H88" s="45">
        <v>5000</v>
      </c>
      <c r="I88" s="44" t="str">
        <f t="shared" si="11"/>
        <v>deciliter</v>
      </c>
      <c r="J88" s="41">
        <f t="shared" si="12"/>
        <v>0</v>
      </c>
    </row>
    <row r="89" spans="2:11">
      <c r="B89" s="89" t="s">
        <v>108</v>
      </c>
      <c r="C89" s="89"/>
      <c r="D89" s="49"/>
      <c r="E89" s="62">
        <v>1</v>
      </c>
      <c r="F89" s="44" t="s">
        <v>68</v>
      </c>
      <c r="G89" s="50">
        <v>0</v>
      </c>
      <c r="H89" s="45">
        <v>20000</v>
      </c>
      <c r="I89" s="44" t="str">
        <f t="shared" si="11"/>
        <v>stuk</v>
      </c>
      <c r="J89" s="41">
        <f t="shared" si="12"/>
        <v>0</v>
      </c>
    </row>
    <row r="90" spans="2:11">
      <c r="B90" s="89" t="s">
        <v>109</v>
      </c>
      <c r="C90" s="89"/>
      <c r="D90" s="49"/>
      <c r="E90" s="62">
        <v>1</v>
      </c>
      <c r="F90" s="44" t="s">
        <v>47</v>
      </c>
      <c r="G90" s="50">
        <v>0</v>
      </c>
      <c r="H90" s="45">
        <v>7000</v>
      </c>
      <c r="I90" s="44" t="str">
        <f>F90</f>
        <v>gram</v>
      </c>
      <c r="J90" s="41">
        <f>+(H90/E90)*G90</f>
        <v>0</v>
      </c>
    </row>
    <row r="91" spans="2:11">
      <c r="B91" s="89" t="s">
        <v>110</v>
      </c>
      <c r="C91" s="89"/>
      <c r="D91" s="49"/>
      <c r="E91" s="62">
        <v>1</v>
      </c>
      <c r="F91" s="44" t="s">
        <v>68</v>
      </c>
      <c r="G91" s="50">
        <v>0</v>
      </c>
      <c r="H91" s="45">
        <v>200</v>
      </c>
      <c r="I91" s="44" t="str">
        <f t="shared" si="11"/>
        <v>stuk</v>
      </c>
      <c r="J91" s="41">
        <f t="shared" si="12"/>
        <v>0</v>
      </c>
    </row>
    <row r="92" spans="2:11">
      <c r="B92" s="89" t="s">
        <v>111</v>
      </c>
      <c r="C92" s="89"/>
      <c r="D92" s="49"/>
      <c r="E92" s="62">
        <v>1</v>
      </c>
      <c r="F92" s="44" t="s">
        <v>68</v>
      </c>
      <c r="G92" s="50">
        <v>0</v>
      </c>
      <c r="H92" s="45">
        <v>2000</v>
      </c>
      <c r="I92" s="44" t="str">
        <f t="shared" si="11"/>
        <v>stuk</v>
      </c>
      <c r="J92" s="41">
        <f t="shared" si="12"/>
        <v>0</v>
      </c>
    </row>
    <row r="93" spans="2:11">
      <c r="B93" s="89" t="s">
        <v>112</v>
      </c>
      <c r="C93" s="89"/>
      <c r="D93" s="49"/>
      <c r="E93" s="62">
        <v>1</v>
      </c>
      <c r="F93" s="44" t="s">
        <v>68</v>
      </c>
      <c r="G93" s="50">
        <v>0</v>
      </c>
      <c r="H93" s="45">
        <v>300</v>
      </c>
      <c r="I93" s="44" t="str">
        <f t="shared" si="11"/>
        <v>stuk</v>
      </c>
      <c r="J93" s="41">
        <f t="shared" si="12"/>
        <v>0</v>
      </c>
    </row>
    <row r="94" spans="2:11">
      <c r="B94" s="89" t="s">
        <v>113</v>
      </c>
      <c r="C94" s="89"/>
      <c r="D94" s="49"/>
      <c r="E94" s="62">
        <v>1</v>
      </c>
      <c r="F94" s="44" t="s">
        <v>57</v>
      </c>
      <c r="G94" s="50">
        <v>0</v>
      </c>
      <c r="H94" s="45">
        <v>10000</v>
      </c>
      <c r="I94" s="44" t="str">
        <f t="shared" si="11"/>
        <v>deciliter</v>
      </c>
      <c r="J94" s="41">
        <f t="shared" si="12"/>
        <v>0</v>
      </c>
    </row>
    <row r="95" spans="2:11">
      <c r="B95" s="89" t="s">
        <v>114</v>
      </c>
      <c r="C95" s="89"/>
      <c r="D95" s="49"/>
      <c r="E95" s="62">
        <v>1</v>
      </c>
      <c r="F95" s="44" t="s">
        <v>57</v>
      </c>
      <c r="G95" s="50">
        <v>0</v>
      </c>
      <c r="H95" s="45">
        <v>50000</v>
      </c>
      <c r="I95" s="44" t="str">
        <f t="shared" si="11"/>
        <v>deciliter</v>
      </c>
      <c r="J95" s="41">
        <f t="shared" si="12"/>
        <v>0</v>
      </c>
    </row>
    <row r="96" spans="2:11">
      <c r="B96" s="89" t="s">
        <v>115</v>
      </c>
      <c r="C96" s="89"/>
      <c r="D96" s="49"/>
      <c r="E96" s="62">
        <v>1</v>
      </c>
      <c r="F96" s="44" t="s">
        <v>116</v>
      </c>
      <c r="G96" s="50">
        <v>0</v>
      </c>
      <c r="H96" s="45">
        <v>50000</v>
      </c>
      <c r="I96" s="44" t="str">
        <f t="shared" si="11"/>
        <v>rol</v>
      </c>
      <c r="J96" s="41">
        <f t="shared" si="12"/>
        <v>0</v>
      </c>
    </row>
    <row r="97" spans="2:11">
      <c r="B97" s="89" t="s">
        <v>117</v>
      </c>
      <c r="C97" s="89"/>
      <c r="D97" s="49"/>
      <c r="E97" s="62">
        <v>1</v>
      </c>
      <c r="F97" s="44" t="s">
        <v>68</v>
      </c>
      <c r="G97" s="50">
        <v>0</v>
      </c>
      <c r="H97" s="45">
        <v>50</v>
      </c>
      <c r="I97" s="44" t="str">
        <f t="shared" si="11"/>
        <v>stuk</v>
      </c>
      <c r="J97" s="41">
        <f t="shared" si="12"/>
        <v>0</v>
      </c>
    </row>
    <row r="98" spans="2:11">
      <c r="B98" s="89" t="s">
        <v>118</v>
      </c>
      <c r="C98" s="89"/>
      <c r="D98" s="49"/>
      <c r="E98" s="62">
        <v>1</v>
      </c>
      <c r="F98" s="44" t="s">
        <v>68</v>
      </c>
      <c r="G98" s="50">
        <v>0</v>
      </c>
      <c r="H98" s="45">
        <v>25</v>
      </c>
      <c r="I98" s="44" t="str">
        <f t="shared" si="11"/>
        <v>stuk</v>
      </c>
      <c r="J98" s="41">
        <f t="shared" si="12"/>
        <v>0</v>
      </c>
    </row>
    <row r="99" spans="2:11">
      <c r="B99" s="89" t="s">
        <v>119</v>
      </c>
      <c r="C99" s="89"/>
      <c r="D99" s="49"/>
      <c r="E99" s="62">
        <v>1</v>
      </c>
      <c r="F99" s="44" t="s">
        <v>68</v>
      </c>
      <c r="G99" s="50">
        <v>0</v>
      </c>
      <c r="H99" s="45">
        <v>25</v>
      </c>
      <c r="I99" s="44" t="str">
        <f t="shared" si="11"/>
        <v>stuk</v>
      </c>
      <c r="J99" s="41">
        <f t="shared" si="12"/>
        <v>0</v>
      </c>
    </row>
    <row r="100" spans="2:11">
      <c r="B100" s="89" t="s">
        <v>120</v>
      </c>
      <c r="C100" s="89"/>
      <c r="D100" s="49"/>
      <c r="E100" s="62">
        <v>1</v>
      </c>
      <c r="F100" s="44" t="s">
        <v>68</v>
      </c>
      <c r="G100" s="50">
        <v>0</v>
      </c>
      <c r="H100" s="45">
        <v>15000</v>
      </c>
      <c r="I100" s="44" t="str">
        <f t="shared" si="11"/>
        <v>stuk</v>
      </c>
      <c r="J100" s="41">
        <f t="shared" si="12"/>
        <v>0</v>
      </c>
    </row>
    <row r="101" spans="2:11">
      <c r="B101" s="89" t="s">
        <v>121</v>
      </c>
      <c r="C101" s="89"/>
      <c r="D101" s="49"/>
      <c r="E101" s="62">
        <v>1</v>
      </c>
      <c r="F101" s="44" t="s">
        <v>68</v>
      </c>
      <c r="G101" s="50">
        <v>0</v>
      </c>
      <c r="H101" s="45">
        <v>15000</v>
      </c>
      <c r="I101" s="44" t="str">
        <f t="shared" si="11"/>
        <v>stuk</v>
      </c>
      <c r="J101" s="41">
        <f t="shared" si="12"/>
        <v>0</v>
      </c>
    </row>
    <row r="102" spans="2:11">
      <c r="B102" s="89" t="s">
        <v>122</v>
      </c>
      <c r="C102" s="89"/>
      <c r="D102" s="49"/>
      <c r="E102" s="62">
        <v>1</v>
      </c>
      <c r="F102" s="44" t="s">
        <v>57</v>
      </c>
      <c r="G102" s="50">
        <v>0</v>
      </c>
      <c r="H102" s="45">
        <v>50</v>
      </c>
      <c r="I102" s="44" t="str">
        <f t="shared" si="11"/>
        <v>deciliter</v>
      </c>
      <c r="J102" s="41">
        <f t="shared" si="12"/>
        <v>0</v>
      </c>
    </row>
    <row r="103" spans="2:11">
      <c r="B103" s="89" t="s">
        <v>123</v>
      </c>
      <c r="C103" s="89"/>
      <c r="D103" s="49"/>
      <c r="E103" s="62">
        <v>1</v>
      </c>
      <c r="F103" s="44" t="s">
        <v>68</v>
      </c>
      <c r="G103" s="50">
        <v>0</v>
      </c>
      <c r="H103" s="45">
        <v>10</v>
      </c>
      <c r="I103" s="44" t="str">
        <f t="shared" si="11"/>
        <v>stuk</v>
      </c>
      <c r="J103" s="41">
        <f t="shared" si="12"/>
        <v>0</v>
      </c>
    </row>
    <row r="104" spans="2:11">
      <c r="B104" s="89" t="s">
        <v>124</v>
      </c>
      <c r="C104" s="89"/>
      <c r="D104" s="49"/>
      <c r="E104" s="62">
        <v>1</v>
      </c>
      <c r="F104" s="44" t="s">
        <v>68</v>
      </c>
      <c r="G104" s="50">
        <v>0</v>
      </c>
      <c r="H104" s="45">
        <v>25</v>
      </c>
      <c r="I104" s="44" t="str">
        <f t="shared" si="11"/>
        <v>stuk</v>
      </c>
      <c r="J104" s="41">
        <f t="shared" si="12"/>
        <v>0</v>
      </c>
    </row>
    <row r="105" spans="2:11">
      <c r="B105" s="89" t="s">
        <v>125</v>
      </c>
      <c r="C105" s="89"/>
      <c r="D105" s="49"/>
      <c r="E105" s="62">
        <v>1</v>
      </c>
      <c r="F105" s="44" t="s">
        <v>57</v>
      </c>
      <c r="G105" s="50">
        <v>0</v>
      </c>
      <c r="H105" s="45">
        <v>10000</v>
      </c>
      <c r="I105" s="44" t="str">
        <f t="shared" si="11"/>
        <v>deciliter</v>
      </c>
      <c r="J105" s="41">
        <f t="shared" si="12"/>
        <v>0</v>
      </c>
    </row>
    <row r="106" spans="2:11">
      <c r="B106" s="89" t="s">
        <v>126</v>
      </c>
      <c r="C106" s="89"/>
      <c r="D106" s="49"/>
      <c r="E106" s="62">
        <v>1</v>
      </c>
      <c r="F106" s="44" t="s">
        <v>68</v>
      </c>
      <c r="G106" s="50">
        <v>0</v>
      </c>
      <c r="H106" s="45">
        <v>10</v>
      </c>
      <c r="I106" s="44" t="str">
        <f t="shared" si="11"/>
        <v>stuk</v>
      </c>
      <c r="J106" s="41">
        <f t="shared" si="12"/>
        <v>0</v>
      </c>
    </row>
    <row r="107" spans="2:11">
      <c r="B107" s="89" t="s">
        <v>127</v>
      </c>
      <c r="C107" s="89"/>
      <c r="D107" s="49"/>
      <c r="E107" s="62">
        <v>1</v>
      </c>
      <c r="F107" s="44" t="s">
        <v>68</v>
      </c>
      <c r="G107" s="50">
        <v>0</v>
      </c>
      <c r="H107" s="45">
        <v>200000</v>
      </c>
      <c r="I107" s="44" t="str">
        <f t="shared" si="11"/>
        <v>stuk</v>
      </c>
      <c r="J107" s="41">
        <f t="shared" si="12"/>
        <v>0</v>
      </c>
    </row>
    <row r="108" spans="2:11">
      <c r="B108" s="89" t="s">
        <v>128</v>
      </c>
      <c r="C108" s="89"/>
      <c r="D108" s="49"/>
      <c r="E108" s="62">
        <v>1</v>
      </c>
      <c r="F108" s="44" t="s">
        <v>68</v>
      </c>
      <c r="G108" s="50">
        <v>0</v>
      </c>
      <c r="H108" s="45">
        <v>10</v>
      </c>
      <c r="I108" s="44" t="str">
        <f t="shared" si="11"/>
        <v>stuk</v>
      </c>
      <c r="J108" s="41">
        <f t="shared" si="12"/>
        <v>0</v>
      </c>
    </row>
    <row r="109" spans="2:11">
      <c r="B109" s="89" t="s">
        <v>129</v>
      </c>
      <c r="C109" s="89"/>
      <c r="D109" s="49"/>
      <c r="E109" s="62">
        <v>1</v>
      </c>
      <c r="F109" s="44" t="s">
        <v>116</v>
      </c>
      <c r="G109" s="50">
        <v>0</v>
      </c>
      <c r="H109" s="45">
        <v>5000</v>
      </c>
      <c r="I109" s="44" t="str">
        <f t="shared" si="11"/>
        <v>rol</v>
      </c>
      <c r="J109" s="41">
        <f t="shared" si="12"/>
        <v>0</v>
      </c>
    </row>
    <row r="110" spans="2:11" s="25" customFormat="1" ht="13.5" thickBot="1">
      <c r="B110" s="90" t="s">
        <v>130</v>
      </c>
      <c r="C110" s="91"/>
      <c r="D110" s="91"/>
      <c r="E110" s="91"/>
      <c r="F110" s="91"/>
      <c r="G110" s="91"/>
      <c r="H110" s="91"/>
      <c r="I110" s="92"/>
      <c r="J110" s="73">
        <f>SUM(J85:J109)</f>
        <v>0</v>
      </c>
      <c r="K110" s="74"/>
    </row>
    <row r="111" spans="2:11" ht="13.5" thickTop="1">
      <c r="J111" s="23"/>
    </row>
    <row r="112" spans="2:11" s="25" customFormat="1" ht="13.5" thickBot="1">
      <c r="B112" s="26" t="s">
        <v>131</v>
      </c>
      <c r="C112" s="26"/>
      <c r="D112" s="26"/>
      <c r="E112" s="64"/>
      <c r="F112" s="26"/>
      <c r="G112" s="26"/>
      <c r="H112" s="58"/>
      <c r="I112" s="28"/>
      <c r="J112" s="38">
        <f>+J37+J47+J52+J60+J82+J110</f>
        <v>0</v>
      </c>
    </row>
    <row r="113" spans="2:12" ht="13.5" thickTop="1"/>
    <row r="114" spans="2:12">
      <c r="B114" s="117" t="s">
        <v>132</v>
      </c>
      <c r="C114" s="118"/>
      <c r="D114" s="118"/>
      <c r="E114" s="118"/>
      <c r="F114" s="118"/>
      <c r="G114" s="120" t="s">
        <v>149</v>
      </c>
      <c r="H114" s="118"/>
      <c r="I114" s="118"/>
      <c r="J114" s="119"/>
    </row>
    <row r="115" spans="2:12">
      <c r="B115" s="93" t="s">
        <v>133</v>
      </c>
      <c r="C115" s="108"/>
      <c r="D115" s="108"/>
      <c r="E115" s="108"/>
      <c r="F115" s="94"/>
      <c r="G115" s="50">
        <v>0</v>
      </c>
      <c r="H115" s="45">
        <f>6*2*12*0.5</f>
        <v>72</v>
      </c>
      <c r="I115" s="40" t="s">
        <v>134</v>
      </c>
      <c r="J115" s="41">
        <f>+H115*G115</f>
        <v>0</v>
      </c>
    </row>
    <row r="116" spans="2:12" s="25" customFormat="1" ht="13.5" thickBot="1">
      <c r="B116" s="90" t="s">
        <v>135</v>
      </c>
      <c r="C116" s="91"/>
      <c r="D116" s="91"/>
      <c r="E116" s="91"/>
      <c r="F116" s="91"/>
      <c r="G116" s="91"/>
      <c r="H116" s="91"/>
      <c r="I116" s="92"/>
      <c r="J116" s="73">
        <f>+J115</f>
        <v>0</v>
      </c>
    </row>
    <row r="117" spans="2:12" ht="13.5" thickTop="1"/>
    <row r="118" spans="2:12" s="25" customFormat="1" ht="51">
      <c r="B118" s="51"/>
      <c r="C118" s="90" t="s">
        <v>136</v>
      </c>
      <c r="D118" s="92"/>
      <c r="E118" s="110" t="s">
        <v>137</v>
      </c>
      <c r="F118" s="111"/>
      <c r="G118" s="52" t="s">
        <v>138</v>
      </c>
      <c r="H118" s="53"/>
      <c r="I118" s="70"/>
      <c r="J118" s="59" t="s">
        <v>148</v>
      </c>
    </row>
    <row r="119" spans="2:12">
      <c r="B119" s="39" t="s">
        <v>139</v>
      </c>
      <c r="C119" s="114" t="s">
        <v>140</v>
      </c>
      <c r="D119" s="115"/>
      <c r="E119" s="112">
        <v>150000</v>
      </c>
      <c r="F119" s="113"/>
      <c r="G119" s="69">
        <v>0</v>
      </c>
      <c r="H119" s="54"/>
      <c r="I119" s="71"/>
      <c r="J119" s="121">
        <f>IF($J$112&lt;E119,0,IF($J$112&lt;E120,G119/100*$J$112,0))</f>
        <v>0</v>
      </c>
      <c r="K119" s="63"/>
      <c r="L119" s="63"/>
    </row>
    <row r="120" spans="2:12">
      <c r="B120" s="39" t="s">
        <v>141</v>
      </c>
      <c r="C120" s="114" t="s">
        <v>140</v>
      </c>
      <c r="D120" s="115">
        <v>200000</v>
      </c>
      <c r="E120" s="112">
        <v>200000</v>
      </c>
      <c r="F120" s="113"/>
      <c r="G120" s="69">
        <v>0</v>
      </c>
      <c r="H120" s="54"/>
      <c r="I120" s="71"/>
      <c r="J120" s="121">
        <f>IF($J$112&lt;E120,0,IF($J$112&lt;E121,G120/100*$J$112,0))</f>
        <v>0</v>
      </c>
      <c r="K120" s="63"/>
      <c r="L120" s="63"/>
    </row>
    <row r="121" spans="2:12">
      <c r="B121" s="39" t="s">
        <v>142</v>
      </c>
      <c r="C121" s="114" t="s">
        <v>140</v>
      </c>
      <c r="D121" s="115">
        <v>250000</v>
      </c>
      <c r="E121" s="112">
        <v>250000</v>
      </c>
      <c r="F121" s="113"/>
      <c r="G121" s="69">
        <v>0</v>
      </c>
      <c r="H121" s="54"/>
      <c r="I121" s="71"/>
      <c r="J121" s="121">
        <f>IF($J$112&gt;E121,$J$112*G121/100,)</f>
        <v>0</v>
      </c>
      <c r="K121" s="63"/>
      <c r="L121" s="63"/>
    </row>
    <row r="122" spans="2:12">
      <c r="G122" s="31"/>
      <c r="J122"/>
    </row>
    <row r="123" spans="2:12" ht="13.5" thickBot="1">
      <c r="B123" s="116" t="s">
        <v>143</v>
      </c>
      <c r="C123" s="116"/>
      <c r="D123" s="116"/>
      <c r="E123" s="116"/>
      <c r="F123" s="116"/>
      <c r="G123" s="116"/>
      <c r="H123" s="116"/>
      <c r="I123" s="116"/>
      <c r="J123" s="48">
        <f>+J112+J116-J119-J120-J121</f>
        <v>0</v>
      </c>
    </row>
    <row r="124" spans="2:12" ht="13.5" thickTop="1">
      <c r="J124"/>
    </row>
    <row r="125" spans="2:12">
      <c r="B125" s="109" t="s">
        <v>144</v>
      </c>
      <c r="C125" s="109"/>
      <c r="D125" s="109"/>
      <c r="E125" s="109"/>
      <c r="F125" s="109"/>
      <c r="G125" s="109"/>
      <c r="H125" s="109"/>
      <c r="I125" s="109"/>
      <c r="J125" s="109"/>
    </row>
    <row r="126" spans="2:12">
      <c r="B126" s="109" t="s">
        <v>145</v>
      </c>
      <c r="C126" s="109"/>
      <c r="D126" s="109"/>
      <c r="E126" s="109"/>
      <c r="F126" s="109"/>
      <c r="G126" s="109"/>
      <c r="H126" s="109"/>
      <c r="I126" s="109"/>
      <c r="J126" s="109"/>
    </row>
    <row r="127" spans="2:12">
      <c r="J127"/>
    </row>
    <row r="128" spans="2:12">
      <c r="J128"/>
    </row>
    <row r="129" spans="10:10">
      <c r="J129"/>
    </row>
    <row r="130" spans="10:10">
      <c r="J130"/>
    </row>
    <row r="131" spans="10:10">
      <c r="J131"/>
    </row>
    <row r="132" spans="10:10">
      <c r="J132"/>
    </row>
    <row r="133" spans="10:10">
      <c r="J133"/>
    </row>
    <row r="134" spans="10:10">
      <c r="J134"/>
    </row>
    <row r="135" spans="10:10">
      <c r="J135"/>
    </row>
    <row r="136" spans="10:10">
      <c r="J136"/>
    </row>
    <row r="137" spans="10:10">
      <c r="J137"/>
    </row>
    <row r="138" spans="10:10">
      <c r="J138"/>
    </row>
    <row r="139" spans="10:10">
      <c r="J139"/>
    </row>
    <row r="140" spans="10:10">
      <c r="J140"/>
    </row>
    <row r="141" spans="10:10">
      <c r="J141"/>
    </row>
    <row r="142" spans="10:10">
      <c r="J142"/>
    </row>
    <row r="143" spans="10:10">
      <c r="J143"/>
    </row>
    <row r="144" spans="10:10">
      <c r="J144"/>
    </row>
    <row r="145" spans="10:10">
      <c r="J145"/>
    </row>
    <row r="146" spans="10:10">
      <c r="J146"/>
    </row>
    <row r="147" spans="10:10">
      <c r="J147"/>
    </row>
    <row r="148" spans="10:10">
      <c r="J148"/>
    </row>
    <row r="149" spans="10:10">
      <c r="J149"/>
    </row>
    <row r="150" spans="10:10">
      <c r="J150"/>
    </row>
    <row r="151" spans="10:10">
      <c r="J151"/>
    </row>
    <row r="152" spans="10:10">
      <c r="J152"/>
    </row>
    <row r="153" spans="10:10">
      <c r="J153"/>
    </row>
    <row r="154" spans="10:10">
      <c r="J154"/>
    </row>
    <row r="155" spans="10:10">
      <c r="J155"/>
    </row>
    <row r="156" spans="10:10">
      <c r="J156"/>
    </row>
    <row r="157" spans="10:10">
      <c r="J157"/>
    </row>
    <row r="158" spans="10:10">
      <c r="J158"/>
    </row>
    <row r="159" spans="10:10">
      <c r="J159"/>
    </row>
    <row r="160" spans="10:10">
      <c r="J160"/>
    </row>
    <row r="161" spans="10:10">
      <c r="J161"/>
    </row>
  </sheetData>
  <sheetProtection algorithmName="SHA-512" hashValue="OGoSmhweVbyTx6UPR5Tuhiw0hZ/42ixph0wcddB3Q4wasaQ4dcZWUikyTnpdsxiyyTzHX09FbgvWqAhWt/jvPg==" saltValue="7KlyoYXJ0AeazoWbJlYnfg==" spinCount="100000" sheet="1" objects="1" scenarios="1"/>
  <mergeCells count="111">
    <mergeCell ref="B126:J126"/>
    <mergeCell ref="B125:J125"/>
    <mergeCell ref="B115:F115"/>
    <mergeCell ref="E118:F118"/>
    <mergeCell ref="E119:F119"/>
    <mergeCell ref="E120:F120"/>
    <mergeCell ref="E121:F121"/>
    <mergeCell ref="C118:D118"/>
    <mergeCell ref="C119:D119"/>
    <mergeCell ref="C120:D120"/>
    <mergeCell ref="C121:D121"/>
    <mergeCell ref="B123:I123"/>
    <mergeCell ref="B52:I52"/>
    <mergeCell ref="B46:C46"/>
    <mergeCell ref="B49:J49"/>
    <mergeCell ref="B50:C50"/>
    <mergeCell ref="B51:C51"/>
    <mergeCell ref="B59:C59"/>
    <mergeCell ref="B62:J62"/>
    <mergeCell ref="B63:C63"/>
    <mergeCell ref="B64:C64"/>
    <mergeCell ref="B58:C58"/>
    <mergeCell ref="B19:J19"/>
    <mergeCell ref="B17:J17"/>
    <mergeCell ref="B18:J18"/>
    <mergeCell ref="B33:C33"/>
    <mergeCell ref="B21:C21"/>
    <mergeCell ref="B22:J22"/>
    <mergeCell ref="B23:C23"/>
    <mergeCell ref="B24:C24"/>
    <mergeCell ref="B26:C26"/>
    <mergeCell ref="B27:C27"/>
    <mergeCell ref="B7:J7"/>
    <mergeCell ref="B8:J8"/>
    <mergeCell ref="B9:J9"/>
    <mergeCell ref="B10:J10"/>
    <mergeCell ref="B13:J13"/>
    <mergeCell ref="B14:J14"/>
    <mergeCell ref="B15:J15"/>
    <mergeCell ref="B16:J16"/>
    <mergeCell ref="B11:J11"/>
    <mergeCell ref="B12:J12"/>
    <mergeCell ref="B25:C25"/>
    <mergeCell ref="B28:C28"/>
    <mergeCell ref="B29:C29"/>
    <mergeCell ref="B30:C30"/>
    <mergeCell ref="B31:C31"/>
    <mergeCell ref="B32:C32"/>
    <mergeCell ref="B45:C45"/>
    <mergeCell ref="B34:C34"/>
    <mergeCell ref="B35:C35"/>
    <mergeCell ref="B36:C36"/>
    <mergeCell ref="B39:J39"/>
    <mergeCell ref="B40:C40"/>
    <mergeCell ref="B41:C41"/>
    <mergeCell ref="B42:C42"/>
    <mergeCell ref="B43:C43"/>
    <mergeCell ref="B44:C44"/>
    <mergeCell ref="B37:I37"/>
    <mergeCell ref="B47:I47"/>
    <mergeCell ref="B116:I116"/>
    <mergeCell ref="B110:I110"/>
    <mergeCell ref="B92:C92"/>
    <mergeCell ref="B93:C93"/>
    <mergeCell ref="B94:C94"/>
    <mergeCell ref="B96:C96"/>
    <mergeCell ref="B97:C97"/>
    <mergeCell ref="B85:C85"/>
    <mergeCell ref="B86:C86"/>
    <mergeCell ref="B87:C87"/>
    <mergeCell ref="B88:C88"/>
    <mergeCell ref="B89:C89"/>
    <mergeCell ref="B91:C91"/>
    <mergeCell ref="B109:C109"/>
    <mergeCell ref="B90:C90"/>
    <mergeCell ref="B95:C95"/>
    <mergeCell ref="B101:C101"/>
    <mergeCell ref="B104:C104"/>
    <mergeCell ref="B105:C105"/>
    <mergeCell ref="B106:C106"/>
    <mergeCell ref="B107:C107"/>
    <mergeCell ref="B108:C108"/>
    <mergeCell ref="B98:C98"/>
    <mergeCell ref="B99:C99"/>
    <mergeCell ref="B84:J84"/>
    <mergeCell ref="B75:C75"/>
    <mergeCell ref="B76:C76"/>
    <mergeCell ref="B77:C77"/>
    <mergeCell ref="B79:C79"/>
    <mergeCell ref="B81:C81"/>
    <mergeCell ref="B80:C80"/>
    <mergeCell ref="B100:C100"/>
    <mergeCell ref="B102:C102"/>
    <mergeCell ref="B103:C103"/>
    <mergeCell ref="B54:J54"/>
    <mergeCell ref="B56:C56"/>
    <mergeCell ref="B57:C57"/>
    <mergeCell ref="B78:C78"/>
    <mergeCell ref="B67:C67"/>
    <mergeCell ref="B69:C69"/>
    <mergeCell ref="B74:C74"/>
    <mergeCell ref="B60:I60"/>
    <mergeCell ref="B82:I82"/>
    <mergeCell ref="B66:C66"/>
    <mergeCell ref="B68:C68"/>
    <mergeCell ref="B70:C70"/>
    <mergeCell ref="B71:C71"/>
    <mergeCell ref="B72:C72"/>
    <mergeCell ref="B73:C73"/>
    <mergeCell ref="B55:C55"/>
    <mergeCell ref="B65:C65"/>
  </mergeCells>
  <dataValidations count="5">
    <dataValidation type="decimal" allowBlank="1" showInputMessage="1" showErrorMessage="1" error="De ingevoerde waarde is onjuist" prompt="Inhoud verpakking:_x000a_minimum 1 en maximum 2.500_x000a_" sqref="E40:E46 E63:E81 E23:E36 E50:E51 E55:E59 E85:E109" xr:uid="{5824E18D-E539-45C0-B6F1-35882876A97D}">
      <formula1>1</formula1>
      <formula2>2500</formula2>
    </dataValidation>
    <dataValidation type="textLength" allowBlank="1" showInputMessage="1" showErrorMessage="1" error="De ingevoerde tekst is te lang" prompt="Invullen merknaam_x000a__x000a_Lengte tekst:_x000a_minimum 1 teken_x000a_maximum 50 tekens" sqref="D23:D36 D40:D46 D50:D51 D55:D59 D63:D81 D85:D109" xr:uid="{6056A102-5250-4328-825B-390D3B0B5155}">
      <formula1>1</formula1>
      <formula2>50</formula2>
    </dataValidation>
    <dataValidation type="decimal" allowBlank="1" showInputMessage="1" showErrorMessage="1" error="De ingevoerde waarde is onjuist" prompt="Maximale korting 7,5%" sqref="G119" xr:uid="{DE8EA066-555F-447C-BACC-A114BB919B47}">
      <formula1>0</formula1>
      <formula2>7.5</formula2>
    </dataValidation>
    <dataValidation type="decimal" allowBlank="1" showInputMessage="1" showErrorMessage="1" error="De ingevoerde waarde is onjuist" prompt="Maximale korting 7,5%_x000a__x000a_De opgegeven extra korting bij een omzet van €200.000 is minimaal gelijk aan of groter dan de opgeven extra korting bij een omzet van €150.000" sqref="G120" xr:uid="{DE371FE2-D6E7-4720-8B6A-A532CADC9E9B}">
      <formula1>0</formula1>
      <formula2>7.5</formula2>
    </dataValidation>
    <dataValidation type="decimal" allowBlank="1" showInputMessage="1" showErrorMessage="1" error="De ingevoerde waarde is onjuist" prompt="Maximale korting 7,5%_x000a__x000a_De opgegeven extra korting bij een omzet van €250.000 is minimaal gelijk aan of groter dan de opgeven extra korting bij een omzet van €200.000" sqref="G121" xr:uid="{94857AB3-692D-4428-A268-8E9B3869CA30}">
      <formula1>0</formula1>
      <formula2>7.5</formula2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70D6FD4E395D45BB421361E1278587" ma:contentTypeVersion="6" ma:contentTypeDescription="Een nieuw document maken." ma:contentTypeScope="" ma:versionID="b3b723df88655163888fc8445f7401ab">
  <xsd:schema xmlns:xsd="http://www.w3.org/2001/XMLSchema" xmlns:xs="http://www.w3.org/2001/XMLSchema" xmlns:p="http://schemas.microsoft.com/office/2006/metadata/properties" xmlns:ns2="32f32ddf-35f4-4511-a31f-64ad885033ad" xmlns:ns3="525fbda6-70ef-41f2-9f7c-d2fde9033c98" targetNamespace="http://schemas.microsoft.com/office/2006/metadata/properties" ma:root="true" ma:fieldsID="07a3744ceb23c1bb22f757bcc138d42a" ns2:_="" ns3:_="">
    <xsd:import namespace="32f32ddf-35f4-4511-a31f-64ad885033ad"/>
    <xsd:import namespace="525fbda6-70ef-41f2-9f7c-d2fde9033c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f32ddf-35f4-4511-a31f-64ad88503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fbda6-70ef-41f2-9f7c-d2fde9033c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535A4D-6059-4817-A93A-B78B74C8BC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B73BE8-E2CC-4F5A-9760-A514139C30AB}">
  <ds:schemaRefs>
    <ds:schemaRef ds:uri="http://purl.org/dc/elements/1.1/"/>
    <ds:schemaRef ds:uri="http://purl.org/dc/terms/"/>
    <ds:schemaRef ds:uri="http://schemas.microsoft.com/office/2006/documentManagement/types"/>
    <ds:schemaRef ds:uri="525fbda6-70ef-41f2-9f7c-d2fde9033c98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32f32ddf-35f4-4511-a31f-64ad885033a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109A1CE-4D30-4E7F-B1B5-FAC45B3F19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f32ddf-35f4-4511-a31f-64ad885033ad"/>
    <ds:schemaRef ds:uri="525fbda6-70ef-41f2-9f7c-d2fde9033c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a. Inschrijvingsbiljet</vt:lpstr>
      <vt:lpstr>b. Prijzenblad</vt:lpstr>
      <vt:lpstr>'a. Inschrijvingsbiljet'!Afdrukbereik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Renzen - Van Dijk, Ellen</dc:creator>
  <cp:keywords/>
  <dc:description/>
  <cp:lastModifiedBy>Renzen - Van Dijk, Ellen</cp:lastModifiedBy>
  <cp:revision/>
  <dcterms:created xsi:type="dcterms:W3CDTF">2023-07-27T07:31:55Z</dcterms:created>
  <dcterms:modified xsi:type="dcterms:W3CDTF">2024-04-09T19:16:40Z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0x0101000270D6FD4E395D45BB421361E1278587</vt:lpwstr>
  </property>
  <property fmtid="{D5CDD505-2E9C-101B-9397-08002B2CF9AE}" pid="3" name="MediaServiceImageTags">
    <vt:lpwstr/>
  </property>
</Properties>
</file>