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27"/>
  <workbookPr filterPrivacy="1" codeName="ThisWorkbook" autoCompressPictures="0"/>
  <xr:revisionPtr revIDLastSave="0" documentId="13_ncr:1_{61AE958F-15A4-1A42-9223-6FA2A5D009EA}" xr6:coauthVersionLast="47" xr6:coauthVersionMax="47" xr10:uidLastSave="{00000000-0000-0000-0000-000000000000}"/>
  <bookViews>
    <workbookView xWindow="34240" yWindow="500" windowWidth="35920" windowHeight="19200" activeTab="5" xr2:uid="{00000000-000D-0000-FFFF-FFFF00000000}"/>
  </bookViews>
  <sheets>
    <sheet name="Beoordelen Open vragen" sheetId="21" r:id="rId1"/>
    <sheet name="Beoordelaar 1" sheetId="7" r:id="rId2"/>
    <sheet name="Beoordelaar 2" sheetId="15" r:id="rId3"/>
    <sheet name="Beoordelaar 3" sheetId="16" r:id="rId4"/>
    <sheet name="Beoordelaar 4" sheetId="25" r:id="rId5"/>
    <sheet name="Consensus" sheetId="9" r:id="rId6"/>
    <sheet name="Eindscores" sheetId="19" r:id="rId7"/>
  </sheets>
  <definedNames>
    <definedName name="SCORE">'Beoordelen Open vragen'!$A$16:$A$21</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37" i="9" l="1"/>
  <c r="G37" i="9"/>
  <c r="D37" i="9"/>
  <c r="J35" i="9"/>
  <c r="J34" i="9"/>
  <c r="J33" i="9"/>
  <c r="J32" i="9"/>
  <c r="G35" i="9"/>
  <c r="G34" i="9"/>
  <c r="G33" i="9"/>
  <c r="G32" i="9"/>
  <c r="D35" i="9"/>
  <c r="D34" i="9"/>
  <c r="D33" i="9"/>
  <c r="D32" i="9"/>
  <c r="A32" i="9"/>
  <c r="A31" i="9"/>
  <c r="J39" i="9"/>
  <c r="G39" i="9"/>
  <c r="D39" i="9"/>
  <c r="A12" i="25"/>
  <c r="A11" i="25"/>
  <c r="A12" i="16"/>
  <c r="A11" i="16"/>
  <c r="A12" i="15"/>
  <c r="A11" i="15"/>
  <c r="A12" i="7"/>
  <c r="A11" i="7"/>
  <c r="D9" i="9"/>
  <c r="D16" i="9"/>
  <c r="D23" i="9"/>
  <c r="C3" i="19"/>
  <c r="C5" i="19"/>
  <c r="C9" i="19"/>
  <c r="J9" i="9"/>
  <c r="J16" i="9"/>
  <c r="J23" i="9"/>
  <c r="G3" i="19"/>
  <c r="G5" i="19"/>
  <c r="G9" i="9"/>
  <c r="G16" i="9"/>
  <c r="G23" i="9"/>
  <c r="E3" i="19"/>
  <c r="E5" i="19"/>
  <c r="J25" i="9"/>
  <c r="G25" i="9"/>
  <c r="A4" i="19"/>
  <c r="A10" i="25"/>
  <c r="A9" i="25"/>
  <c r="A8" i="25"/>
  <c r="A7" i="25"/>
  <c r="A6" i="25"/>
  <c r="A5" i="25"/>
  <c r="A4" i="25"/>
  <c r="A3" i="25"/>
  <c r="A2" i="25"/>
  <c r="A10" i="16"/>
  <c r="A9" i="16"/>
  <c r="A8" i="16"/>
  <c r="A7" i="16"/>
  <c r="A6" i="16"/>
  <c r="A5" i="16"/>
  <c r="A4" i="16"/>
  <c r="A3" i="16"/>
  <c r="A2" i="16"/>
  <c r="A10" i="15"/>
  <c r="A9" i="15"/>
  <c r="A8" i="15"/>
  <c r="A7" i="15"/>
  <c r="A6" i="15"/>
  <c r="A5" i="15"/>
  <c r="A4" i="15"/>
  <c r="A3" i="15"/>
  <c r="A2" i="15"/>
  <c r="A24" i="9"/>
  <c r="A17" i="9"/>
  <c r="A10" i="9"/>
  <c r="A3" i="9"/>
  <c r="A2" i="9"/>
  <c r="A3" i="7"/>
  <c r="A4" i="7"/>
  <c r="A9" i="7"/>
  <c r="A10" i="7"/>
  <c r="A7" i="7"/>
  <c r="A8" i="7"/>
  <c r="A5" i="7"/>
  <c r="A6" i="7"/>
  <c r="D7" i="9"/>
  <c r="D6" i="9"/>
  <c r="J21" i="9"/>
  <c r="J20" i="9"/>
  <c r="J14" i="9"/>
  <c r="J13" i="9"/>
  <c r="J7" i="9"/>
  <c r="J6" i="9"/>
  <c r="G21" i="9"/>
  <c r="G20" i="9"/>
  <c r="D21" i="9"/>
  <c r="D20" i="9"/>
  <c r="G14" i="9"/>
  <c r="G13" i="9"/>
  <c r="G7" i="9"/>
  <c r="G6" i="9"/>
  <c r="D14" i="9"/>
  <c r="D13" i="9"/>
  <c r="I1" i="25"/>
  <c r="F1" i="25"/>
  <c r="C1" i="25"/>
  <c r="A3" i="19"/>
  <c r="A2" i="7"/>
  <c r="J1" i="9"/>
  <c r="D25" i="9"/>
  <c r="A25" i="9"/>
  <c r="I1" i="16"/>
  <c r="F1" i="16"/>
  <c r="C1" i="16"/>
  <c r="J19" i="9"/>
  <c r="J18" i="9"/>
  <c r="J12" i="9"/>
  <c r="J11" i="9"/>
  <c r="J5" i="9"/>
  <c r="J4" i="9"/>
  <c r="G19" i="9"/>
  <c r="G18" i="9"/>
  <c r="G12" i="9"/>
  <c r="G11" i="9"/>
  <c r="G5" i="9"/>
  <c r="G4" i="9"/>
  <c r="D19" i="9"/>
  <c r="D18" i="9"/>
  <c r="D12" i="9"/>
  <c r="D11" i="9"/>
  <c r="D5" i="9"/>
  <c r="D4" i="9"/>
  <c r="G2" i="19"/>
  <c r="E2" i="19"/>
  <c r="C2" i="19"/>
  <c r="G1" i="9"/>
  <c r="D1" i="9"/>
  <c r="A18" i="9"/>
  <c r="A11" i="9"/>
  <c r="A4" i="9"/>
  <c r="I1" i="15"/>
  <c r="F1" i="15"/>
  <c r="C1" i="15"/>
  <c r="G9" i="19"/>
  <c r="E9" i="19"/>
</calcChain>
</file>

<file path=xl/sharedStrings.xml><?xml version="1.0" encoding="utf-8"?>
<sst xmlns="http://schemas.openxmlformats.org/spreadsheetml/2006/main" count="227" uniqueCount="41">
  <si>
    <t>Beoordelaar 1: &lt;&lt;&gt;&gt;</t>
  </si>
  <si>
    <t>Beoordelaar 2: &lt;&lt;&gt;&gt;</t>
  </si>
  <si>
    <t>Beoordelaar 3: &lt;&lt;&gt;&gt;</t>
  </si>
  <si>
    <t>&lt;MOTIVATIE&gt;</t>
  </si>
  <si>
    <t>Beoordelaar 1</t>
  </si>
  <si>
    <t>Beoordelaar 2</t>
  </si>
  <si>
    <t>Beoordelaar 3</t>
  </si>
  <si>
    <t>Score:</t>
  </si>
  <si>
    <t>Totaalwaardes</t>
  </si>
  <si>
    <t>Onderdeel</t>
  </si>
  <si>
    <t>Totaal behaalde waarde criterium kwaliteit:</t>
  </si>
  <si>
    <t>Totaal behaalde waarde criterium prijs:</t>
  </si>
  <si>
    <t>Inschrijver 1</t>
  </si>
  <si>
    <t>Inschrijver 2</t>
  </si>
  <si>
    <t>Inschrijver 3</t>
  </si>
  <si>
    <t>FICTIEVE EINDWAARDE (prijs -/- kwaliteit):</t>
  </si>
  <si>
    <t>Totaalwaarde criterium kwaliteit</t>
  </si>
  <si>
    <t>Beoordelaar 4: &lt;&lt;&gt;&gt;</t>
  </si>
  <si>
    <t>Beoordelaar 4</t>
  </si>
  <si>
    <t>Inschrijver beantwoordt de gestelde open vragen conform bijlage kwaliteit.</t>
  </si>
  <si>
    <t>Dit onderdeel kent GEEN eigen beoordelingskader, maar kan leiden tot een aanpassing van een beoordeling van de beantwoording van de open vragen.</t>
  </si>
  <si>
    <t>Behaalde waarde:</t>
  </si>
  <si>
    <t>Motivatie consensus</t>
  </si>
  <si>
    <t xml:space="preserve">Zie bijlage 6 'kwaliteit'. </t>
  </si>
  <si>
    <t>Vraag 1 Implementatie, opstarten dienstverlening</t>
  </si>
  <si>
    <t xml:space="preserve">Zie bijlage 6 'kwaliteit' en Formulier D. </t>
  </si>
  <si>
    <t>Goed</t>
  </si>
  <si>
    <t>Uitmuntend</t>
  </si>
  <si>
    <t>Voldoende</t>
  </si>
  <si>
    <t>Matig</t>
  </si>
  <si>
    <t>Onvoldoende</t>
  </si>
  <si>
    <t xml:space="preserve">Zie formulier D. </t>
  </si>
  <si>
    <t>Consensus:</t>
  </si>
  <si>
    <t>BEANTWOORDING OPEN VRAGEN</t>
  </si>
  <si>
    <t xml:space="preserve">Inschrijver zal op locatie van de aanbestedende dienst een toelichting geven op haar beantwoording van de open vragen. De beoordelaars kunnen aan de hand van de inschrijving en de toelichting nadere vragen stellen (over uitsluitend deze onderwerpen) ter verduidelijking, om zodoende de beoordeling zo goed mogelijk te laten plaatsvinden. </t>
  </si>
  <si>
    <t>Vraag 2 Milieu, duurzaamheid, CO2 en SROI</t>
  </si>
  <si>
    <t>Vraag 3 Advies over beveiliging</t>
  </si>
  <si>
    <t xml:space="preserve">1B TOELICHTING BEANTWOORDING					</t>
  </si>
  <si>
    <t>Totale behaalde waarde Open vragen en toelichting:</t>
  </si>
  <si>
    <t>Vraag 4a Aanrijtijden opvolgingen</t>
  </si>
  <si>
    <t>Vraag 4b Aanrijtijden opvolgingen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</si>
</sst>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20"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b/>
      <sz val="10"/>
      <color indexed="8"/>
      <name val="Verdana"/>
      <family val="2"/>
    </font>
    <font>
      <b/>
      <sz val="10"/>
      <name val="Verdana"/>
      <family val="2"/>
    </font>
    <font>
      <sz val="10"/>
      <color theme="1"/>
      <name val="Calibri"/>
      <family val="2"/>
      <scheme val="minor"/>
    </font>
    <font>
      <sz val="12"/>
      <color rgb="FF454545"/>
      <name val="Helvetica Neue"/>
      <family val="2"/>
    </font>
    <font>
      <b/>
      <sz val="18"/>
      <color theme="0"/>
      <name val="Verdana"/>
      <family val="2"/>
    </font>
    <font>
      <b/>
      <sz val="9"/>
      <color theme="0"/>
      <name val="Verdana"/>
      <family val="2"/>
    </font>
    <font>
      <b/>
      <sz val="14"/>
      <color theme="0"/>
      <name val="Verdana"/>
      <family val="2"/>
    </font>
    <font>
      <b/>
      <sz val="8"/>
      <color theme="0"/>
      <name val="Verdana"/>
      <family val="2"/>
    </font>
    <font>
      <sz val="11"/>
      <color theme="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49998474074526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auto="1"/>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02">
    <xf numFmtId="0" fontId="0" fillId="0" borderId="0" xfId="0"/>
    <xf numFmtId="0" fontId="0" fillId="0" borderId="0" xfId="0" applyAlignment="1">
      <alignment wrapText="1"/>
    </xf>
    <xf numFmtId="0" fontId="1" fillId="0" borderId="0" xfId="0" applyFont="1"/>
    <xf numFmtId="0" fontId="2" fillId="0" borderId="0" xfId="0" applyFont="1"/>
    <xf numFmtId="165" fontId="2" fillId="0" borderId="0" xfId="0" applyNumberFormat="1" applyFont="1" applyAlignment="1">
      <alignment horizontal="center"/>
    </xf>
    <xf numFmtId="0" fontId="2" fillId="2" borderId="0" xfId="0" applyFont="1" applyFill="1"/>
    <xf numFmtId="0" fontId="3" fillId="2" borderId="7" xfId="0" applyFont="1" applyFill="1" applyBorder="1" applyAlignment="1">
      <alignment horizontal="left" vertical="center" indent="1"/>
    </xf>
    <xf numFmtId="0" fontId="2" fillId="2" borderId="7" xfId="0" applyFont="1" applyFill="1" applyBorder="1" applyAlignment="1">
      <alignment horizontal="left" vertical="center" wrapText="1" indent="1"/>
    </xf>
    <xf numFmtId="0" fontId="4" fillId="2" borderId="7" xfId="0" applyFont="1" applyFill="1" applyBorder="1" applyAlignment="1">
      <alignment horizontal="left" vertical="center" indent="1"/>
    </xf>
    <xf numFmtId="0" fontId="3" fillId="2" borderId="7" xfId="0" applyFont="1" applyFill="1" applyBorder="1" applyAlignment="1">
      <alignment horizontal="center" vertical="center"/>
    </xf>
    <xf numFmtId="0" fontId="4" fillId="2" borderId="7" xfId="0" applyFont="1" applyFill="1" applyBorder="1" applyAlignment="1">
      <alignment horizontal="left" vertical="center"/>
    </xf>
    <xf numFmtId="0" fontId="13" fillId="0" borderId="0" xfId="0" applyFont="1"/>
    <xf numFmtId="166" fontId="2" fillId="2" borderId="7" xfId="0" applyNumberFormat="1" applyFont="1" applyFill="1" applyBorder="1" applyAlignment="1">
      <alignment horizontal="left" vertical="center" wrapText="1" indent="1"/>
    </xf>
    <xf numFmtId="0" fontId="14" fillId="0" borderId="0" xfId="0" applyFont="1"/>
    <xf numFmtId="167" fontId="4" fillId="2" borderId="7" xfId="0" applyNumberFormat="1" applyFont="1" applyFill="1" applyBorder="1" applyAlignment="1">
      <alignment horizontal="left" vertical="center"/>
    </xf>
    <xf numFmtId="166" fontId="12" fillId="0" borderId="0" xfId="0" applyNumberFormat="1" applyFont="1" applyAlignment="1">
      <alignment vertical="center" wrapText="1"/>
    </xf>
    <xf numFmtId="0" fontId="7" fillId="5" borderId="2" xfId="0" applyFont="1" applyFill="1" applyBorder="1" applyAlignment="1">
      <alignment vertical="center"/>
    </xf>
    <xf numFmtId="0" fontId="7" fillId="5" borderId="4" xfId="0" applyFont="1" applyFill="1" applyBorder="1" applyAlignment="1">
      <alignment vertical="center"/>
    </xf>
    <xf numFmtId="0" fontId="7" fillId="5" borderId="4" xfId="0" applyFont="1" applyFill="1" applyBorder="1" applyAlignment="1">
      <alignment horizontal="center" vertical="center"/>
    </xf>
    <xf numFmtId="0" fontId="7" fillId="5" borderId="1" xfId="0" applyFont="1" applyFill="1" applyBorder="1" applyAlignment="1">
      <alignment horizontal="center" vertical="center"/>
    </xf>
    <xf numFmtId="0" fontId="8" fillId="5" borderId="1" xfId="0" applyFont="1" applyFill="1" applyBorder="1" applyAlignment="1" applyProtection="1">
      <alignment horizontal="center" vertical="center" wrapText="1"/>
      <protection locked="0"/>
    </xf>
    <xf numFmtId="164" fontId="2" fillId="6"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xf>
    <xf numFmtId="0" fontId="4" fillId="3" borderId="2" xfId="0" applyFont="1" applyFill="1" applyBorder="1" applyAlignment="1">
      <alignment vertical="center"/>
    </xf>
    <xf numFmtId="0" fontId="4" fillId="3" borderId="3" xfId="0" applyFont="1" applyFill="1" applyBorder="1" applyAlignment="1">
      <alignment vertical="center"/>
    </xf>
    <xf numFmtId="0" fontId="1" fillId="5" borderId="1" xfId="0" applyFont="1" applyFill="1" applyBorder="1" applyAlignment="1">
      <alignment horizontal="left" vertical="center"/>
    </xf>
    <xf numFmtId="0" fontId="1" fillId="5" borderId="1" xfId="0" applyFont="1" applyFill="1" applyBorder="1" applyAlignment="1">
      <alignment horizontal="center" vertical="center"/>
    </xf>
    <xf numFmtId="0" fontId="1" fillId="6" borderId="1" xfId="0" applyFont="1" applyFill="1" applyBorder="1" applyAlignment="1">
      <alignment vertical="center" wrapText="1"/>
    </xf>
    <xf numFmtId="166" fontId="1" fillId="6" borderId="8" xfId="0" applyNumberFormat="1" applyFont="1" applyFill="1" applyBorder="1" applyAlignment="1">
      <alignment horizontal="center" vertical="center" wrapText="1"/>
    </xf>
    <xf numFmtId="0" fontId="1" fillId="6" borderId="1" xfId="0" applyFont="1" applyFill="1" applyBorder="1" applyAlignment="1">
      <alignment horizontal="right" vertical="center"/>
    </xf>
    <xf numFmtId="166" fontId="1" fillId="6" borderId="1" xfId="0" applyNumberFormat="1" applyFont="1" applyFill="1" applyBorder="1" applyAlignment="1" applyProtection="1">
      <alignment horizontal="center" vertical="center"/>
      <protection locked="0"/>
    </xf>
    <xf numFmtId="0" fontId="15" fillId="3" borderId="1" xfId="0" applyFont="1" applyFill="1" applyBorder="1" applyAlignment="1">
      <alignment horizontal="center" vertical="center"/>
    </xf>
    <xf numFmtId="167" fontId="4" fillId="3" borderId="1" xfId="0" applyNumberFormat="1" applyFont="1" applyFill="1" applyBorder="1" applyAlignment="1">
      <alignment horizontal="center" vertical="center"/>
    </xf>
    <xf numFmtId="166" fontId="4" fillId="3" borderId="1" xfId="0" applyNumberFormat="1" applyFont="1" applyFill="1" applyBorder="1" applyAlignment="1">
      <alignment horizontal="center" vertical="center"/>
    </xf>
    <xf numFmtId="0" fontId="4" fillId="3" borderId="1" xfId="0" applyFont="1" applyFill="1" applyBorder="1" applyAlignment="1">
      <alignment horizontal="right" vertical="center"/>
    </xf>
    <xf numFmtId="0" fontId="16" fillId="2" borderId="14" xfId="0" applyFont="1" applyFill="1" applyBorder="1" applyAlignment="1">
      <alignment horizontal="center" vertical="center" wrapText="1"/>
    </xf>
    <xf numFmtId="0" fontId="2" fillId="2" borderId="7" xfId="0" applyFont="1" applyFill="1" applyBorder="1"/>
    <xf numFmtId="165" fontId="2" fillId="2" borderId="0" xfId="0" applyNumberFormat="1" applyFont="1" applyFill="1" applyAlignment="1">
      <alignment horizontal="center"/>
    </xf>
    <xf numFmtId="0" fontId="4" fillId="7" borderId="2" xfId="0" applyFont="1" applyFill="1" applyBorder="1" applyAlignment="1" applyProtection="1">
      <alignment horizontal="left" vertical="center" indent="1"/>
      <protection locked="0"/>
    </xf>
    <xf numFmtId="0" fontId="1" fillId="3" borderId="2" xfId="0" applyFont="1" applyFill="1" applyBorder="1" applyAlignment="1">
      <alignment horizontal="left" vertical="center" indent="1"/>
    </xf>
    <xf numFmtId="165" fontId="3" fillId="6" borderId="4" xfId="0" applyNumberFormat="1" applyFont="1" applyFill="1" applyBorder="1" applyAlignment="1" applyProtection="1">
      <alignment horizontal="center" vertical="center" wrapText="1"/>
      <protection locked="0"/>
    </xf>
    <xf numFmtId="165" fontId="3" fillId="6" borderId="3" xfId="0" applyNumberFormat="1" applyFont="1" applyFill="1" applyBorder="1" applyAlignment="1">
      <alignment horizontal="center" vertical="center" wrapText="1"/>
    </xf>
    <xf numFmtId="0" fontId="2" fillId="2" borderId="7" xfId="0" applyFont="1" applyFill="1" applyBorder="1" applyAlignment="1">
      <alignment horizontal="left" vertical="center" wrapText="1"/>
    </xf>
    <xf numFmtId="0" fontId="2" fillId="2" borderId="7" xfId="0" applyFont="1" applyFill="1" applyBorder="1" applyAlignment="1">
      <alignment wrapText="1"/>
    </xf>
    <xf numFmtId="165" fontId="2" fillId="0" borderId="0" xfId="0" applyNumberFormat="1" applyFont="1" applyAlignment="1">
      <alignment horizontal="center" wrapText="1"/>
    </xf>
    <xf numFmtId="165" fontId="2" fillId="2" borderId="0" xfId="0" applyNumberFormat="1" applyFont="1" applyFill="1" applyAlignment="1">
      <alignment horizontal="center" wrapText="1"/>
    </xf>
    <xf numFmtId="0" fontId="2" fillId="2" borderId="0" xfId="0" applyFont="1" applyFill="1" applyAlignment="1">
      <alignment wrapText="1"/>
    </xf>
    <xf numFmtId="0" fontId="2" fillId="0" borderId="0" xfId="0" applyFont="1" applyAlignment="1">
      <alignment wrapText="1"/>
    </xf>
    <xf numFmtId="0" fontId="2" fillId="7" borderId="4" xfId="0" applyFont="1" applyFill="1" applyBorder="1" applyAlignment="1">
      <alignment wrapText="1"/>
    </xf>
    <xf numFmtId="0" fontId="2" fillId="7" borderId="2" xfId="0" applyFont="1" applyFill="1" applyBorder="1"/>
    <xf numFmtId="0" fontId="2" fillId="7" borderId="3" xfId="0" applyFont="1" applyFill="1" applyBorder="1" applyAlignment="1">
      <alignment wrapText="1"/>
    </xf>
    <xf numFmtId="0" fontId="2" fillId="6" borderId="6" xfId="0" applyFont="1" applyFill="1" applyBorder="1" applyAlignment="1">
      <alignment vertical="center" wrapText="1"/>
    </xf>
    <xf numFmtId="0" fontId="3" fillId="5" borderId="1" xfId="0" applyFont="1" applyFill="1" applyBorder="1" applyAlignment="1">
      <alignment vertical="center" wrapText="1"/>
    </xf>
    <xf numFmtId="0" fontId="0" fillId="2" borderId="0" xfId="0" applyFill="1"/>
    <xf numFmtId="0" fontId="13" fillId="2" borderId="0" xfId="0" applyFont="1" applyFill="1"/>
    <xf numFmtId="0" fontId="4" fillId="2" borderId="7" xfId="0" applyFont="1" applyFill="1" applyBorder="1" applyAlignment="1">
      <alignment horizontal="center" vertical="center"/>
    </xf>
    <xf numFmtId="0" fontId="4" fillId="3" borderId="2" xfId="0" applyFont="1" applyFill="1" applyBorder="1" applyAlignment="1">
      <alignment horizontal="left" vertical="center"/>
    </xf>
    <xf numFmtId="0" fontId="4" fillId="3" borderId="4" xfId="0" applyFont="1" applyFill="1" applyBorder="1" applyAlignment="1">
      <alignment horizontal="left"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18" fillId="7" borderId="1" xfId="0" applyFont="1" applyFill="1" applyBorder="1" applyAlignment="1">
      <alignment horizontal="center" vertical="center" wrapText="1"/>
    </xf>
    <xf numFmtId="0" fontId="17" fillId="7" borderId="8"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5" borderId="8" xfId="0" applyFont="1" applyFill="1" applyBorder="1" applyAlignment="1">
      <alignment horizontal="left" vertical="center" wrapText="1"/>
    </xf>
    <xf numFmtId="0" fontId="2" fillId="6" borderId="1" xfId="0" applyFont="1" applyFill="1" applyBorder="1" applyAlignment="1">
      <alignment horizontal="left" vertical="center" wrapText="1"/>
    </xf>
    <xf numFmtId="0" fontId="17" fillId="7" borderId="7" xfId="0" applyFont="1" applyFill="1" applyBorder="1" applyAlignment="1">
      <alignment horizontal="center" vertical="center" wrapText="1"/>
    </xf>
    <xf numFmtId="166" fontId="2" fillId="4" borderId="1" xfId="0" applyNumberFormat="1" applyFont="1" applyFill="1" applyBorder="1" applyAlignment="1">
      <alignment horizontal="left" vertical="center"/>
    </xf>
    <xf numFmtId="0" fontId="19" fillId="0" borderId="0" xfId="0" applyFont="1"/>
    <xf numFmtId="165" fontId="3" fillId="5" borderId="4" xfId="0" applyNumberFormat="1" applyFont="1" applyFill="1" applyBorder="1" applyAlignment="1" applyProtection="1">
      <alignment horizontal="center" vertical="center" wrapText="1"/>
      <protection locked="0"/>
    </xf>
    <xf numFmtId="165" fontId="3" fillId="5" borderId="3" xfId="0" applyNumberFormat="1" applyFont="1" applyFill="1" applyBorder="1" applyAlignment="1" applyProtection="1">
      <alignment horizontal="center" vertical="center" wrapText="1"/>
      <protection locked="0"/>
    </xf>
    <xf numFmtId="165" fontId="3" fillId="5" borderId="2" xfId="0" applyNumberFormat="1" applyFont="1" applyFill="1" applyBorder="1" applyAlignment="1" applyProtection="1">
      <alignment horizontal="center" vertical="center" wrapText="1"/>
      <protection locked="0"/>
    </xf>
    <xf numFmtId="165" fontId="4" fillId="7" borderId="2" xfId="0" applyNumberFormat="1" applyFont="1" applyFill="1" applyBorder="1" applyAlignment="1" applyProtection="1">
      <alignment horizontal="center" vertical="center"/>
      <protection locked="0"/>
    </xf>
    <xf numFmtId="165" fontId="4" fillId="7" borderId="3" xfId="0" applyNumberFormat="1" applyFont="1" applyFill="1" applyBorder="1" applyAlignment="1" applyProtection="1">
      <alignment horizontal="center" vertical="center"/>
      <protection locked="0"/>
    </xf>
    <xf numFmtId="165" fontId="4" fillId="7" borderId="4" xfId="0" applyNumberFormat="1" applyFont="1" applyFill="1" applyBorder="1" applyAlignment="1" applyProtection="1">
      <alignment horizontal="center" vertical="center"/>
      <protection locked="0"/>
    </xf>
    <xf numFmtId="165" fontId="3" fillId="3" borderId="4" xfId="0" applyNumberFormat="1" applyFont="1" applyFill="1" applyBorder="1" applyAlignment="1">
      <alignment horizontal="center" vertical="center"/>
    </xf>
    <xf numFmtId="165" fontId="3" fillId="3" borderId="3" xfId="0" applyNumberFormat="1" applyFont="1" applyFill="1" applyBorder="1" applyAlignment="1">
      <alignment horizontal="center" vertical="center"/>
    </xf>
    <xf numFmtId="165" fontId="3" fillId="6" borderId="5" xfId="0" applyNumberFormat="1" applyFont="1" applyFill="1" applyBorder="1" applyAlignment="1">
      <alignment horizontal="center" vertical="center" wrapText="1"/>
    </xf>
    <xf numFmtId="165" fontId="3" fillId="6" borderId="13" xfId="0" applyNumberFormat="1" applyFont="1" applyFill="1" applyBorder="1" applyAlignment="1">
      <alignment horizontal="center" vertical="center" wrapText="1"/>
    </xf>
    <xf numFmtId="165" fontId="3" fillId="6" borderId="10" xfId="0" applyNumberFormat="1" applyFont="1" applyFill="1" applyBorder="1" applyAlignment="1">
      <alignment horizontal="center" vertical="center" wrapText="1"/>
    </xf>
    <xf numFmtId="165" fontId="3" fillId="6" borderId="12" xfId="0" applyNumberFormat="1" applyFont="1" applyFill="1" applyBorder="1" applyAlignment="1">
      <alignment horizontal="center" vertical="center" wrapText="1"/>
    </xf>
    <xf numFmtId="165" fontId="4" fillId="7" borderId="2" xfId="0" applyNumberFormat="1" applyFont="1" applyFill="1" applyBorder="1" applyAlignment="1">
      <alignment horizontal="center" vertical="center"/>
    </xf>
    <xf numFmtId="165" fontId="4" fillId="7" borderId="3" xfId="0" applyNumberFormat="1" applyFont="1" applyFill="1" applyBorder="1" applyAlignment="1">
      <alignment horizontal="center" vertical="center"/>
    </xf>
    <xf numFmtId="165" fontId="4" fillId="7" borderId="4" xfId="0" applyNumberFormat="1" applyFont="1" applyFill="1" applyBorder="1" applyAlignment="1">
      <alignment horizontal="center" vertical="center"/>
    </xf>
    <xf numFmtId="166" fontId="12" fillId="5" borderId="2" xfId="0" applyNumberFormat="1" applyFont="1" applyFill="1" applyBorder="1" applyAlignment="1">
      <alignment horizontal="center" vertical="center" wrapText="1"/>
    </xf>
    <xf numFmtId="166" fontId="12" fillId="5" borderId="3" xfId="0" applyNumberFormat="1" applyFont="1" applyFill="1" applyBorder="1" applyAlignment="1">
      <alignment horizontal="center" vertical="center" wrapText="1"/>
    </xf>
    <xf numFmtId="164" fontId="2" fillId="0" borderId="0" xfId="0" applyNumberFormat="1" applyFont="1" applyAlignment="1">
      <alignment horizontal="center" vertical="center" wrapText="1"/>
    </xf>
    <xf numFmtId="164" fontId="2" fillId="6" borderId="1" xfId="0" applyNumberFormat="1" applyFont="1" applyFill="1" applyBorder="1" applyAlignment="1" applyProtection="1">
      <alignment horizontal="center" vertical="center" wrapText="1"/>
      <protection locked="0"/>
    </xf>
    <xf numFmtId="164" fontId="2" fillId="6" borderId="5" xfId="0" applyNumberFormat="1" applyFont="1" applyFill="1" applyBorder="1" applyAlignment="1">
      <alignment horizontal="center" vertical="center" wrapText="1"/>
    </xf>
    <xf numFmtId="164" fontId="2" fillId="6" borderId="13" xfId="0" applyNumberFormat="1" applyFont="1" applyFill="1" applyBorder="1" applyAlignment="1">
      <alignment horizontal="center" vertical="center" wrapText="1"/>
    </xf>
    <xf numFmtId="164" fontId="2" fillId="6" borderId="6" xfId="0" applyNumberFormat="1" applyFont="1" applyFill="1" applyBorder="1" applyAlignment="1">
      <alignment horizontal="center" vertical="center" wrapText="1"/>
    </xf>
    <xf numFmtId="164" fontId="2" fillId="6" borderId="9" xfId="0" applyNumberFormat="1" applyFont="1" applyFill="1" applyBorder="1" applyAlignment="1">
      <alignment horizontal="center" vertical="center" wrapText="1"/>
    </xf>
    <xf numFmtId="164" fontId="2" fillId="6" borderId="10" xfId="0" applyNumberFormat="1" applyFont="1" applyFill="1" applyBorder="1" applyAlignment="1">
      <alignment horizontal="center" vertical="center" wrapText="1"/>
    </xf>
    <xf numFmtId="164" fontId="2" fillId="6" borderId="12" xfId="0" applyNumberFormat="1" applyFont="1" applyFill="1" applyBorder="1" applyAlignment="1">
      <alignment horizontal="center" vertical="center" wrapText="1"/>
    </xf>
    <xf numFmtId="0" fontId="11" fillId="3" borderId="1" xfId="0" applyFont="1" applyFill="1" applyBorder="1" applyAlignment="1">
      <alignment horizontal="right" vertical="center" wrapText="1"/>
    </xf>
    <xf numFmtId="0" fontId="2" fillId="6" borderId="8" xfId="0" applyFont="1" applyFill="1" applyBorder="1" applyAlignment="1">
      <alignment horizontal="left" vertical="center" wrapText="1"/>
    </xf>
    <xf numFmtId="0" fontId="2" fillId="6" borderId="7" xfId="0" applyFont="1" applyFill="1" applyBorder="1" applyAlignment="1">
      <alignment horizontal="left" vertical="center" wrapText="1"/>
    </xf>
    <xf numFmtId="0" fontId="10" fillId="7" borderId="1" xfId="0" applyFont="1" applyFill="1" applyBorder="1" applyAlignment="1">
      <alignment horizontal="right" vertical="center" wrapText="1"/>
    </xf>
    <xf numFmtId="0" fontId="9" fillId="3" borderId="1" xfId="0" applyFont="1" applyFill="1" applyBorder="1" applyAlignment="1">
      <alignment horizontal="right" vertical="center" wrapText="1"/>
    </xf>
    <xf numFmtId="0" fontId="4" fillId="7" borderId="10" xfId="0" applyFont="1" applyFill="1" applyBorder="1" applyAlignment="1">
      <alignment horizontal="center" vertical="center"/>
    </xf>
    <xf numFmtId="0" fontId="4" fillId="7" borderId="12" xfId="0" applyFont="1" applyFill="1" applyBorder="1" applyAlignment="1">
      <alignment horizontal="center" vertical="center"/>
    </xf>
    <xf numFmtId="0" fontId="4" fillId="7" borderId="2" xfId="0" applyFont="1" applyFill="1" applyBorder="1" applyAlignment="1">
      <alignment horizontal="left" vertical="center"/>
    </xf>
    <xf numFmtId="0" fontId="4" fillId="7" borderId="3" xfId="0" applyFont="1" applyFill="1" applyBorder="1" applyAlignment="1">
      <alignment horizontal="left"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sheetPr>
    <tabColor theme="8"/>
  </sheetPr>
  <dimension ref="A1:A21"/>
  <sheetViews>
    <sheetView showGridLines="0" zoomScaleNormal="100" workbookViewId="0">
      <selection activeCell="A12" sqref="A12"/>
    </sheetView>
  </sheetViews>
  <sheetFormatPr baseColWidth="10" defaultRowHeight="15" x14ac:dyDescent="0.2"/>
  <cols>
    <col min="1" max="1" width="130.83203125" customWidth="1"/>
  </cols>
  <sheetData>
    <row r="1" spans="1:1" ht="30" customHeight="1" x14ac:dyDescent="0.2">
      <c r="A1" s="61" t="s">
        <v>33</v>
      </c>
    </row>
    <row r="2" spans="1:1" ht="50" customHeight="1" x14ac:dyDescent="0.2">
      <c r="A2" s="62" t="s">
        <v>19</v>
      </c>
    </row>
    <row r="3" spans="1:1" ht="30" customHeight="1" x14ac:dyDescent="0.2">
      <c r="A3" s="63" t="s">
        <v>24</v>
      </c>
    </row>
    <row r="4" spans="1:1" ht="50" customHeight="1" x14ac:dyDescent="0.2">
      <c r="A4" s="64" t="s">
        <v>23</v>
      </c>
    </row>
    <row r="5" spans="1:1" ht="30" customHeight="1" x14ac:dyDescent="0.2">
      <c r="A5" s="63" t="s">
        <v>35</v>
      </c>
    </row>
    <row r="6" spans="1:1" ht="50" customHeight="1" x14ac:dyDescent="0.2">
      <c r="A6" s="64" t="s">
        <v>23</v>
      </c>
    </row>
    <row r="7" spans="1:1" ht="30" customHeight="1" x14ac:dyDescent="0.2">
      <c r="A7" s="63" t="s">
        <v>36</v>
      </c>
    </row>
    <row r="8" spans="1:1" ht="50" customHeight="1" x14ac:dyDescent="0.2">
      <c r="A8" s="64" t="s">
        <v>23</v>
      </c>
    </row>
    <row r="9" spans="1:1" ht="30" customHeight="1" x14ac:dyDescent="0.2">
      <c r="A9" s="63" t="s">
        <v>39</v>
      </c>
    </row>
    <row r="10" spans="1:1" ht="50" customHeight="1" x14ac:dyDescent="0.2">
      <c r="A10" s="64" t="s">
        <v>25</v>
      </c>
    </row>
    <row r="11" spans="1:1" ht="30" customHeight="1" x14ac:dyDescent="0.2">
      <c r="A11" s="63" t="s">
        <v>40</v>
      </c>
    </row>
    <row r="12" spans="1:1" ht="50" customHeight="1" x14ac:dyDescent="0.2">
      <c r="A12" s="64" t="s">
        <v>23</v>
      </c>
    </row>
    <row r="13" spans="1:1" ht="30" customHeight="1" x14ac:dyDescent="0.2">
      <c r="A13" s="65" t="s">
        <v>37</v>
      </c>
    </row>
    <row r="14" spans="1:1" ht="50" customHeight="1" x14ac:dyDescent="0.2">
      <c r="A14" s="62" t="s">
        <v>34</v>
      </c>
    </row>
    <row r="15" spans="1:1" ht="40" customHeight="1" x14ac:dyDescent="0.2">
      <c r="A15" s="66" t="s">
        <v>20</v>
      </c>
    </row>
    <row r="16" spans="1:1" x14ac:dyDescent="0.2">
      <c r="A16" s="35" t="s">
        <v>7</v>
      </c>
    </row>
    <row r="17" spans="1:1" x14ac:dyDescent="0.2">
      <c r="A17" s="67" t="s">
        <v>27</v>
      </c>
    </row>
    <row r="18" spans="1:1" x14ac:dyDescent="0.2">
      <c r="A18" s="67" t="s">
        <v>26</v>
      </c>
    </row>
    <row r="19" spans="1:1" x14ac:dyDescent="0.2">
      <c r="A19" s="67" t="s">
        <v>28</v>
      </c>
    </row>
    <row r="20" spans="1:1" x14ac:dyDescent="0.2">
      <c r="A20" s="67" t="s">
        <v>29</v>
      </c>
    </row>
    <row r="21" spans="1:1" x14ac:dyDescent="0.2">
      <c r="A21" s="67" t="s">
        <v>30</v>
      </c>
    </row>
  </sheetData>
  <sheetProtection algorithmName="SHA-512" hashValue="vGpgFbNSsb7CMpvex96OX6sh8FIEH10BtVGLBjLaY9AAhxQXWuDKqg1CUvMLvJsI4VPOyxTp68nvsBGBE93hsQ==" saltValue="9C9Wq0qM0T67d/eftS4j9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6"/>
    <pageSetUpPr fitToPage="1"/>
  </sheetPr>
  <dimension ref="A1:K16"/>
  <sheetViews>
    <sheetView showGridLines="0" zoomScale="90" zoomScaleNormal="90" zoomScalePageLayoutView="85" workbookViewId="0">
      <pane ySplit="1" topLeftCell="A4" activePane="bottomLeft" state="frozen"/>
      <selection pane="bottomLeft" activeCell="C11" sqref="C11"/>
    </sheetView>
  </sheetViews>
  <sheetFormatPr baseColWidth="10" defaultColWidth="8.83203125" defaultRowHeight="13" x14ac:dyDescent="0.15"/>
  <cols>
    <col min="1" max="1" width="90.83203125" style="3" customWidth="1"/>
    <col min="2" max="2" width="2.83203125" style="5" customWidth="1"/>
    <col min="3" max="3" width="30.83203125" style="4" customWidth="1"/>
    <col min="4" max="4" width="3.83203125" style="4" customWidth="1"/>
    <col min="5" max="5" width="2.83203125" style="37" customWidth="1"/>
    <col min="6" max="6" width="30.83203125" style="4" customWidth="1"/>
    <col min="7" max="7" width="3.83203125" style="4" customWidth="1"/>
    <col min="8" max="8" width="2.83203125" style="37" customWidth="1"/>
    <col min="9" max="9" width="30.83203125" style="3" customWidth="1"/>
    <col min="10" max="10" width="3.83203125" style="3" customWidth="1"/>
    <col min="11" max="11" width="11.6640625" style="3" bestFit="1" customWidth="1"/>
    <col min="12" max="16384" width="8.83203125" style="3"/>
  </cols>
  <sheetData>
    <row r="1" spans="1:11" ht="50" customHeight="1" x14ac:dyDescent="0.2">
      <c r="A1" s="38" t="s">
        <v>0</v>
      </c>
      <c r="B1" s="8"/>
      <c r="C1" s="73" t="s">
        <v>12</v>
      </c>
      <c r="D1" s="72"/>
      <c r="E1" s="8"/>
      <c r="F1" s="71" t="s">
        <v>13</v>
      </c>
      <c r="G1" s="72"/>
      <c r="H1" s="8"/>
      <c r="I1" s="71" t="s">
        <v>14</v>
      </c>
      <c r="J1" s="72"/>
      <c r="K1" s="2"/>
    </row>
    <row r="2" spans="1:11" ht="40" customHeight="1" x14ac:dyDescent="0.15">
      <c r="A2" s="39" t="str">
        <f>'Beoordelen Open vragen'!A1:A1</f>
        <v>BEANTWOORDING OPEN VRAGEN</v>
      </c>
      <c r="B2" s="6"/>
      <c r="C2" s="74"/>
      <c r="D2" s="75"/>
      <c r="E2" s="6"/>
      <c r="F2" s="74"/>
      <c r="G2" s="75"/>
      <c r="H2" s="6"/>
      <c r="I2" s="74"/>
      <c r="J2" s="75"/>
    </row>
    <row r="3" spans="1:11" ht="21" customHeight="1" x14ac:dyDescent="0.15">
      <c r="A3" s="52" t="str">
        <f>'Beoordelen Open vragen'!A3</f>
        <v>Vraag 1 Implementatie, opstarten dienstverlening</v>
      </c>
      <c r="B3" s="7"/>
      <c r="C3" s="40" t="s">
        <v>7</v>
      </c>
      <c r="D3" s="41"/>
      <c r="E3" s="42"/>
      <c r="F3" s="40" t="s">
        <v>7</v>
      </c>
      <c r="G3" s="41"/>
      <c r="H3" s="42"/>
      <c r="I3" s="40" t="s">
        <v>7</v>
      </c>
      <c r="J3" s="41"/>
    </row>
    <row r="4" spans="1:11" ht="130" customHeight="1" x14ac:dyDescent="0.15">
      <c r="A4" s="51" t="str">
        <f>'Beoordelen Open vragen'!A4</f>
        <v xml:space="preserve">Zie bijlage 6 'kwaliteit'. </v>
      </c>
      <c r="B4" s="7"/>
      <c r="C4" s="68" t="s">
        <v>3</v>
      </c>
      <c r="D4" s="69"/>
      <c r="E4" s="42"/>
      <c r="F4" s="70" t="s">
        <v>3</v>
      </c>
      <c r="G4" s="69"/>
      <c r="H4" s="42"/>
      <c r="I4" s="70" t="s">
        <v>3</v>
      </c>
      <c r="J4" s="69"/>
    </row>
    <row r="5" spans="1:11" ht="21" customHeight="1" x14ac:dyDescent="0.15">
      <c r="A5" s="52" t="str">
        <f>'Beoordelen Open vragen'!A5</f>
        <v>Vraag 2 Milieu, duurzaamheid, CO2 en SROI</v>
      </c>
      <c r="B5" s="7"/>
      <c r="C5" s="40" t="s">
        <v>7</v>
      </c>
      <c r="D5" s="41"/>
      <c r="E5" s="42"/>
      <c r="F5" s="40" t="s">
        <v>7</v>
      </c>
      <c r="G5" s="41"/>
      <c r="H5" s="42"/>
      <c r="I5" s="40" t="s">
        <v>7</v>
      </c>
      <c r="J5" s="41"/>
    </row>
    <row r="6" spans="1:11" ht="130" customHeight="1" x14ac:dyDescent="0.15">
      <c r="A6" s="51" t="str">
        <f>'Beoordelen Open vragen'!A6</f>
        <v xml:space="preserve">Zie bijlage 6 'kwaliteit'. </v>
      </c>
      <c r="B6" s="7"/>
      <c r="C6" s="68" t="s">
        <v>3</v>
      </c>
      <c r="D6" s="69"/>
      <c r="E6" s="42"/>
      <c r="F6" s="70" t="s">
        <v>3</v>
      </c>
      <c r="G6" s="69"/>
      <c r="H6" s="42"/>
      <c r="I6" s="70" t="s">
        <v>3</v>
      </c>
      <c r="J6" s="69"/>
    </row>
    <row r="7" spans="1:11" ht="21" customHeight="1" x14ac:dyDescent="0.15">
      <c r="A7" s="52" t="str">
        <f>'Beoordelen Open vragen'!A7</f>
        <v>Vraag 3 Advies over beveiliging</v>
      </c>
      <c r="B7" s="7"/>
      <c r="C7" s="40" t="s">
        <v>7</v>
      </c>
      <c r="D7" s="41"/>
      <c r="E7" s="42"/>
      <c r="F7" s="40" t="s">
        <v>7</v>
      </c>
      <c r="G7" s="41"/>
      <c r="H7" s="42"/>
      <c r="I7" s="40" t="s">
        <v>7</v>
      </c>
      <c r="J7" s="41"/>
    </row>
    <row r="8" spans="1:11" ht="130" customHeight="1" x14ac:dyDescent="0.15">
      <c r="A8" s="51" t="str">
        <f>'Beoordelen Open vragen'!A8</f>
        <v xml:space="preserve">Zie bijlage 6 'kwaliteit'. </v>
      </c>
      <c r="B8" s="7"/>
      <c r="C8" s="68" t="s">
        <v>3</v>
      </c>
      <c r="D8" s="69"/>
      <c r="E8" s="42"/>
      <c r="F8" s="70" t="s">
        <v>3</v>
      </c>
      <c r="G8" s="69"/>
      <c r="H8" s="42"/>
      <c r="I8" s="70" t="s">
        <v>3</v>
      </c>
      <c r="J8" s="69"/>
    </row>
    <row r="9" spans="1:11" ht="21" customHeight="1" x14ac:dyDescent="0.15">
      <c r="A9" s="52" t="str">
        <f>'Beoordelen Open vragen'!A9</f>
        <v>Vraag 4a Aanrijtijden opvolgingen</v>
      </c>
      <c r="B9" s="7"/>
      <c r="C9" s="76" t="s">
        <v>31</v>
      </c>
      <c r="D9" s="77"/>
      <c r="E9" s="42"/>
      <c r="F9" s="76" t="s">
        <v>31</v>
      </c>
      <c r="G9" s="77"/>
      <c r="H9" s="42"/>
      <c r="I9" s="76" t="s">
        <v>31</v>
      </c>
      <c r="J9" s="77"/>
    </row>
    <row r="10" spans="1:11" ht="130" customHeight="1" x14ac:dyDescent="0.15">
      <c r="A10" s="51" t="str">
        <f>'Beoordelen Open vragen'!A10</f>
        <v xml:space="preserve">Zie bijlage 6 'kwaliteit' en Formulier D. </v>
      </c>
      <c r="B10" s="7"/>
      <c r="C10" s="78"/>
      <c r="D10" s="79"/>
      <c r="E10" s="42"/>
      <c r="F10" s="78"/>
      <c r="G10" s="79"/>
      <c r="H10" s="42"/>
      <c r="I10" s="78"/>
      <c r="J10" s="79"/>
    </row>
    <row r="11" spans="1:11" ht="21" customHeight="1" x14ac:dyDescent="0.15">
      <c r="A11" s="52" t="str">
        <f>'Beoordelen Open vragen'!A11</f>
        <v>Vraag 4b Aanrijtijden opvolgingen</v>
      </c>
      <c r="B11" s="7"/>
      <c r="C11" s="40" t="s">
        <v>7</v>
      </c>
      <c r="D11" s="41"/>
      <c r="E11" s="42"/>
      <c r="F11" s="40" t="s">
        <v>7</v>
      </c>
      <c r="G11" s="41"/>
      <c r="H11" s="42"/>
      <c r="I11" s="40" t="s">
        <v>7</v>
      </c>
      <c r="J11" s="41"/>
    </row>
    <row r="12" spans="1:11" ht="130" customHeight="1" x14ac:dyDescent="0.15">
      <c r="A12" s="51" t="str">
        <f>'Beoordelen Open vragen'!A12</f>
        <v xml:space="preserve">Zie bijlage 6 'kwaliteit'. </v>
      </c>
      <c r="B12" s="7"/>
      <c r="C12" s="68" t="s">
        <v>3</v>
      </c>
      <c r="D12" s="69"/>
      <c r="E12" s="42"/>
      <c r="F12" s="70" t="s">
        <v>3</v>
      </c>
      <c r="G12" s="69"/>
      <c r="H12" s="42"/>
      <c r="I12" s="70" t="s">
        <v>3</v>
      </c>
      <c r="J12" s="69"/>
    </row>
    <row r="13" spans="1:11" ht="20" customHeight="1" x14ac:dyDescent="0.15">
      <c r="A13" s="49"/>
      <c r="B13" s="36"/>
      <c r="C13" s="48"/>
      <c r="D13" s="48"/>
      <c r="E13" s="43"/>
      <c r="F13" s="48"/>
      <c r="G13" s="48"/>
      <c r="H13" s="43"/>
      <c r="I13" s="48"/>
      <c r="J13" s="50"/>
    </row>
    <row r="14" spans="1:11" x14ac:dyDescent="0.15">
      <c r="A14" s="5"/>
      <c r="B14" s="37"/>
      <c r="C14" s="44"/>
      <c r="D14" s="44"/>
      <c r="E14" s="45"/>
      <c r="F14" s="44"/>
      <c r="G14" s="44"/>
      <c r="H14" s="46"/>
      <c r="I14" s="47"/>
      <c r="J14" s="47"/>
    </row>
    <row r="15" spans="1:11" x14ac:dyDescent="0.15">
      <c r="C15" s="44"/>
      <c r="D15" s="44"/>
      <c r="E15" s="45"/>
      <c r="F15" s="44"/>
      <c r="G15" s="44"/>
      <c r="H15" s="45"/>
      <c r="I15" s="47"/>
      <c r="J15" s="47"/>
    </row>
    <row r="16" spans="1:11" x14ac:dyDescent="0.15">
      <c r="C16" s="44"/>
      <c r="D16" s="44"/>
      <c r="E16" s="45"/>
      <c r="F16" s="44"/>
      <c r="G16" s="44"/>
      <c r="H16" s="45"/>
      <c r="I16" s="47"/>
      <c r="J16" s="47"/>
    </row>
  </sheetData>
  <sheetProtection algorithmName="SHA-512" hashValue="xuJeOp/g5/QIxLFx+E+uOICm1tFaOpK7IMsjnyLOgUV1+GNJ8G6iCOSOrCaHuGnuRWnQrwO+sWXeF3l20nQdJQ==" saltValue="zagRfvFXDQ5x8I9s+lw6GA==" spinCount="100000" sheet="1" objects="1" scenarios="1"/>
  <mergeCells count="21">
    <mergeCell ref="F8:G8"/>
    <mergeCell ref="I8:J8"/>
    <mergeCell ref="C9:D10"/>
    <mergeCell ref="F9:G10"/>
    <mergeCell ref="I9:J10"/>
    <mergeCell ref="C12:D12"/>
    <mergeCell ref="F12:G12"/>
    <mergeCell ref="I12:J12"/>
    <mergeCell ref="I1:J1"/>
    <mergeCell ref="C1:D1"/>
    <mergeCell ref="F1:G1"/>
    <mergeCell ref="C2:D2"/>
    <mergeCell ref="F2:G2"/>
    <mergeCell ref="I2:J2"/>
    <mergeCell ref="C4:D4"/>
    <mergeCell ref="F4:G4"/>
    <mergeCell ref="I4:J4"/>
    <mergeCell ref="C6:D6"/>
    <mergeCell ref="F6:G6"/>
    <mergeCell ref="I6:J6"/>
    <mergeCell ref="C8:D8"/>
  </mergeCells>
  <dataValidations count="1">
    <dataValidation type="list" errorStyle="warning" allowBlank="1" showErrorMessage="1" error="Voer juiste waarde in. " sqref="C3 F3 I3 C5 F5 I5 C7 F7 I7 C11 F11 I11"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pageSetUpPr fitToPage="1"/>
  </sheetPr>
  <dimension ref="A1:K13"/>
  <sheetViews>
    <sheetView showGridLines="0" zoomScale="90" zoomScaleNormal="90" zoomScalePageLayoutView="85" workbookViewId="0">
      <pane ySplit="1" topLeftCell="A4" activePane="bottomLeft" state="frozen"/>
      <selection pane="bottomLeft" activeCell="A11" sqref="A11:XFD12"/>
    </sheetView>
  </sheetViews>
  <sheetFormatPr baseColWidth="10" defaultColWidth="8.83203125" defaultRowHeight="13" x14ac:dyDescent="0.15"/>
  <cols>
    <col min="1" max="1" width="90.83203125" style="3" customWidth="1"/>
    <col min="2" max="2" width="2.83203125" style="5" customWidth="1"/>
    <col min="3" max="3" width="30.83203125" style="4" customWidth="1"/>
    <col min="4" max="4" width="3.83203125" style="4" customWidth="1"/>
    <col min="5" max="5" width="2.83203125" style="37" customWidth="1"/>
    <col min="6" max="6" width="30.83203125" style="4" customWidth="1"/>
    <col min="7" max="7" width="3.83203125" style="4" customWidth="1"/>
    <col min="8" max="8" width="2.83203125" style="37" customWidth="1"/>
    <col min="9" max="9" width="30.83203125" style="3" customWidth="1"/>
    <col min="10" max="10" width="3.83203125" style="3" customWidth="1"/>
    <col min="11" max="11" width="11.6640625" style="3" bestFit="1" customWidth="1"/>
    <col min="12" max="16384" width="8.83203125" style="3"/>
  </cols>
  <sheetData>
    <row r="1" spans="1:11" ht="50" customHeight="1" x14ac:dyDescent="0.2">
      <c r="A1" s="38" t="s">
        <v>1</v>
      </c>
      <c r="B1" s="8"/>
      <c r="C1" s="82" t="str">
        <f>'Beoordelaar 1'!C1:D1</f>
        <v>Inschrijver 1</v>
      </c>
      <c r="D1" s="81"/>
      <c r="E1" s="8"/>
      <c r="F1" s="80" t="str">
        <f>'Beoordelaar 1'!F1:G1</f>
        <v>Inschrijver 2</v>
      </c>
      <c r="G1" s="81"/>
      <c r="H1" s="8"/>
      <c r="I1" s="80" t="str">
        <f>'Beoordelaar 1'!I1:J1</f>
        <v>Inschrijver 3</v>
      </c>
      <c r="J1" s="81"/>
      <c r="K1" s="2"/>
    </row>
    <row r="2" spans="1:11" ht="40" customHeight="1" x14ac:dyDescent="0.15">
      <c r="A2" s="39" t="str">
        <f>'Beoordelen Open vragen'!A1:A1</f>
        <v>BEANTWOORDING OPEN VRAGEN</v>
      </c>
      <c r="B2" s="6"/>
      <c r="C2" s="74"/>
      <c r="D2" s="75"/>
      <c r="E2" s="6"/>
      <c r="F2" s="74"/>
      <c r="G2" s="75"/>
      <c r="H2" s="6"/>
      <c r="I2" s="74"/>
      <c r="J2" s="75"/>
    </row>
    <row r="3" spans="1:11" ht="21" customHeight="1" x14ac:dyDescent="0.15">
      <c r="A3" s="52" t="str">
        <f>'Beoordelen Open vragen'!A3</f>
        <v>Vraag 1 Implementatie, opstarten dienstverlening</v>
      </c>
      <c r="B3" s="7"/>
      <c r="C3" s="40" t="s">
        <v>7</v>
      </c>
      <c r="D3" s="41"/>
      <c r="E3" s="42"/>
      <c r="F3" s="40" t="s">
        <v>7</v>
      </c>
      <c r="G3" s="41"/>
      <c r="H3" s="42"/>
      <c r="I3" s="40" t="s">
        <v>7</v>
      </c>
      <c r="J3" s="41"/>
    </row>
    <row r="4" spans="1:11" ht="130" customHeight="1" x14ac:dyDescent="0.15">
      <c r="A4" s="51" t="str">
        <f>'Beoordelen Open vragen'!A4</f>
        <v xml:space="preserve">Zie bijlage 6 'kwaliteit'. </v>
      </c>
      <c r="B4" s="7"/>
      <c r="C4" s="68" t="s">
        <v>3</v>
      </c>
      <c r="D4" s="69"/>
      <c r="E4" s="42"/>
      <c r="F4" s="70" t="s">
        <v>3</v>
      </c>
      <c r="G4" s="69"/>
      <c r="H4" s="42"/>
      <c r="I4" s="70" t="s">
        <v>3</v>
      </c>
      <c r="J4" s="69"/>
    </row>
    <row r="5" spans="1:11" ht="21" customHeight="1" x14ac:dyDescent="0.15">
      <c r="A5" s="52" t="str">
        <f>'Beoordelen Open vragen'!A5</f>
        <v>Vraag 2 Milieu, duurzaamheid, CO2 en SROI</v>
      </c>
      <c r="B5" s="7"/>
      <c r="C5" s="40" t="s">
        <v>7</v>
      </c>
      <c r="D5" s="41"/>
      <c r="E5" s="42"/>
      <c r="F5" s="40" t="s">
        <v>7</v>
      </c>
      <c r="G5" s="41"/>
      <c r="H5" s="42"/>
      <c r="I5" s="40" t="s">
        <v>7</v>
      </c>
      <c r="J5" s="41"/>
    </row>
    <row r="6" spans="1:11" ht="130" customHeight="1" x14ac:dyDescent="0.15">
      <c r="A6" s="51" t="str">
        <f>'Beoordelen Open vragen'!A6</f>
        <v xml:space="preserve">Zie bijlage 6 'kwaliteit'. </v>
      </c>
      <c r="B6" s="7"/>
      <c r="C6" s="68" t="s">
        <v>3</v>
      </c>
      <c r="D6" s="69"/>
      <c r="E6" s="42"/>
      <c r="F6" s="70" t="s">
        <v>3</v>
      </c>
      <c r="G6" s="69"/>
      <c r="H6" s="42"/>
      <c r="I6" s="70" t="s">
        <v>3</v>
      </c>
      <c r="J6" s="69"/>
    </row>
    <row r="7" spans="1:11" ht="21" customHeight="1" x14ac:dyDescent="0.15">
      <c r="A7" s="52" t="str">
        <f>'Beoordelen Open vragen'!A7</f>
        <v>Vraag 3 Advies over beveiliging</v>
      </c>
      <c r="B7" s="7"/>
      <c r="C7" s="40" t="s">
        <v>7</v>
      </c>
      <c r="D7" s="41"/>
      <c r="E7" s="42"/>
      <c r="F7" s="40" t="s">
        <v>7</v>
      </c>
      <c r="G7" s="41"/>
      <c r="H7" s="42"/>
      <c r="I7" s="40" t="s">
        <v>7</v>
      </c>
      <c r="J7" s="41"/>
    </row>
    <row r="8" spans="1:11" ht="130" customHeight="1" x14ac:dyDescent="0.15">
      <c r="A8" s="51" t="str">
        <f>'Beoordelen Open vragen'!A8</f>
        <v xml:space="preserve">Zie bijlage 6 'kwaliteit'. </v>
      </c>
      <c r="B8" s="7"/>
      <c r="C8" s="68" t="s">
        <v>3</v>
      </c>
      <c r="D8" s="69"/>
      <c r="E8" s="42"/>
      <c r="F8" s="70" t="s">
        <v>3</v>
      </c>
      <c r="G8" s="69"/>
      <c r="H8" s="42"/>
      <c r="I8" s="70" t="s">
        <v>3</v>
      </c>
      <c r="J8" s="69"/>
    </row>
    <row r="9" spans="1:11" ht="21" customHeight="1" x14ac:dyDescent="0.15">
      <c r="A9" s="52" t="str">
        <f>'Beoordelen Open vragen'!A9</f>
        <v>Vraag 4a Aanrijtijden opvolgingen</v>
      </c>
      <c r="B9" s="7"/>
      <c r="C9" s="76" t="s">
        <v>31</v>
      </c>
      <c r="D9" s="77"/>
      <c r="E9" s="42"/>
      <c r="F9" s="76" t="s">
        <v>31</v>
      </c>
      <c r="G9" s="77"/>
      <c r="H9" s="42"/>
      <c r="I9" s="76" t="s">
        <v>31</v>
      </c>
      <c r="J9" s="77"/>
    </row>
    <row r="10" spans="1:11" ht="130" customHeight="1" x14ac:dyDescent="0.15">
      <c r="A10" s="51" t="str">
        <f>'Beoordelen Open vragen'!A10</f>
        <v xml:space="preserve">Zie bijlage 6 'kwaliteit' en Formulier D. </v>
      </c>
      <c r="B10" s="7"/>
      <c r="C10" s="78"/>
      <c r="D10" s="79"/>
      <c r="E10" s="42"/>
      <c r="F10" s="78"/>
      <c r="G10" s="79"/>
      <c r="H10" s="42"/>
      <c r="I10" s="78"/>
      <c r="J10" s="79"/>
    </row>
    <row r="11" spans="1:11" ht="21" customHeight="1" x14ac:dyDescent="0.15">
      <c r="A11" s="52" t="str">
        <f>'Beoordelen Open vragen'!A11</f>
        <v>Vraag 4b Aanrijtijden opvolgingen</v>
      </c>
      <c r="B11" s="7"/>
      <c r="C11" s="40" t="s">
        <v>7</v>
      </c>
      <c r="D11" s="41"/>
      <c r="E11" s="42"/>
      <c r="F11" s="40" t="s">
        <v>7</v>
      </c>
      <c r="G11" s="41"/>
      <c r="H11" s="42"/>
      <c r="I11" s="40" t="s">
        <v>7</v>
      </c>
      <c r="J11" s="41"/>
    </row>
    <row r="12" spans="1:11" ht="130" customHeight="1" x14ac:dyDescent="0.15">
      <c r="A12" s="51" t="str">
        <f>'Beoordelen Open vragen'!A12</f>
        <v xml:space="preserve">Zie bijlage 6 'kwaliteit'. </v>
      </c>
      <c r="B12" s="7"/>
      <c r="C12" s="68" t="s">
        <v>3</v>
      </c>
      <c r="D12" s="69"/>
      <c r="E12" s="42"/>
      <c r="F12" s="70" t="s">
        <v>3</v>
      </c>
      <c r="G12" s="69"/>
      <c r="H12" s="42"/>
      <c r="I12" s="70" t="s">
        <v>3</v>
      </c>
      <c r="J12" s="69"/>
    </row>
    <row r="13" spans="1:11" ht="20" customHeight="1" x14ac:dyDescent="0.15">
      <c r="A13" s="49"/>
      <c r="B13" s="36"/>
      <c r="C13" s="48"/>
      <c r="D13" s="48"/>
      <c r="E13" s="43"/>
      <c r="F13" s="48"/>
      <c r="G13" s="48"/>
      <c r="H13" s="43"/>
      <c r="I13" s="48"/>
      <c r="J13" s="50"/>
    </row>
  </sheetData>
  <sheetProtection algorithmName="SHA-512" hashValue="AdA9KYO3rYycr27upEwU8TGgoKsoH3jC80ptcqt4PpS+xrUDvcU92D6ag0oVLQQCcJLqMzKec7BEh5RuU1sdMA==" saltValue="5Vr2MRpdeqo/RSeha6QadQ==" spinCount="100000" sheet="1" objects="1" scenarios="1"/>
  <mergeCells count="21">
    <mergeCell ref="F8:G8"/>
    <mergeCell ref="I8:J8"/>
    <mergeCell ref="C9:D10"/>
    <mergeCell ref="F9:G10"/>
    <mergeCell ref="I9:J10"/>
    <mergeCell ref="C12:D12"/>
    <mergeCell ref="F12:G12"/>
    <mergeCell ref="I12:J12"/>
    <mergeCell ref="I1:J1"/>
    <mergeCell ref="C1:D1"/>
    <mergeCell ref="F1:G1"/>
    <mergeCell ref="C2:D2"/>
    <mergeCell ref="F2:G2"/>
    <mergeCell ref="I2:J2"/>
    <mergeCell ref="C4:D4"/>
    <mergeCell ref="F4:G4"/>
    <mergeCell ref="I4:J4"/>
    <mergeCell ref="C6:D6"/>
    <mergeCell ref="F6:G6"/>
    <mergeCell ref="I6:J6"/>
    <mergeCell ref="C8:D8"/>
  </mergeCells>
  <dataValidations count="1">
    <dataValidation type="list" errorStyle="warning" allowBlank="1" showErrorMessage="1" error="Voer juiste waarde in. " sqref="C3 F3 I3 C5 F5 I5 C7 F7 I7 C11 F11 I11" xr:uid="{A53F17B3-E290-8E4A-85AB-697AAF31A776}">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pageSetUpPr fitToPage="1"/>
  </sheetPr>
  <dimension ref="A1:K13"/>
  <sheetViews>
    <sheetView showGridLines="0" zoomScale="90" zoomScaleNormal="90" zoomScalePageLayoutView="85" workbookViewId="0">
      <pane ySplit="1" topLeftCell="A4" activePane="bottomLeft" state="frozen"/>
      <selection pane="bottomLeft" activeCell="A11" sqref="A11:XFD12"/>
    </sheetView>
  </sheetViews>
  <sheetFormatPr baseColWidth="10" defaultColWidth="8.83203125" defaultRowHeight="13" x14ac:dyDescent="0.15"/>
  <cols>
    <col min="1" max="1" width="90.83203125" style="3" customWidth="1"/>
    <col min="2" max="2" width="2.83203125" style="5" customWidth="1"/>
    <col min="3" max="3" width="30.83203125" style="4" customWidth="1"/>
    <col min="4" max="4" width="3.83203125" style="4" customWidth="1"/>
    <col min="5" max="5" width="2.83203125" style="37" customWidth="1"/>
    <col min="6" max="6" width="30.83203125" style="4" customWidth="1"/>
    <col min="7" max="7" width="3.83203125" style="4" customWidth="1"/>
    <col min="8" max="8" width="2.83203125" style="37" customWidth="1"/>
    <col min="9" max="9" width="30.83203125" style="3" customWidth="1"/>
    <col min="10" max="10" width="3.83203125" style="3" customWidth="1"/>
    <col min="11" max="11" width="11.6640625" style="3" bestFit="1" customWidth="1"/>
    <col min="12" max="16384" width="8.83203125" style="3"/>
  </cols>
  <sheetData>
    <row r="1" spans="1:11" ht="50" customHeight="1" x14ac:dyDescent="0.2">
      <c r="A1" s="38" t="s">
        <v>2</v>
      </c>
      <c r="B1" s="8"/>
      <c r="C1" s="82" t="str">
        <f>'Beoordelaar 1'!C1</f>
        <v>Inschrijver 1</v>
      </c>
      <c r="D1" s="81"/>
      <c r="E1" s="8"/>
      <c r="F1" s="80" t="str">
        <f>'Beoordelaar 1'!F1</f>
        <v>Inschrijver 2</v>
      </c>
      <c r="G1" s="81"/>
      <c r="H1" s="8"/>
      <c r="I1" s="80" t="str">
        <f>'Beoordelaar 1'!I1</f>
        <v>Inschrijver 3</v>
      </c>
      <c r="J1" s="81"/>
      <c r="K1" s="2"/>
    </row>
    <row r="2" spans="1:11" ht="40" customHeight="1" x14ac:dyDescent="0.15">
      <c r="A2" s="39" t="str">
        <f>'Beoordelen Open vragen'!A1:A1</f>
        <v>BEANTWOORDING OPEN VRAGEN</v>
      </c>
      <c r="B2" s="6"/>
      <c r="C2" s="74"/>
      <c r="D2" s="75"/>
      <c r="E2" s="6"/>
      <c r="F2" s="74"/>
      <c r="G2" s="75"/>
      <c r="H2" s="6"/>
      <c r="I2" s="74"/>
      <c r="J2" s="75"/>
    </row>
    <row r="3" spans="1:11" ht="21" customHeight="1" x14ac:dyDescent="0.15">
      <c r="A3" s="52" t="str">
        <f>'Beoordelen Open vragen'!A3</f>
        <v>Vraag 1 Implementatie, opstarten dienstverlening</v>
      </c>
      <c r="B3" s="7"/>
      <c r="C3" s="40" t="s">
        <v>7</v>
      </c>
      <c r="D3" s="41"/>
      <c r="E3" s="42"/>
      <c r="F3" s="40" t="s">
        <v>7</v>
      </c>
      <c r="G3" s="41"/>
      <c r="H3" s="42"/>
      <c r="I3" s="40" t="s">
        <v>7</v>
      </c>
      <c r="J3" s="41"/>
    </row>
    <row r="4" spans="1:11" ht="130" customHeight="1" x14ac:dyDescent="0.15">
      <c r="A4" s="51" t="str">
        <f>'Beoordelen Open vragen'!A4</f>
        <v xml:space="preserve">Zie bijlage 6 'kwaliteit'. </v>
      </c>
      <c r="B4" s="7"/>
      <c r="C4" s="68" t="s">
        <v>3</v>
      </c>
      <c r="D4" s="69"/>
      <c r="E4" s="42"/>
      <c r="F4" s="70" t="s">
        <v>3</v>
      </c>
      <c r="G4" s="69"/>
      <c r="H4" s="42"/>
      <c r="I4" s="70" t="s">
        <v>3</v>
      </c>
      <c r="J4" s="69"/>
    </row>
    <row r="5" spans="1:11" ht="21" customHeight="1" x14ac:dyDescent="0.15">
      <c r="A5" s="52" t="str">
        <f>'Beoordelen Open vragen'!A5</f>
        <v>Vraag 2 Milieu, duurzaamheid, CO2 en SROI</v>
      </c>
      <c r="B5" s="7"/>
      <c r="C5" s="40" t="s">
        <v>7</v>
      </c>
      <c r="D5" s="41"/>
      <c r="E5" s="42"/>
      <c r="F5" s="40" t="s">
        <v>7</v>
      </c>
      <c r="G5" s="41"/>
      <c r="H5" s="42"/>
      <c r="I5" s="40" t="s">
        <v>7</v>
      </c>
      <c r="J5" s="41"/>
    </row>
    <row r="6" spans="1:11" ht="130" customHeight="1" x14ac:dyDescent="0.15">
      <c r="A6" s="51" t="str">
        <f>'Beoordelen Open vragen'!A6</f>
        <v xml:space="preserve">Zie bijlage 6 'kwaliteit'. </v>
      </c>
      <c r="B6" s="7"/>
      <c r="C6" s="68" t="s">
        <v>3</v>
      </c>
      <c r="D6" s="69"/>
      <c r="E6" s="42"/>
      <c r="F6" s="70" t="s">
        <v>3</v>
      </c>
      <c r="G6" s="69"/>
      <c r="H6" s="42"/>
      <c r="I6" s="70" t="s">
        <v>3</v>
      </c>
      <c r="J6" s="69"/>
    </row>
    <row r="7" spans="1:11" ht="21" customHeight="1" x14ac:dyDescent="0.15">
      <c r="A7" s="52" t="str">
        <f>'Beoordelen Open vragen'!A7</f>
        <v>Vraag 3 Advies over beveiliging</v>
      </c>
      <c r="B7" s="7"/>
      <c r="C7" s="40" t="s">
        <v>7</v>
      </c>
      <c r="D7" s="41"/>
      <c r="E7" s="42"/>
      <c r="F7" s="40" t="s">
        <v>7</v>
      </c>
      <c r="G7" s="41"/>
      <c r="H7" s="42"/>
      <c r="I7" s="40" t="s">
        <v>7</v>
      </c>
      <c r="J7" s="41"/>
    </row>
    <row r="8" spans="1:11" ht="130" customHeight="1" x14ac:dyDescent="0.15">
      <c r="A8" s="51" t="str">
        <f>'Beoordelen Open vragen'!A8</f>
        <v xml:space="preserve">Zie bijlage 6 'kwaliteit'. </v>
      </c>
      <c r="B8" s="7"/>
      <c r="C8" s="68" t="s">
        <v>3</v>
      </c>
      <c r="D8" s="69"/>
      <c r="E8" s="42"/>
      <c r="F8" s="70" t="s">
        <v>3</v>
      </c>
      <c r="G8" s="69"/>
      <c r="H8" s="42"/>
      <c r="I8" s="70" t="s">
        <v>3</v>
      </c>
      <c r="J8" s="69"/>
    </row>
    <row r="9" spans="1:11" ht="21" customHeight="1" x14ac:dyDescent="0.15">
      <c r="A9" s="52" t="str">
        <f>'Beoordelen Open vragen'!A9</f>
        <v>Vraag 4a Aanrijtijden opvolgingen</v>
      </c>
      <c r="B9" s="7"/>
      <c r="C9" s="76" t="s">
        <v>31</v>
      </c>
      <c r="D9" s="77"/>
      <c r="E9" s="42"/>
      <c r="F9" s="76" t="s">
        <v>31</v>
      </c>
      <c r="G9" s="77"/>
      <c r="H9" s="42"/>
      <c r="I9" s="76" t="s">
        <v>31</v>
      </c>
      <c r="J9" s="77"/>
    </row>
    <row r="10" spans="1:11" ht="130" customHeight="1" x14ac:dyDescent="0.15">
      <c r="A10" s="51" t="str">
        <f>'Beoordelen Open vragen'!A10</f>
        <v xml:space="preserve">Zie bijlage 6 'kwaliteit' en Formulier D. </v>
      </c>
      <c r="B10" s="7"/>
      <c r="C10" s="78"/>
      <c r="D10" s="79"/>
      <c r="E10" s="42"/>
      <c r="F10" s="78"/>
      <c r="G10" s="79"/>
      <c r="H10" s="42"/>
      <c r="I10" s="78"/>
      <c r="J10" s="79"/>
    </row>
    <row r="11" spans="1:11" ht="21" customHeight="1" x14ac:dyDescent="0.15">
      <c r="A11" s="52" t="str">
        <f>'Beoordelen Open vragen'!A11</f>
        <v>Vraag 4b Aanrijtijden opvolgingen</v>
      </c>
      <c r="B11" s="7"/>
      <c r="C11" s="40" t="s">
        <v>7</v>
      </c>
      <c r="D11" s="41"/>
      <c r="E11" s="42"/>
      <c r="F11" s="40" t="s">
        <v>7</v>
      </c>
      <c r="G11" s="41"/>
      <c r="H11" s="42"/>
      <c r="I11" s="40" t="s">
        <v>7</v>
      </c>
      <c r="J11" s="41"/>
    </row>
    <row r="12" spans="1:11" ht="130" customHeight="1" x14ac:dyDescent="0.15">
      <c r="A12" s="51" t="str">
        <f>'Beoordelen Open vragen'!A12</f>
        <v xml:space="preserve">Zie bijlage 6 'kwaliteit'. </v>
      </c>
      <c r="B12" s="7"/>
      <c r="C12" s="68" t="s">
        <v>3</v>
      </c>
      <c r="D12" s="69"/>
      <c r="E12" s="42"/>
      <c r="F12" s="70" t="s">
        <v>3</v>
      </c>
      <c r="G12" s="69"/>
      <c r="H12" s="42"/>
      <c r="I12" s="70" t="s">
        <v>3</v>
      </c>
      <c r="J12" s="69"/>
    </row>
    <row r="13" spans="1:11" ht="20" customHeight="1" x14ac:dyDescent="0.15">
      <c r="A13" s="49"/>
      <c r="B13" s="36"/>
      <c r="C13" s="48"/>
      <c r="D13" s="48"/>
      <c r="E13" s="43"/>
      <c r="F13" s="48"/>
      <c r="G13" s="48"/>
      <c r="H13" s="43"/>
      <c r="I13" s="48"/>
      <c r="J13" s="50"/>
    </row>
  </sheetData>
  <sheetProtection algorithmName="SHA-512" hashValue="wFN1DMSbxTG+qdX3wuc7wNL5uOL72LeBxB1EQ+iymiUqrOUROO4RcnKTkqdwCXEds66qS4IQeJ1ETvm1Yt34cg==" saltValue="oK/TmBtHIZvFTuJ4zwe4Cw==" spinCount="100000" sheet="1" objects="1" scenarios="1"/>
  <mergeCells count="21">
    <mergeCell ref="F8:G8"/>
    <mergeCell ref="I8:J8"/>
    <mergeCell ref="C9:D10"/>
    <mergeCell ref="F9:G10"/>
    <mergeCell ref="I9:J10"/>
    <mergeCell ref="C12:D12"/>
    <mergeCell ref="F12:G12"/>
    <mergeCell ref="I12:J12"/>
    <mergeCell ref="I1:J1"/>
    <mergeCell ref="C1:D1"/>
    <mergeCell ref="F1:G1"/>
    <mergeCell ref="C2:D2"/>
    <mergeCell ref="F2:G2"/>
    <mergeCell ref="I2:J2"/>
    <mergeCell ref="C4:D4"/>
    <mergeCell ref="F4:G4"/>
    <mergeCell ref="I4:J4"/>
    <mergeCell ref="C6:D6"/>
    <mergeCell ref="F6:G6"/>
    <mergeCell ref="I6:J6"/>
    <mergeCell ref="C8:D8"/>
  </mergeCells>
  <dataValidations count="1">
    <dataValidation type="list" errorStyle="warning" allowBlank="1" showErrorMessage="1" error="Voer juiste waarde in. " sqref="C3 F3 I3 C5 F5 I5 C7 F7 I7 C11 F11 I11" xr:uid="{044D0A6C-3AB5-0B46-AF4D-A0C782AF6ACC}">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4B75B-77CC-794A-8F60-E2A4283CF2B1}">
  <sheetPr>
    <tabColor theme="6"/>
  </sheetPr>
  <dimension ref="A1:K13"/>
  <sheetViews>
    <sheetView showGridLines="0" topLeftCell="A4" workbookViewId="0">
      <selection activeCell="C11" sqref="C11"/>
    </sheetView>
  </sheetViews>
  <sheetFormatPr baseColWidth="10" defaultColWidth="8.83203125" defaultRowHeight="13" x14ac:dyDescent="0.15"/>
  <cols>
    <col min="1" max="1" width="90.83203125" style="3" customWidth="1"/>
    <col min="2" max="2" width="2.83203125" style="5" customWidth="1"/>
    <col min="3" max="3" width="30.83203125" style="4" customWidth="1"/>
    <col min="4" max="4" width="3.83203125" style="4" customWidth="1"/>
    <col min="5" max="5" width="2.83203125" style="37" customWidth="1"/>
    <col min="6" max="6" width="30.83203125" style="4" customWidth="1"/>
    <col min="7" max="7" width="3.83203125" style="4" customWidth="1"/>
    <col min="8" max="8" width="2.83203125" style="37" customWidth="1"/>
    <col min="9" max="9" width="30.83203125" style="3" customWidth="1"/>
    <col min="10" max="10" width="3.83203125" style="3" customWidth="1"/>
    <col min="11" max="11" width="11.6640625" style="3" bestFit="1" customWidth="1"/>
    <col min="12" max="16384" width="8.83203125" style="3"/>
  </cols>
  <sheetData>
    <row r="1" spans="1:11" ht="50" customHeight="1" x14ac:dyDescent="0.2">
      <c r="A1" s="38" t="s">
        <v>17</v>
      </c>
      <c r="B1" s="8"/>
      <c r="C1" s="82" t="str">
        <f>'Beoordelaar 1'!C1</f>
        <v>Inschrijver 1</v>
      </c>
      <c r="D1" s="81"/>
      <c r="E1" s="8"/>
      <c r="F1" s="80" t="str">
        <f>'Beoordelaar 1'!F1</f>
        <v>Inschrijver 2</v>
      </c>
      <c r="G1" s="81"/>
      <c r="H1" s="8"/>
      <c r="I1" s="80" t="str">
        <f>'Beoordelaar 1'!I1</f>
        <v>Inschrijver 3</v>
      </c>
      <c r="J1" s="81"/>
      <c r="K1" s="2"/>
    </row>
    <row r="2" spans="1:11" ht="40" customHeight="1" x14ac:dyDescent="0.15">
      <c r="A2" s="39" t="str">
        <f>'Beoordelen Open vragen'!A1:A1</f>
        <v>BEANTWOORDING OPEN VRAGEN</v>
      </c>
      <c r="B2" s="6"/>
      <c r="C2" s="74"/>
      <c r="D2" s="75"/>
      <c r="E2" s="6"/>
      <c r="F2" s="74"/>
      <c r="G2" s="75"/>
      <c r="H2" s="6"/>
      <c r="I2" s="74"/>
      <c r="J2" s="75"/>
    </row>
    <row r="3" spans="1:11" ht="21" customHeight="1" x14ac:dyDescent="0.15">
      <c r="A3" s="52" t="str">
        <f>'Beoordelen Open vragen'!A3</f>
        <v>Vraag 1 Implementatie, opstarten dienstverlening</v>
      </c>
      <c r="B3" s="7"/>
      <c r="C3" s="40" t="s">
        <v>7</v>
      </c>
      <c r="D3" s="41"/>
      <c r="E3" s="42"/>
      <c r="F3" s="40" t="s">
        <v>7</v>
      </c>
      <c r="G3" s="41"/>
      <c r="H3" s="42"/>
      <c r="I3" s="40" t="s">
        <v>7</v>
      </c>
      <c r="J3" s="41"/>
    </row>
    <row r="4" spans="1:11" ht="130" customHeight="1" x14ac:dyDescent="0.15">
      <c r="A4" s="51" t="str">
        <f>'Beoordelen Open vragen'!A4</f>
        <v xml:space="preserve">Zie bijlage 6 'kwaliteit'. </v>
      </c>
      <c r="B4" s="7"/>
      <c r="C4" s="68" t="s">
        <v>3</v>
      </c>
      <c r="D4" s="69"/>
      <c r="E4" s="42"/>
      <c r="F4" s="70" t="s">
        <v>3</v>
      </c>
      <c r="G4" s="69"/>
      <c r="H4" s="42"/>
      <c r="I4" s="70" t="s">
        <v>3</v>
      </c>
      <c r="J4" s="69"/>
    </row>
    <row r="5" spans="1:11" ht="21" customHeight="1" x14ac:dyDescent="0.15">
      <c r="A5" s="52" t="str">
        <f>'Beoordelen Open vragen'!A5</f>
        <v>Vraag 2 Milieu, duurzaamheid, CO2 en SROI</v>
      </c>
      <c r="B5" s="7"/>
      <c r="C5" s="40" t="s">
        <v>7</v>
      </c>
      <c r="D5" s="41"/>
      <c r="E5" s="42"/>
      <c r="F5" s="40" t="s">
        <v>7</v>
      </c>
      <c r="G5" s="41"/>
      <c r="H5" s="42"/>
      <c r="I5" s="40" t="s">
        <v>7</v>
      </c>
      <c r="J5" s="41"/>
    </row>
    <row r="6" spans="1:11" ht="130" customHeight="1" x14ac:dyDescent="0.15">
      <c r="A6" s="51" t="str">
        <f>'Beoordelen Open vragen'!A6</f>
        <v xml:space="preserve">Zie bijlage 6 'kwaliteit'. </v>
      </c>
      <c r="B6" s="7"/>
      <c r="C6" s="68" t="s">
        <v>3</v>
      </c>
      <c r="D6" s="69"/>
      <c r="E6" s="42"/>
      <c r="F6" s="70" t="s">
        <v>3</v>
      </c>
      <c r="G6" s="69"/>
      <c r="H6" s="42"/>
      <c r="I6" s="70" t="s">
        <v>3</v>
      </c>
      <c r="J6" s="69"/>
    </row>
    <row r="7" spans="1:11" ht="21" customHeight="1" x14ac:dyDescent="0.15">
      <c r="A7" s="52" t="str">
        <f>'Beoordelen Open vragen'!A7</f>
        <v>Vraag 3 Advies over beveiliging</v>
      </c>
      <c r="B7" s="7"/>
      <c r="C7" s="40" t="s">
        <v>7</v>
      </c>
      <c r="D7" s="41"/>
      <c r="E7" s="42"/>
      <c r="F7" s="40" t="s">
        <v>7</v>
      </c>
      <c r="G7" s="41"/>
      <c r="H7" s="42"/>
      <c r="I7" s="40" t="s">
        <v>7</v>
      </c>
      <c r="J7" s="41"/>
    </row>
    <row r="8" spans="1:11" ht="130" customHeight="1" x14ac:dyDescent="0.15">
      <c r="A8" s="51" t="str">
        <f>'Beoordelen Open vragen'!A8</f>
        <v xml:space="preserve">Zie bijlage 6 'kwaliteit'. </v>
      </c>
      <c r="B8" s="7"/>
      <c r="C8" s="68" t="s">
        <v>3</v>
      </c>
      <c r="D8" s="69"/>
      <c r="E8" s="42"/>
      <c r="F8" s="70" t="s">
        <v>3</v>
      </c>
      <c r="G8" s="69"/>
      <c r="H8" s="42"/>
      <c r="I8" s="70" t="s">
        <v>3</v>
      </c>
      <c r="J8" s="69"/>
    </row>
    <row r="9" spans="1:11" ht="21" customHeight="1" x14ac:dyDescent="0.15">
      <c r="A9" s="52" t="str">
        <f>'Beoordelen Open vragen'!A9</f>
        <v>Vraag 4a Aanrijtijden opvolgingen</v>
      </c>
      <c r="B9" s="7"/>
      <c r="C9" s="76" t="s">
        <v>31</v>
      </c>
      <c r="D9" s="77"/>
      <c r="E9" s="42"/>
      <c r="F9" s="76" t="s">
        <v>31</v>
      </c>
      <c r="G9" s="77"/>
      <c r="H9" s="42"/>
      <c r="I9" s="76" t="s">
        <v>31</v>
      </c>
      <c r="J9" s="77"/>
    </row>
    <row r="10" spans="1:11" ht="130" customHeight="1" x14ac:dyDescent="0.15">
      <c r="A10" s="51" t="str">
        <f>'Beoordelen Open vragen'!A10</f>
        <v xml:space="preserve">Zie bijlage 6 'kwaliteit' en Formulier D. </v>
      </c>
      <c r="B10" s="7"/>
      <c r="C10" s="78"/>
      <c r="D10" s="79"/>
      <c r="E10" s="42"/>
      <c r="F10" s="78"/>
      <c r="G10" s="79"/>
      <c r="H10" s="42"/>
      <c r="I10" s="78"/>
      <c r="J10" s="79"/>
    </row>
    <row r="11" spans="1:11" ht="21" customHeight="1" x14ac:dyDescent="0.15">
      <c r="A11" s="52" t="str">
        <f>'Beoordelen Open vragen'!A11</f>
        <v>Vraag 4b Aanrijtijden opvolgingen</v>
      </c>
      <c r="B11" s="7"/>
      <c r="C11" s="40" t="s">
        <v>7</v>
      </c>
      <c r="D11" s="41"/>
      <c r="E11" s="42"/>
      <c r="F11" s="40" t="s">
        <v>7</v>
      </c>
      <c r="G11" s="41"/>
      <c r="H11" s="42"/>
      <c r="I11" s="40" t="s">
        <v>7</v>
      </c>
      <c r="J11" s="41"/>
    </row>
    <row r="12" spans="1:11" ht="130" customHeight="1" x14ac:dyDescent="0.15">
      <c r="A12" s="51" t="str">
        <f>'Beoordelen Open vragen'!A12</f>
        <v xml:space="preserve">Zie bijlage 6 'kwaliteit'. </v>
      </c>
      <c r="B12" s="7"/>
      <c r="C12" s="68" t="s">
        <v>3</v>
      </c>
      <c r="D12" s="69"/>
      <c r="E12" s="42"/>
      <c r="F12" s="70" t="s">
        <v>3</v>
      </c>
      <c r="G12" s="69"/>
      <c r="H12" s="42"/>
      <c r="I12" s="70" t="s">
        <v>3</v>
      </c>
      <c r="J12" s="69"/>
    </row>
    <row r="13" spans="1:11" ht="20" customHeight="1" x14ac:dyDescent="0.15">
      <c r="A13" s="49"/>
      <c r="B13" s="36"/>
      <c r="C13" s="48"/>
      <c r="D13" s="48"/>
      <c r="E13" s="43"/>
      <c r="F13" s="48"/>
      <c r="G13" s="48"/>
      <c r="H13" s="43"/>
      <c r="I13" s="48"/>
      <c r="J13" s="50"/>
    </row>
  </sheetData>
  <sheetProtection algorithmName="SHA-512" hashValue="HCL3jvRXcCRDA9xJPI8WLlAp1jBMnRI3G5jfKLd4yNIWUSGi3kclekglAOjd/a4jYnUNlWKkth+PtNuU5UtDqg==" saltValue="XrJQfWqkuJ4LfYu6xRYaEg==" spinCount="100000" sheet="1" objects="1" scenarios="1"/>
  <mergeCells count="21">
    <mergeCell ref="C1:D1"/>
    <mergeCell ref="F1:G1"/>
    <mergeCell ref="I1:J1"/>
    <mergeCell ref="C2:D2"/>
    <mergeCell ref="F2:G2"/>
    <mergeCell ref="I2:J2"/>
    <mergeCell ref="C4:D4"/>
    <mergeCell ref="F4:G4"/>
    <mergeCell ref="I4:J4"/>
    <mergeCell ref="C6:D6"/>
    <mergeCell ref="F6:G6"/>
    <mergeCell ref="I6:J6"/>
    <mergeCell ref="C12:D12"/>
    <mergeCell ref="F12:G12"/>
    <mergeCell ref="I12:J12"/>
    <mergeCell ref="C8:D8"/>
    <mergeCell ref="F8:G8"/>
    <mergeCell ref="I8:J8"/>
    <mergeCell ref="C9:D10"/>
    <mergeCell ref="F9:G10"/>
    <mergeCell ref="I9:J10"/>
  </mergeCells>
  <dataValidations count="1">
    <dataValidation type="list" errorStyle="warning" allowBlank="1" showErrorMessage="1" error="Voer juiste waarde in. " sqref="C3 F3 I3 C5 F5 I5 C7 F7 I7 C11 F11 I11" xr:uid="{7FEBCB29-53A0-0A45-99A3-D513DA3CFF4E}">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9"/>
    <pageSetUpPr fitToPage="1"/>
  </sheetPr>
  <dimension ref="A1:N48"/>
  <sheetViews>
    <sheetView showGridLines="0" tabSelected="1" zoomScaleNormal="100" workbookViewId="0">
      <pane xSplit="2" ySplit="2" topLeftCell="E15" activePane="bottomRight" state="frozen"/>
      <selection pane="topRight" activeCell="C1" sqref="C1"/>
      <selection pane="bottomLeft" activeCell="A3" sqref="A3"/>
      <selection pane="bottomRight" activeCell="J37" sqref="J37"/>
    </sheetView>
  </sheetViews>
  <sheetFormatPr baseColWidth="10" defaultColWidth="8.83203125" defaultRowHeight="15" x14ac:dyDescent="0.2"/>
  <cols>
    <col min="1" max="1" width="100.83203125" customWidth="1"/>
    <col min="2" max="2" width="15.6640625" customWidth="1"/>
    <col min="3" max="3" width="2.83203125" style="5" customWidth="1"/>
    <col min="4" max="4" width="28.83203125" customWidth="1"/>
    <col min="5" max="5" width="50.83203125" customWidth="1"/>
    <col min="6" max="6" width="2.83203125" style="53" customWidth="1"/>
    <col min="7" max="7" width="28.83203125" style="5" customWidth="1"/>
    <col min="8" max="8" width="50.83203125" customWidth="1"/>
    <col min="9" max="9" width="2.83203125" style="53" customWidth="1"/>
    <col min="10" max="10" width="28.83203125" customWidth="1"/>
    <col min="11" max="11" width="50.83203125" customWidth="1"/>
    <col min="12" max="14" width="28.83203125" customWidth="1"/>
  </cols>
  <sheetData>
    <row r="1" spans="1:11" ht="30" customHeight="1" x14ac:dyDescent="0.2">
      <c r="A1" s="100" t="s">
        <v>8</v>
      </c>
      <c r="B1" s="101"/>
      <c r="C1" s="8"/>
      <c r="D1" s="98" t="str">
        <f>'Beoordelaar 1'!C1</f>
        <v>Inschrijver 1</v>
      </c>
      <c r="E1" s="99"/>
      <c r="F1" s="55"/>
      <c r="G1" s="98" t="str">
        <f>'Beoordelaar 1'!F1</f>
        <v>Inschrijver 2</v>
      </c>
      <c r="H1" s="99"/>
      <c r="I1" s="55"/>
      <c r="J1" s="98" t="str">
        <f>'Beoordelaar 1'!I1</f>
        <v>Inschrijver 3</v>
      </c>
      <c r="K1" s="99"/>
    </row>
    <row r="2" spans="1:11" ht="30" customHeight="1" x14ac:dyDescent="0.2">
      <c r="A2" s="56" t="str">
        <f>'Beoordelen Open vragen'!A1</f>
        <v>BEANTWOORDING OPEN VRAGEN</v>
      </c>
      <c r="B2" s="57"/>
      <c r="C2" s="8"/>
      <c r="D2" s="58"/>
      <c r="E2" s="59"/>
      <c r="F2" s="55"/>
      <c r="G2" s="58"/>
      <c r="H2" s="59"/>
      <c r="I2" s="55"/>
      <c r="J2" s="58"/>
      <c r="K2" s="59"/>
    </row>
    <row r="3" spans="1:11" ht="25" customHeight="1" x14ac:dyDescent="0.2">
      <c r="A3" s="16" t="str">
        <f>'Beoordelen Open vragen'!A3</f>
        <v>Vraag 1 Implementatie, opstarten dienstverlening</v>
      </c>
      <c r="B3" s="17"/>
      <c r="C3" s="6"/>
      <c r="D3" s="18" t="s">
        <v>7</v>
      </c>
      <c r="E3" s="19" t="s">
        <v>22</v>
      </c>
      <c r="F3" s="9"/>
      <c r="G3" s="18" t="s">
        <v>7</v>
      </c>
      <c r="H3" s="19" t="s">
        <v>22</v>
      </c>
      <c r="I3" s="9"/>
      <c r="J3" s="18" t="s">
        <v>7</v>
      </c>
      <c r="K3" s="19" t="s">
        <v>22</v>
      </c>
    </row>
    <row r="4" spans="1:11" ht="25" customHeight="1" x14ac:dyDescent="0.2">
      <c r="A4" s="94" t="str">
        <f>'Beoordelen Open vragen'!A4:A4</f>
        <v xml:space="preserve">Zie bijlage 6 'kwaliteit'. </v>
      </c>
      <c r="B4" s="22" t="s">
        <v>4</v>
      </c>
      <c r="C4" s="7"/>
      <c r="D4" s="21" t="str">
        <f>'Beoordelaar 1'!C3</f>
        <v>Score:</v>
      </c>
      <c r="E4" s="86" t="s">
        <v>3</v>
      </c>
      <c r="F4" s="7"/>
      <c r="G4" s="21" t="str">
        <f>'Beoordelaar 1'!F3</f>
        <v>Score:</v>
      </c>
      <c r="H4" s="86" t="s">
        <v>3</v>
      </c>
      <c r="I4" s="7"/>
      <c r="J4" s="21" t="str">
        <f>'Beoordelaar 1'!I3</f>
        <v>Score:</v>
      </c>
      <c r="K4" s="86" t="s">
        <v>3</v>
      </c>
    </row>
    <row r="5" spans="1:11" ht="25" customHeight="1" x14ac:dyDescent="0.2">
      <c r="A5" s="95"/>
      <c r="B5" s="22" t="s">
        <v>5</v>
      </c>
      <c r="C5" s="7"/>
      <c r="D5" s="21" t="str">
        <f>'Beoordelaar 2'!C3</f>
        <v>Score:</v>
      </c>
      <c r="E5" s="86"/>
      <c r="F5" s="7"/>
      <c r="G5" s="21" t="str">
        <f>'Beoordelaar 2'!F3</f>
        <v>Score:</v>
      </c>
      <c r="H5" s="86"/>
      <c r="I5" s="7"/>
      <c r="J5" s="21" t="str">
        <f>'Beoordelaar 2'!I3</f>
        <v>Score:</v>
      </c>
      <c r="K5" s="86"/>
    </row>
    <row r="6" spans="1:11" ht="25" customHeight="1" x14ac:dyDescent="0.2">
      <c r="A6" s="95"/>
      <c r="B6" s="22" t="s">
        <v>6</v>
      </c>
      <c r="C6" s="7"/>
      <c r="D6" s="21" t="str">
        <f>'Beoordelaar 3'!C3</f>
        <v>Score:</v>
      </c>
      <c r="E6" s="86"/>
      <c r="F6" s="7"/>
      <c r="G6" s="21" t="str">
        <f>'Beoordelaar 3'!F3</f>
        <v>Score:</v>
      </c>
      <c r="H6" s="86"/>
      <c r="I6" s="7"/>
      <c r="J6" s="21" t="str">
        <f>'Beoordelaar 3'!I3</f>
        <v>Score:</v>
      </c>
      <c r="K6" s="86"/>
    </row>
    <row r="7" spans="1:11" ht="25" customHeight="1" x14ac:dyDescent="0.2">
      <c r="A7" s="95"/>
      <c r="B7" s="22" t="s">
        <v>18</v>
      </c>
      <c r="C7" s="7"/>
      <c r="D7" s="21" t="str">
        <f>'Beoordelaar 4'!C3</f>
        <v>Score:</v>
      </c>
      <c r="E7" s="86"/>
      <c r="F7" s="7"/>
      <c r="G7" s="21" t="str">
        <f>'Beoordelaar 4'!F3</f>
        <v>Score:</v>
      </c>
      <c r="H7" s="86"/>
      <c r="I7" s="7"/>
      <c r="J7" s="21" t="str">
        <f>'Beoordelaar 4'!I3</f>
        <v>Score:</v>
      </c>
      <c r="K7" s="86"/>
    </row>
    <row r="8" spans="1:11" ht="25" customHeight="1" x14ac:dyDescent="0.2">
      <c r="A8" s="97" t="s">
        <v>32</v>
      </c>
      <c r="B8" s="97"/>
      <c r="C8" s="7"/>
      <c r="D8" s="20" t="s">
        <v>7</v>
      </c>
      <c r="E8" s="86"/>
      <c r="F8" s="7"/>
      <c r="G8" s="20" t="s">
        <v>7</v>
      </c>
      <c r="H8" s="86"/>
      <c r="I8" s="7"/>
      <c r="J8" s="20" t="s">
        <v>7</v>
      </c>
      <c r="K8" s="86"/>
    </row>
    <row r="9" spans="1:11" ht="25" customHeight="1" x14ac:dyDescent="0.2">
      <c r="A9" s="96" t="s">
        <v>21</v>
      </c>
      <c r="B9" s="96"/>
      <c r="C9" s="7"/>
      <c r="D9" s="60" t="str">
        <f>IF(D8="Uitmuntend","€ 4.500",IF(D8="Goed","€ 3.600",IF(D8="Voldoende","€ 0",IF(D8="Matig","-€ 4.500",IF(D8="Onvoldoende","UITSLUITING"," ")))))</f>
        <v xml:space="preserve"> </v>
      </c>
      <c r="E9" s="86"/>
      <c r="F9" s="7"/>
      <c r="G9" s="60" t="str">
        <f>IF(G8="Uitmuntend","€ 4.500",IF(G8="Goed","€ 3.600",IF(G8="Voldoende","€ 0",IF(G8="Matig","-€ 4.500",IF(G8="Onvoldoende","UITSLUITING"," ")))))</f>
        <v xml:space="preserve"> </v>
      </c>
      <c r="H9" s="86"/>
      <c r="I9" s="7"/>
      <c r="J9" s="60" t="str">
        <f>IF(J8="Uitmuntend","€ 4.500",IF(J8="Goed","€ 3.600",IF(J8="Voldoende","€ 0",IF(J8="Matig","-€ 4.500",IF(J8="Onvoldoende","UITSLUITING"," ")))))</f>
        <v xml:space="preserve"> </v>
      </c>
      <c r="K9" s="86"/>
    </row>
    <row r="10" spans="1:11" ht="25" customHeight="1" x14ac:dyDescent="0.2">
      <c r="A10" s="16" t="str">
        <f>'Beoordelen Open vragen'!A5</f>
        <v>Vraag 2 Milieu, duurzaamheid, CO2 en SROI</v>
      </c>
      <c r="B10" s="17"/>
      <c r="C10" s="6"/>
      <c r="D10" s="18" t="s">
        <v>7</v>
      </c>
      <c r="E10" s="19" t="s">
        <v>22</v>
      </c>
      <c r="F10" s="9"/>
      <c r="G10" s="18" t="s">
        <v>7</v>
      </c>
      <c r="H10" s="19" t="s">
        <v>22</v>
      </c>
      <c r="I10" s="9"/>
      <c r="J10" s="18" t="s">
        <v>7</v>
      </c>
      <c r="K10" s="19" t="s">
        <v>22</v>
      </c>
    </row>
    <row r="11" spans="1:11" ht="25" customHeight="1" x14ac:dyDescent="0.2">
      <c r="A11" s="94" t="str">
        <f>'Beoordelen Open vragen'!A6:A6</f>
        <v xml:space="preserve">Zie bijlage 6 'kwaliteit'. </v>
      </c>
      <c r="B11" s="22" t="s">
        <v>4</v>
      </c>
      <c r="C11" s="7"/>
      <c r="D11" s="21" t="str">
        <f>'Beoordelaar 1'!C5</f>
        <v>Score:</v>
      </c>
      <c r="E11" s="86" t="s">
        <v>3</v>
      </c>
      <c r="F11" s="7"/>
      <c r="G11" s="21" t="str">
        <f>'Beoordelaar 1'!F5</f>
        <v>Score:</v>
      </c>
      <c r="H11" s="86" t="s">
        <v>3</v>
      </c>
      <c r="I11" s="7"/>
      <c r="J11" s="21" t="str">
        <f>'Beoordelaar 1'!I5</f>
        <v>Score:</v>
      </c>
      <c r="K11" s="86" t="s">
        <v>3</v>
      </c>
    </row>
    <row r="12" spans="1:11" ht="25" customHeight="1" x14ac:dyDescent="0.2">
      <c r="A12" s="95"/>
      <c r="B12" s="22" t="s">
        <v>5</v>
      </c>
      <c r="C12" s="7"/>
      <c r="D12" s="21" t="str">
        <f>'Beoordelaar 2'!C5</f>
        <v>Score:</v>
      </c>
      <c r="E12" s="86"/>
      <c r="F12" s="7"/>
      <c r="G12" s="21" t="str">
        <f>'Beoordelaar 2'!F5</f>
        <v>Score:</v>
      </c>
      <c r="H12" s="86"/>
      <c r="I12" s="7"/>
      <c r="J12" s="21" t="str">
        <f>'Beoordelaar 2'!I5</f>
        <v>Score:</v>
      </c>
      <c r="K12" s="86"/>
    </row>
    <row r="13" spans="1:11" ht="25" customHeight="1" x14ac:dyDescent="0.2">
      <c r="A13" s="95"/>
      <c r="B13" s="22" t="s">
        <v>6</v>
      </c>
      <c r="C13" s="7"/>
      <c r="D13" s="21" t="str">
        <f>'Beoordelaar 3'!C5</f>
        <v>Score:</v>
      </c>
      <c r="E13" s="86"/>
      <c r="F13" s="7"/>
      <c r="G13" s="21" t="str">
        <f>'Beoordelaar 3'!F5</f>
        <v>Score:</v>
      </c>
      <c r="H13" s="86"/>
      <c r="I13" s="7"/>
      <c r="J13" s="21" t="str">
        <f>'Beoordelaar 3'!I5</f>
        <v>Score:</v>
      </c>
      <c r="K13" s="86"/>
    </row>
    <row r="14" spans="1:11" ht="25" customHeight="1" x14ac:dyDescent="0.2">
      <c r="A14" s="95"/>
      <c r="B14" s="22" t="s">
        <v>18</v>
      </c>
      <c r="C14" s="7"/>
      <c r="D14" s="21" t="str">
        <f>'Beoordelaar 4'!C5</f>
        <v>Score:</v>
      </c>
      <c r="E14" s="86"/>
      <c r="F14" s="7"/>
      <c r="G14" s="21" t="str">
        <f>'Beoordelaar 4'!F5</f>
        <v>Score:</v>
      </c>
      <c r="H14" s="86"/>
      <c r="I14" s="7"/>
      <c r="J14" s="21" t="str">
        <f>'Beoordelaar 4'!I5</f>
        <v>Score:</v>
      </c>
      <c r="K14" s="86"/>
    </row>
    <row r="15" spans="1:11" ht="25" customHeight="1" x14ac:dyDescent="0.2">
      <c r="A15" s="97" t="s">
        <v>32</v>
      </c>
      <c r="B15" s="97"/>
      <c r="C15" s="7"/>
      <c r="D15" s="20" t="s">
        <v>7</v>
      </c>
      <c r="E15" s="86"/>
      <c r="F15" s="7"/>
      <c r="G15" s="20" t="s">
        <v>7</v>
      </c>
      <c r="H15" s="86"/>
      <c r="I15" s="7"/>
      <c r="J15" s="20" t="s">
        <v>7</v>
      </c>
      <c r="K15" s="86"/>
    </row>
    <row r="16" spans="1:11" ht="25" customHeight="1" x14ac:dyDescent="0.2">
      <c r="A16" s="96" t="s">
        <v>21</v>
      </c>
      <c r="B16" s="96"/>
      <c r="C16" s="7"/>
      <c r="D16" s="60" t="str">
        <f>IF(D15="Uitmuntend","€ 3.000",IF(D15="Goed","€ 2.400",IF(D15="Voldoende","€ 0",IF(D15="Matig","-€ 3.000",IF(D15="Onvoldoende","UITSLUITING"," ")))))</f>
        <v xml:space="preserve"> </v>
      </c>
      <c r="E16" s="86"/>
      <c r="F16" s="7"/>
      <c r="G16" s="60" t="str">
        <f>IF(G15="Uitmuntend","€ 3.000",IF(G15="Goed","€ 2.400",IF(G15="Voldoende","€ 0",IF(G15="Matig","-€ 3.000",IF(G15="Onvoldoende","UITSLUITING"," ")))))</f>
        <v xml:space="preserve"> </v>
      </c>
      <c r="H16" s="86"/>
      <c r="I16" s="7"/>
      <c r="J16" s="60" t="str">
        <f>IF(J15="Uitmuntend","€ 3.000",IF(J15="Goed","€ 2.400",IF(J15="Voldoende","€ 0",IF(J15="Matig","-€ 3.000",IF(J15="Onvoldoende","UITSLUITING"," ")))))</f>
        <v xml:space="preserve"> </v>
      </c>
      <c r="K16" s="86"/>
    </row>
    <row r="17" spans="1:11" ht="25" customHeight="1" x14ac:dyDescent="0.2">
      <c r="A17" s="16" t="str">
        <f>'Beoordelen Open vragen'!A7</f>
        <v>Vraag 3 Advies over beveiliging</v>
      </c>
      <c r="B17" s="17"/>
      <c r="C17" s="6"/>
      <c r="D17" s="18" t="s">
        <v>7</v>
      </c>
      <c r="E17" s="19" t="s">
        <v>22</v>
      </c>
      <c r="F17" s="9"/>
      <c r="G17" s="18" t="s">
        <v>7</v>
      </c>
      <c r="H17" s="19" t="s">
        <v>22</v>
      </c>
      <c r="I17" s="9"/>
      <c r="J17" s="18" t="s">
        <v>7</v>
      </c>
      <c r="K17" s="19" t="s">
        <v>22</v>
      </c>
    </row>
    <row r="18" spans="1:11" ht="25" customHeight="1" x14ac:dyDescent="0.2">
      <c r="A18" s="94" t="str">
        <f>'Beoordelen Open vragen'!A8:A8</f>
        <v xml:space="preserve">Zie bijlage 6 'kwaliteit'. </v>
      </c>
      <c r="B18" s="22" t="s">
        <v>4</v>
      </c>
      <c r="C18" s="7"/>
      <c r="D18" s="21" t="str">
        <f>'Beoordelaar 1'!C7</f>
        <v>Score:</v>
      </c>
      <c r="E18" s="86" t="s">
        <v>3</v>
      </c>
      <c r="F18" s="7"/>
      <c r="G18" s="21" t="str">
        <f>'Beoordelaar 1'!F7</f>
        <v>Score:</v>
      </c>
      <c r="H18" s="86" t="s">
        <v>3</v>
      </c>
      <c r="I18" s="7"/>
      <c r="J18" s="21" t="str">
        <f>'Beoordelaar 1'!I7</f>
        <v>Score:</v>
      </c>
      <c r="K18" s="86" t="s">
        <v>3</v>
      </c>
    </row>
    <row r="19" spans="1:11" ht="25" customHeight="1" x14ac:dyDescent="0.2">
      <c r="A19" s="95"/>
      <c r="B19" s="22" t="s">
        <v>5</v>
      </c>
      <c r="C19" s="7"/>
      <c r="D19" s="21" t="str">
        <f>'Beoordelaar 2'!C7</f>
        <v>Score:</v>
      </c>
      <c r="E19" s="86"/>
      <c r="F19" s="7"/>
      <c r="G19" s="21" t="str">
        <f>'Beoordelaar 2'!F7</f>
        <v>Score:</v>
      </c>
      <c r="H19" s="86"/>
      <c r="I19" s="7"/>
      <c r="J19" s="21" t="str">
        <f>'Beoordelaar 2'!I7</f>
        <v>Score:</v>
      </c>
      <c r="K19" s="86"/>
    </row>
    <row r="20" spans="1:11" ht="25" customHeight="1" x14ac:dyDescent="0.2">
      <c r="A20" s="95"/>
      <c r="B20" s="22" t="s">
        <v>6</v>
      </c>
      <c r="C20" s="7"/>
      <c r="D20" s="21" t="str">
        <f>'Beoordelaar 3'!C7</f>
        <v>Score:</v>
      </c>
      <c r="E20" s="86"/>
      <c r="F20" s="7"/>
      <c r="G20" s="21" t="str">
        <f>'Beoordelaar 3'!F7</f>
        <v>Score:</v>
      </c>
      <c r="H20" s="86"/>
      <c r="I20" s="7"/>
      <c r="J20" s="21" t="str">
        <f>'Beoordelaar 3'!I7</f>
        <v>Score:</v>
      </c>
      <c r="K20" s="86"/>
    </row>
    <row r="21" spans="1:11" ht="25" customHeight="1" x14ac:dyDescent="0.2">
      <c r="A21" s="95"/>
      <c r="B21" s="22" t="s">
        <v>18</v>
      </c>
      <c r="C21" s="7"/>
      <c r="D21" s="21" t="str">
        <f>'Beoordelaar 4'!C7</f>
        <v>Score:</v>
      </c>
      <c r="E21" s="86"/>
      <c r="F21" s="7"/>
      <c r="G21" s="21" t="str">
        <f>'Beoordelaar 4'!F7</f>
        <v>Score:</v>
      </c>
      <c r="H21" s="86"/>
      <c r="I21" s="7"/>
      <c r="J21" s="21" t="str">
        <f>'Beoordelaar 4'!I7</f>
        <v>Score:</v>
      </c>
      <c r="K21" s="86"/>
    </row>
    <row r="22" spans="1:11" ht="25" customHeight="1" x14ac:dyDescent="0.2">
      <c r="A22" s="97" t="s">
        <v>32</v>
      </c>
      <c r="B22" s="97"/>
      <c r="C22" s="7"/>
      <c r="D22" s="20" t="s">
        <v>7</v>
      </c>
      <c r="E22" s="86"/>
      <c r="F22" s="7"/>
      <c r="G22" s="20" t="s">
        <v>7</v>
      </c>
      <c r="H22" s="86"/>
      <c r="I22" s="7"/>
      <c r="J22" s="20" t="s">
        <v>7</v>
      </c>
      <c r="K22" s="86"/>
    </row>
    <row r="23" spans="1:11" ht="25" customHeight="1" x14ac:dyDescent="0.2">
      <c r="A23" s="96" t="s">
        <v>21</v>
      </c>
      <c r="B23" s="96"/>
      <c r="C23" s="7"/>
      <c r="D23" s="60" t="str">
        <f>IF(D22="Uitmuntend","€ 7.500",IF(D22="Goed","€ 6.000",IF(D22="Voldoende","€ 0",IF(D22="Matig","-€ 7.500",IF(D22="Onvoldoende","UITSLUITING"," ")))))</f>
        <v xml:space="preserve"> </v>
      </c>
      <c r="E23" s="86"/>
      <c r="F23" s="7"/>
      <c r="G23" s="60" t="str">
        <f>IF(G22="Uitmuntend","€ 7.500",IF(G22="Goed","€ 6.000",IF(G22="Voldoende","€ 0",IF(G22="Matig","-€ 7.500",IF(G22="Onvoldoende","UITSLUITING"," ")))))</f>
        <v xml:space="preserve"> </v>
      </c>
      <c r="H23" s="86"/>
      <c r="I23" s="7"/>
      <c r="J23" s="60" t="str">
        <f>IF(J22="Uitmuntend","€ 7.500",IF(J22="Goed","€ 6.000",IF(J22="Voldoende","€ 0",IF(J22="Matig","-€ 7.500",IF(J22="Onvoldoende","UITSLUITING"," ")))))</f>
        <v xml:space="preserve"> </v>
      </c>
      <c r="K23" s="86"/>
    </row>
    <row r="24" spans="1:11" ht="25" customHeight="1" x14ac:dyDescent="0.2">
      <c r="A24" s="16" t="str">
        <f>'Beoordelen Open vragen'!A9</f>
        <v>Vraag 4a Aanrijtijden opvolgingen</v>
      </c>
      <c r="B24" s="17"/>
      <c r="C24" s="6"/>
      <c r="D24" s="18" t="s">
        <v>7</v>
      </c>
      <c r="E24" s="19" t="s">
        <v>22</v>
      </c>
      <c r="F24" s="9"/>
      <c r="G24" s="18" t="s">
        <v>7</v>
      </c>
      <c r="H24" s="19" t="s">
        <v>22</v>
      </c>
      <c r="I24" s="9"/>
      <c r="J24" s="18" t="s">
        <v>7</v>
      </c>
      <c r="K24" s="19" t="s">
        <v>22</v>
      </c>
    </row>
    <row r="25" spans="1:11" ht="25" customHeight="1" x14ac:dyDescent="0.2">
      <c r="A25" s="94" t="str">
        <f>'Beoordelen Open vragen'!A10:A10</f>
        <v xml:space="preserve">Zie bijlage 6 'kwaliteit' en Formulier D. </v>
      </c>
      <c r="B25" s="22" t="s">
        <v>4</v>
      </c>
      <c r="C25" s="7"/>
      <c r="D25" s="87" t="str">
        <f>'Beoordelaar 1'!C9</f>
        <v xml:space="preserve">Zie formulier D. </v>
      </c>
      <c r="E25" s="88"/>
      <c r="F25" s="7"/>
      <c r="G25" s="87" t="str">
        <f>'Beoordelaar 1'!F9</f>
        <v xml:space="preserve">Zie formulier D. </v>
      </c>
      <c r="H25" s="88"/>
      <c r="I25" s="7"/>
      <c r="J25" s="87" t="str">
        <f>'Beoordelaar 1'!I9</f>
        <v xml:space="preserve">Zie formulier D. </v>
      </c>
      <c r="K25" s="88"/>
    </row>
    <row r="26" spans="1:11" ht="25" customHeight="1" x14ac:dyDescent="0.2">
      <c r="A26" s="95"/>
      <c r="B26" s="22" t="s">
        <v>5</v>
      </c>
      <c r="C26" s="7"/>
      <c r="D26" s="89"/>
      <c r="E26" s="90"/>
      <c r="F26" s="7"/>
      <c r="G26" s="89"/>
      <c r="H26" s="90"/>
      <c r="I26" s="7"/>
      <c r="J26" s="89"/>
      <c r="K26" s="90"/>
    </row>
    <row r="27" spans="1:11" ht="25" customHeight="1" x14ac:dyDescent="0.2">
      <c r="A27" s="95"/>
      <c r="B27" s="22" t="s">
        <v>6</v>
      </c>
      <c r="C27" s="7"/>
      <c r="D27" s="89"/>
      <c r="E27" s="90"/>
      <c r="F27" s="7"/>
      <c r="G27" s="89"/>
      <c r="H27" s="90"/>
      <c r="I27" s="7"/>
      <c r="J27" s="89"/>
      <c r="K27" s="90"/>
    </row>
    <row r="28" spans="1:11" ht="25" customHeight="1" x14ac:dyDescent="0.2">
      <c r="A28" s="95"/>
      <c r="B28" s="22" t="s">
        <v>18</v>
      </c>
      <c r="C28" s="7"/>
      <c r="D28" s="89"/>
      <c r="E28" s="90"/>
      <c r="F28" s="7"/>
      <c r="G28" s="89"/>
      <c r="H28" s="90"/>
      <c r="I28" s="7"/>
      <c r="J28" s="89"/>
      <c r="K28" s="90"/>
    </row>
    <row r="29" spans="1:11" ht="25" customHeight="1" x14ac:dyDescent="0.2">
      <c r="A29" s="97" t="s">
        <v>32</v>
      </c>
      <c r="B29" s="97"/>
      <c r="C29" s="7"/>
      <c r="D29" s="89"/>
      <c r="E29" s="90"/>
      <c r="F29" s="7"/>
      <c r="G29" s="89"/>
      <c r="H29" s="90"/>
      <c r="I29" s="7"/>
      <c r="J29" s="89"/>
      <c r="K29" s="90"/>
    </row>
    <row r="30" spans="1:11" ht="25" customHeight="1" x14ac:dyDescent="0.2">
      <c r="A30" s="96" t="s">
        <v>21</v>
      </c>
      <c r="B30" s="96"/>
      <c r="C30" s="7"/>
      <c r="D30" s="91"/>
      <c r="E30" s="92"/>
      <c r="F30" s="7"/>
      <c r="G30" s="91"/>
      <c r="H30" s="92"/>
      <c r="I30" s="7"/>
      <c r="J30" s="91"/>
      <c r="K30" s="92"/>
    </row>
    <row r="31" spans="1:11" ht="25" customHeight="1" x14ac:dyDescent="0.2">
      <c r="A31" s="16" t="str">
        <f>'Beoordelen Open vragen'!A11</f>
        <v>Vraag 4b Aanrijtijden opvolgingen</v>
      </c>
      <c r="B31" s="17"/>
      <c r="C31" s="6"/>
      <c r="D31" s="18" t="s">
        <v>7</v>
      </c>
      <c r="E31" s="19" t="s">
        <v>22</v>
      </c>
      <c r="F31" s="9"/>
      <c r="G31" s="18" t="s">
        <v>7</v>
      </c>
      <c r="H31" s="19" t="s">
        <v>22</v>
      </c>
      <c r="I31" s="9"/>
      <c r="J31" s="18" t="s">
        <v>7</v>
      </c>
      <c r="K31" s="19" t="s">
        <v>22</v>
      </c>
    </row>
    <row r="32" spans="1:11" ht="25" customHeight="1" x14ac:dyDescent="0.2">
      <c r="A32" s="94" t="str">
        <f>'Beoordelen Open vragen'!A12</f>
        <v xml:space="preserve">Zie bijlage 6 'kwaliteit'. </v>
      </c>
      <c r="B32" s="22" t="s">
        <v>4</v>
      </c>
      <c r="C32" s="7"/>
      <c r="D32" s="21" t="str">
        <f>'Beoordelaar 1'!C11</f>
        <v>Score:</v>
      </c>
      <c r="E32" s="86" t="s">
        <v>3</v>
      </c>
      <c r="F32" s="7"/>
      <c r="G32" s="21" t="str">
        <f>'Beoordelaar 1'!F11</f>
        <v>Score:</v>
      </c>
      <c r="H32" s="86" t="s">
        <v>3</v>
      </c>
      <c r="I32" s="7"/>
      <c r="J32" s="21" t="str">
        <f>'Beoordelaar 1'!I11</f>
        <v>Score:</v>
      </c>
      <c r="K32" s="86" t="s">
        <v>3</v>
      </c>
    </row>
    <row r="33" spans="1:14" ht="25" customHeight="1" x14ac:dyDescent="0.2">
      <c r="A33" s="95"/>
      <c r="B33" s="22" t="s">
        <v>5</v>
      </c>
      <c r="C33" s="7"/>
      <c r="D33" s="21" t="str">
        <f>'Beoordelaar 2'!C11</f>
        <v>Score:</v>
      </c>
      <c r="E33" s="86"/>
      <c r="F33" s="7"/>
      <c r="G33" s="21" t="str">
        <f>'Beoordelaar 2'!F11</f>
        <v>Score:</v>
      </c>
      <c r="H33" s="86"/>
      <c r="I33" s="7"/>
      <c r="J33" s="21" t="str">
        <f>'Beoordelaar 2'!I11</f>
        <v>Score:</v>
      </c>
      <c r="K33" s="86"/>
    </row>
    <row r="34" spans="1:14" ht="25" customHeight="1" x14ac:dyDescent="0.2">
      <c r="A34" s="95"/>
      <c r="B34" s="22" t="s">
        <v>6</v>
      </c>
      <c r="C34" s="7"/>
      <c r="D34" s="21" t="str">
        <f>'Beoordelaar 3'!C11</f>
        <v>Score:</v>
      </c>
      <c r="E34" s="86"/>
      <c r="F34" s="7"/>
      <c r="G34" s="21" t="str">
        <f>'Beoordelaar 3'!F11</f>
        <v>Score:</v>
      </c>
      <c r="H34" s="86"/>
      <c r="I34" s="7"/>
      <c r="J34" s="21" t="str">
        <f>'Beoordelaar 3'!I11</f>
        <v>Score:</v>
      </c>
      <c r="K34" s="86"/>
    </row>
    <row r="35" spans="1:14" ht="25" customHeight="1" x14ac:dyDescent="0.2">
      <c r="A35" s="95"/>
      <c r="B35" s="22" t="s">
        <v>18</v>
      </c>
      <c r="C35" s="7"/>
      <c r="D35" s="21" t="str">
        <f>'Beoordelaar 4'!C11</f>
        <v>Score:</v>
      </c>
      <c r="E35" s="86"/>
      <c r="F35" s="7"/>
      <c r="G35" s="21" t="str">
        <f>'Beoordelaar 4'!F11</f>
        <v>Score:</v>
      </c>
      <c r="H35" s="86"/>
      <c r="I35" s="7"/>
      <c r="J35" s="21" t="str">
        <f>'Beoordelaar 4'!I11</f>
        <v>Score:</v>
      </c>
      <c r="K35" s="86"/>
    </row>
    <row r="36" spans="1:14" ht="25" customHeight="1" x14ac:dyDescent="0.2">
      <c r="A36" s="97" t="s">
        <v>32</v>
      </c>
      <c r="B36" s="97"/>
      <c r="C36" s="7"/>
      <c r="D36" s="20" t="s">
        <v>7</v>
      </c>
      <c r="E36" s="86"/>
      <c r="F36" s="7"/>
      <c r="G36" s="20" t="s">
        <v>7</v>
      </c>
      <c r="H36" s="86"/>
      <c r="I36" s="7"/>
      <c r="J36" s="20" t="s">
        <v>7</v>
      </c>
      <c r="K36" s="86"/>
    </row>
    <row r="37" spans="1:14" ht="25" customHeight="1" x14ac:dyDescent="0.2">
      <c r="A37" s="96" t="s">
        <v>21</v>
      </c>
      <c r="B37" s="96"/>
      <c r="C37" s="7"/>
      <c r="D37" s="60" t="str">
        <f>IF(D36="Uitmuntend","€ 4.500",IF(D36="Goed","€ 3.600",IF(D36="Voldoende","€ 0",IF(D36="Matig","-€ 4.500",IF(D36="Onvoldoende","UITSLUITING"," ")))))</f>
        <v xml:space="preserve"> </v>
      </c>
      <c r="E37" s="86"/>
      <c r="F37" s="7"/>
      <c r="G37" s="60" t="str">
        <f>IF(G36="Uitmuntend","€ 4.500",IF(G36="Goed","€ 3.600",IF(G36="Voldoende","€ 0",IF(G36="Matig","-€ 4.500",IF(G36="Onvoldoende","UITSLUITING"," ")))))</f>
        <v xml:space="preserve"> </v>
      </c>
      <c r="H37" s="86"/>
      <c r="I37" s="7"/>
      <c r="J37" s="60" t="str">
        <f>IF(J36="Uitmuntend","€ 4.500",IF(J36="Goed","€ 3.600",IF(J36="Voldoende","€ 0",IF(J36="Matig","-€ 4.500",IF(J36="Onvoldoende","UITSLUITING"," ")))))</f>
        <v xml:space="preserve"> </v>
      </c>
      <c r="K37" s="86"/>
    </row>
    <row r="38" spans="1:14" ht="15" customHeight="1" x14ac:dyDescent="0.2">
      <c r="C38" s="53"/>
      <c r="G38"/>
    </row>
    <row r="39" spans="1:14" ht="50" customHeight="1" x14ac:dyDescent="0.2">
      <c r="A39" s="93" t="s">
        <v>38</v>
      </c>
      <c r="B39" s="93"/>
      <c r="C39" s="7"/>
      <c r="D39" s="83" t="e">
        <f>D9+D16+D23+D37</f>
        <v>#VALUE!</v>
      </c>
      <c r="E39" s="84"/>
      <c r="F39" s="12"/>
      <c r="G39" s="83" t="e">
        <f>G9+G16+G23+G37</f>
        <v>#VALUE!</v>
      </c>
      <c r="H39" s="84"/>
      <c r="I39" s="12"/>
      <c r="J39" s="83" t="e">
        <f>J9+J16+J23+J37</f>
        <v>#VALUE!</v>
      </c>
      <c r="K39" s="84"/>
    </row>
    <row r="40" spans="1:14" ht="15" customHeight="1" x14ac:dyDescent="0.2">
      <c r="A40" s="11"/>
      <c r="B40" s="11"/>
      <c r="C40" s="54"/>
      <c r="D40" s="11"/>
      <c r="E40" s="11"/>
      <c r="F40" s="54"/>
      <c r="G40" s="11"/>
      <c r="H40" s="11"/>
      <c r="I40" s="54"/>
      <c r="J40" s="11"/>
      <c r="K40" s="11"/>
    </row>
    <row r="41" spans="1:14" ht="18" customHeight="1" x14ac:dyDescent="0.2">
      <c r="L41" s="85"/>
    </row>
    <row r="42" spans="1:14" ht="18" customHeight="1" x14ac:dyDescent="0.2">
      <c r="L42" s="85"/>
    </row>
    <row r="43" spans="1:14" ht="18" customHeight="1" x14ac:dyDescent="0.2">
      <c r="L43" s="85"/>
    </row>
    <row r="44" spans="1:14" ht="20" customHeight="1" x14ac:dyDescent="0.2">
      <c r="L44" s="85"/>
    </row>
    <row r="45" spans="1:14" ht="20" customHeight="1" x14ac:dyDescent="0.2">
      <c r="L45" s="85"/>
    </row>
    <row r="46" spans="1:14" ht="20" customHeight="1" x14ac:dyDescent="0.2"/>
    <row r="47" spans="1:14" ht="30" customHeight="1" x14ac:dyDescent="0.2">
      <c r="L47" s="15"/>
    </row>
    <row r="48" spans="1:14" ht="15" customHeight="1" x14ac:dyDescent="0.2">
      <c r="M48" s="11"/>
      <c r="N48" s="11"/>
    </row>
  </sheetData>
  <sheetProtection algorithmName="SHA-512" hashValue="r25WwRQFeSpJwXApfvzn3kT0rcZ8ZY6juwj3T6oBUt+qCNafPv4VmKCvtUuS9ElOd3Z/7fXWNw9qzw9pM7IiHQ==" saltValue="KhK5n06jyIAkeI2hWx3yIw==" spinCount="100000" sheet="1" objects="1" scenarios="1"/>
  <mergeCells count="39">
    <mergeCell ref="J1:K1"/>
    <mergeCell ref="A16:B16"/>
    <mergeCell ref="A22:B22"/>
    <mergeCell ref="A25:A28"/>
    <mergeCell ref="A29:B29"/>
    <mergeCell ref="A1:B1"/>
    <mergeCell ref="G1:H1"/>
    <mergeCell ref="H4:H9"/>
    <mergeCell ref="H11:H16"/>
    <mergeCell ref="H18:H23"/>
    <mergeCell ref="D1:E1"/>
    <mergeCell ref="A15:B15"/>
    <mergeCell ref="G25:H30"/>
    <mergeCell ref="A39:B39"/>
    <mergeCell ref="A4:A7"/>
    <mergeCell ref="A11:A14"/>
    <mergeCell ref="A18:A21"/>
    <mergeCell ref="A23:B23"/>
    <mergeCell ref="A8:B8"/>
    <mergeCell ref="A9:B9"/>
    <mergeCell ref="A30:B30"/>
    <mergeCell ref="A32:A35"/>
    <mergeCell ref="A36:B36"/>
    <mergeCell ref="A37:B37"/>
    <mergeCell ref="D39:E39"/>
    <mergeCell ref="G39:H39"/>
    <mergeCell ref="L41:L45"/>
    <mergeCell ref="K4:K9"/>
    <mergeCell ref="K11:K16"/>
    <mergeCell ref="K18:K23"/>
    <mergeCell ref="E4:E9"/>
    <mergeCell ref="E11:E16"/>
    <mergeCell ref="E18:E23"/>
    <mergeCell ref="D25:E30"/>
    <mergeCell ref="J39:K39"/>
    <mergeCell ref="J25:K30"/>
    <mergeCell ref="E32:E37"/>
    <mergeCell ref="H32:H37"/>
    <mergeCell ref="K32:K37"/>
  </mergeCells>
  <dataValidations count="1">
    <dataValidation type="list" errorStyle="warning" allowBlank="1" showErrorMessage="1" sqref="G22 D15 J8 G15 G8 J22 J15 D22 D8 G36 J36 D36" xr:uid="{00000000-0002-0000-0400-000000000000}">
      <formula1>SCORE</formula1>
    </dataValidation>
  </dataValidations>
  <pageMargins left="0.7" right="0.7" top="0.75" bottom="0.75" header="0.3" footer="0.3"/>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sheetPr>
    <tabColor rgb="FFFF0000"/>
  </sheetPr>
  <dimension ref="A1:G19"/>
  <sheetViews>
    <sheetView showGridLines="0" workbookViewId="0">
      <selection activeCell="D9" sqref="D9"/>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23" t="s">
        <v>16</v>
      </c>
      <c r="B1" s="8"/>
      <c r="C1" s="24"/>
      <c r="D1" s="8"/>
      <c r="E1" s="24"/>
      <c r="F1" s="8"/>
      <c r="G1" s="24"/>
    </row>
    <row r="2" spans="1:7" ht="30" customHeight="1" x14ac:dyDescent="0.2">
      <c r="A2" s="25" t="s">
        <v>9</v>
      </c>
      <c r="B2" s="8"/>
      <c r="C2" s="26" t="str">
        <f>'Beoordelaar 1'!C1</f>
        <v>Inschrijver 1</v>
      </c>
      <c r="D2" s="10"/>
      <c r="E2" s="26" t="str">
        <f>'Beoordelaar 1'!F1</f>
        <v>Inschrijver 2</v>
      </c>
      <c r="F2" s="10"/>
      <c r="G2" s="26" t="str">
        <f>'Beoordelaar 1'!I1</f>
        <v>Inschrijver 3</v>
      </c>
    </row>
    <row r="3" spans="1:7" s="1" customFormat="1" ht="35" customHeight="1" x14ac:dyDescent="0.2">
      <c r="A3" s="27" t="str">
        <f>'Beoordelen Open vragen'!A1:A1</f>
        <v>BEANTWOORDING OPEN VRAGEN</v>
      </c>
      <c r="B3" s="8"/>
      <c r="C3" s="28" t="e">
        <f>Consensus!D39</f>
        <v>#VALUE!</v>
      </c>
      <c r="D3" s="10"/>
      <c r="E3" s="28" t="e">
        <f>Consensus!G39</f>
        <v>#VALUE!</v>
      </c>
      <c r="F3" s="10"/>
      <c r="G3" s="28" t="e">
        <f>Consensus!J39</f>
        <v>#VALUE!</v>
      </c>
    </row>
    <row r="4" spans="1:7" s="1" customFormat="1" ht="35" customHeight="1" x14ac:dyDescent="0.2">
      <c r="A4" s="27" t="str">
        <f>'Beoordelen Open vragen'!A9</f>
        <v>Vraag 4a Aanrijtijden opvolgingen</v>
      </c>
      <c r="B4" s="8"/>
      <c r="C4" s="30"/>
      <c r="D4" s="10"/>
      <c r="E4" s="30"/>
      <c r="F4" s="10"/>
      <c r="G4" s="30"/>
    </row>
    <row r="5" spans="1:7" ht="30" customHeight="1" x14ac:dyDescent="0.2">
      <c r="A5" s="34" t="s">
        <v>10</v>
      </c>
      <c r="B5" s="8"/>
      <c r="C5" s="33" t="e">
        <f>C3+C4</f>
        <v>#VALUE!</v>
      </c>
      <c r="D5" s="10"/>
      <c r="E5" s="33" t="e">
        <f>E3+E4</f>
        <v>#VALUE!</v>
      </c>
      <c r="F5" s="10"/>
      <c r="G5" s="33" t="e">
        <f>G3+G4</f>
        <v>#VALUE!</v>
      </c>
    </row>
    <row r="6" spans="1:7" ht="15" customHeight="1" x14ac:dyDescent="0.2"/>
    <row r="7" spans="1:7" ht="30" customHeight="1" x14ac:dyDescent="0.2">
      <c r="A7" s="29" t="s">
        <v>11</v>
      </c>
      <c r="B7" s="8"/>
      <c r="C7" s="30">
        <v>0</v>
      </c>
      <c r="D7" s="10"/>
      <c r="E7" s="30">
        <v>0</v>
      </c>
      <c r="F7" s="10"/>
      <c r="G7" s="30">
        <v>0</v>
      </c>
    </row>
    <row r="9" spans="1:7" ht="30" customHeight="1" x14ac:dyDescent="0.2">
      <c r="A9" s="31" t="s">
        <v>15</v>
      </c>
      <c r="B9" s="8"/>
      <c r="C9" s="32" t="e">
        <f>C7-C5</f>
        <v>#VALUE!</v>
      </c>
      <c r="D9" s="14"/>
      <c r="E9" s="32" t="e">
        <f>E7-E5</f>
        <v>#VALUE!</v>
      </c>
      <c r="F9" s="14"/>
      <c r="G9" s="32" t="e">
        <f>G7-G5</f>
        <v>#VALUE!</v>
      </c>
    </row>
    <row r="16" spans="1:7" ht="16" x14ac:dyDescent="0.2">
      <c r="C16" s="13"/>
    </row>
    <row r="17" spans="3:3" ht="16" x14ac:dyDescent="0.2">
      <c r="C17" s="13"/>
    </row>
    <row r="18" spans="3:3" ht="16" x14ac:dyDescent="0.2">
      <c r="C18" s="13"/>
    </row>
    <row r="19" spans="3:3" ht="16" x14ac:dyDescent="0.2">
      <c r="C19" s="13"/>
    </row>
  </sheetData>
  <sheetProtection algorithmName="SHA-512" hashValue="j+CSi2uGwRVksduCG2RubQLItRWblL8SHVVoa1V4BSAUyFYj9ZD1sDGbwRIogVAgQLXHDHILLqlpGJ/ts29Ipw==" saltValue="ei2ldDOhQWT/+RmNdj5+I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Beoordelen Open vragen</vt:lpstr>
      <vt:lpstr>Beoordelaar 1</vt:lpstr>
      <vt:lpstr>Beoordelaar 2</vt:lpstr>
      <vt:lpstr>Beoordelaar 3</vt:lpstr>
      <vt:lpstr>Beoordelaar 4</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dc:description>
  <cp:lastModifiedBy/>
  <dcterms:created xsi:type="dcterms:W3CDTF">2006-09-16T00:00:00Z</dcterms:created>
  <dcterms:modified xsi:type="dcterms:W3CDTF">2023-12-01T11:54:19Z</dcterms:modified>
  <cp:category/>
</cp:coreProperties>
</file>