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12"/>
  <workbookPr defaultThemeVersion="124226"/>
  <mc:AlternateContent xmlns:mc="http://schemas.openxmlformats.org/markup-compatibility/2006">
    <mc:Choice Requires="x15">
      <x15ac:absPath xmlns:x15ac="http://schemas.microsoft.com/office/spreadsheetml/2010/11/ac" url="/Users/cindyvanderblom/Library/CloudStorage/OneDrive-Gedeeldebibliotheken-AevesGroep/Consultancy Publiek - General/0. ADVIES/01. Projecten/Aquon/Schoonmaak/04 Vraag en Antwoord/1. Werkdocumenten tbv NvI-1/"/>
    </mc:Choice>
  </mc:AlternateContent>
  <xr:revisionPtr revIDLastSave="0" documentId="13_ncr:1_{E6AE52FA-623C-D848-A804-CE4BC5E4BD64}" xr6:coauthVersionLast="47" xr6:coauthVersionMax="47" xr10:uidLastSave="{00000000-0000-0000-0000-000000000000}"/>
  <bookViews>
    <workbookView xWindow="16920" yWindow="600" windowWidth="21060" windowHeight="19700" activeTab="5" xr2:uid="{00000000-000D-0000-FFFF-FFFF00000000}"/>
  </bookViews>
  <sheets>
    <sheet name="Toelichting" sheetId="2" r:id="rId1"/>
    <sheet name="Totaalblad Prijzen" sheetId="11" r:id="rId2"/>
    <sheet name="Tarieven" sheetId="12" r:id="rId3"/>
    <sheet name="Overzicht Overname Personeel" sheetId="14" r:id="rId4"/>
    <sheet name="Glasgegevens" sheetId="15" r:id="rId5"/>
    <sheet name="Ruimtestaat" sheetId="8" r:id="rId6"/>
    <sheet name="Kwaliteitsniveau" sheetId="3" r:id="rId7"/>
    <sheet name="Ruimtesoorten" sheetId="1" r:id="rId8"/>
    <sheet name="Bureaukamers" sheetId="4" r:id="rId9"/>
    <sheet name="Verkeersruimten" sheetId="6" r:id="rId10"/>
    <sheet name="Sanitaire ruimten" sheetId="5" r:id="rId11"/>
    <sheet name="Horeca ruimten" sheetId="7" r:id="rId12"/>
    <sheet name="Laboratorium" sheetId="9" r:id="rId13"/>
    <sheet name="Terrein" sheetId="10" r:id="rId14"/>
  </sheets>
  <externalReferences>
    <externalReference r:id="rId15"/>
  </externalReferences>
  <definedNames>
    <definedName name="_xlnm._FilterDatabase" localSheetId="5" hidden="1">Ruimtestaat!$A$6:$M$193</definedName>
    <definedName name="_xlnm.Print_Area" localSheetId="8">#N/A</definedName>
    <definedName name="_xlnm.Print_Area" localSheetId="11">#N/A</definedName>
    <definedName name="_xlnm.Print_Area" localSheetId="6">#N/A</definedName>
    <definedName name="_xlnm.Print_Area" localSheetId="12">#N/A</definedName>
    <definedName name="_xlnm.Print_Area" localSheetId="7">#N/A</definedName>
    <definedName name="_xlnm.Print_Area" localSheetId="10">#N/A</definedName>
    <definedName name="_xlnm.Print_Area" localSheetId="13">#N/A</definedName>
    <definedName name="_xlnm.Print_Area" localSheetId="0">#N/A</definedName>
    <definedName name="_xlnm.Print_Area" localSheetId="9">#N/A</definedName>
    <definedName name="Glas">[1]Tarieven!$A$3:$D$13</definedName>
  </definedNames>
  <calcPr calcId="191028"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2" i="12" l="1"/>
  <c r="E15" i="12"/>
  <c r="E16" i="12"/>
  <c r="E17" i="12"/>
  <c r="G15" i="12"/>
  <c r="G16" i="12"/>
  <c r="G17" i="12"/>
  <c r="F15" i="12"/>
  <c r="F16" i="12"/>
  <c r="F17" i="12"/>
  <c r="D15" i="12"/>
  <c r="D16" i="12"/>
  <c r="D17" i="12"/>
  <c r="B4" i="11"/>
  <c r="F5" i="15"/>
  <c r="G5" i="15"/>
  <c r="N166" i="8"/>
  <c r="N167" i="8"/>
  <c r="N168" i="8"/>
  <c r="N169" i="8"/>
  <c r="N170" i="8"/>
  <c r="N171" i="8"/>
  <c r="N172" i="8"/>
  <c r="N173" i="8"/>
  <c r="N174" i="8"/>
  <c r="N175" i="8"/>
  <c r="N176" i="8"/>
  <c r="N177" i="8"/>
  <c r="N178" i="8"/>
  <c r="N179" i="8"/>
  <c r="N180" i="8"/>
  <c r="N181" i="8"/>
  <c r="N182" i="8"/>
  <c r="N183" i="8"/>
  <c r="N184" i="8"/>
  <c r="N185" i="8"/>
  <c r="N186" i="8"/>
  <c r="N187" i="8"/>
  <c r="N188" i="8"/>
  <c r="N189" i="8"/>
  <c r="N190" i="8"/>
  <c r="N191" i="8"/>
  <c r="N192" i="8"/>
  <c r="N193" i="8"/>
  <c r="N134" i="8"/>
  <c r="N135" i="8"/>
  <c r="N136" i="8"/>
  <c r="N137" i="8"/>
  <c r="N138" i="8"/>
  <c r="N139" i="8"/>
  <c r="N140" i="8"/>
  <c r="N141" i="8"/>
  <c r="N142" i="8"/>
  <c r="N143" i="8"/>
  <c r="N144" i="8"/>
  <c r="N145" i="8"/>
  <c r="N146" i="8"/>
  <c r="N147" i="8"/>
  <c r="N148" i="8"/>
  <c r="N149" i="8"/>
  <c r="N150" i="8"/>
  <c r="N151" i="8"/>
  <c r="N152" i="8"/>
  <c r="N153" i="8"/>
  <c r="N154" i="8"/>
  <c r="N155" i="8"/>
  <c r="N156" i="8"/>
  <c r="N157" i="8"/>
  <c r="N158" i="8"/>
  <c r="N159" i="8"/>
  <c r="N160" i="8"/>
  <c r="N161" i="8"/>
  <c r="N162" i="8"/>
  <c r="N163" i="8"/>
  <c r="N164" i="8"/>
  <c r="N165" i="8"/>
  <c r="N104" i="8"/>
  <c r="N105" i="8"/>
  <c r="N106" i="8"/>
  <c r="N107" i="8"/>
  <c r="N108" i="8"/>
  <c r="N109" i="8"/>
  <c r="N110" i="8"/>
  <c r="N111" i="8"/>
  <c r="N112" i="8"/>
  <c r="N113" i="8"/>
  <c r="N114" i="8"/>
  <c r="N115" i="8"/>
  <c r="N116" i="8"/>
  <c r="N117" i="8"/>
  <c r="N118" i="8"/>
  <c r="N119" i="8"/>
  <c r="N120" i="8"/>
  <c r="N121" i="8"/>
  <c r="N122" i="8"/>
  <c r="N123" i="8"/>
  <c r="N124" i="8"/>
  <c r="N125" i="8"/>
  <c r="N126" i="8"/>
  <c r="N127" i="8"/>
  <c r="N128" i="8"/>
  <c r="N129" i="8"/>
  <c r="N130" i="8"/>
  <c r="N131" i="8"/>
  <c r="N132" i="8"/>
  <c r="N133" i="8"/>
  <c r="N74" i="8"/>
  <c r="N75" i="8"/>
  <c r="N76" i="8"/>
  <c r="N77" i="8"/>
  <c r="N78" i="8"/>
  <c r="N79" i="8"/>
  <c r="N80" i="8"/>
  <c r="N81" i="8"/>
  <c r="N82" i="8"/>
  <c r="N83" i="8"/>
  <c r="N84" i="8"/>
  <c r="N85" i="8"/>
  <c r="N86" i="8"/>
  <c r="N87" i="8"/>
  <c r="N88" i="8"/>
  <c r="N89" i="8"/>
  <c r="N90" i="8"/>
  <c r="N91" i="8"/>
  <c r="N92" i="8"/>
  <c r="N93" i="8"/>
  <c r="N94" i="8"/>
  <c r="N95" i="8"/>
  <c r="N96" i="8"/>
  <c r="N97" i="8"/>
  <c r="N98" i="8"/>
  <c r="N99" i="8"/>
  <c r="N100" i="8"/>
  <c r="N101" i="8"/>
  <c r="N102" i="8"/>
  <c r="N103" i="8"/>
  <c r="N40" i="8"/>
  <c r="N41" i="8"/>
  <c r="N42" i="8"/>
  <c r="N43" i="8"/>
  <c r="N44" i="8"/>
  <c r="N45" i="8"/>
  <c r="N46" i="8"/>
  <c r="N47" i="8"/>
  <c r="N48" i="8"/>
  <c r="N49" i="8"/>
  <c r="N50" i="8"/>
  <c r="N51" i="8"/>
  <c r="N52" i="8"/>
  <c r="N53" i="8"/>
  <c r="N54" i="8"/>
  <c r="N55" i="8"/>
  <c r="N56" i="8"/>
  <c r="N57" i="8"/>
  <c r="N58" i="8"/>
  <c r="N59" i="8"/>
  <c r="N60" i="8"/>
  <c r="N61" i="8"/>
  <c r="N62" i="8"/>
  <c r="N63" i="8"/>
  <c r="N64" i="8"/>
  <c r="N65" i="8"/>
  <c r="N66" i="8"/>
  <c r="N67" i="8"/>
  <c r="N68" i="8"/>
  <c r="N69" i="8"/>
  <c r="N70" i="8"/>
  <c r="N71" i="8"/>
  <c r="N72" i="8"/>
  <c r="N73" i="8"/>
  <c r="N12" i="8"/>
  <c r="N13" i="8"/>
  <c r="N14" i="8"/>
  <c r="N15" i="8"/>
  <c r="N16" i="8"/>
  <c r="N17" i="8"/>
  <c r="N18" i="8"/>
  <c r="N19" i="8"/>
  <c r="N20" i="8"/>
  <c r="N21" i="8"/>
  <c r="N22" i="8"/>
  <c r="N23" i="8"/>
  <c r="N24" i="8"/>
  <c r="N25" i="8"/>
  <c r="N26" i="8"/>
  <c r="N27" i="8"/>
  <c r="N28" i="8"/>
  <c r="N29" i="8"/>
  <c r="N30" i="8"/>
  <c r="N31" i="8"/>
  <c r="N32" i="8"/>
  <c r="N33" i="8"/>
  <c r="N34" i="8"/>
  <c r="N35" i="8"/>
  <c r="N36" i="8"/>
  <c r="N37" i="8"/>
  <c r="N38" i="8"/>
  <c r="N39" i="8"/>
  <c r="N11" i="8"/>
  <c r="N10" i="8"/>
  <c r="N9" i="8"/>
  <c r="N8" i="8"/>
  <c r="N7" i="8"/>
  <c r="F6" i="15"/>
  <c r="F4" i="15"/>
  <c r="G61" i="12"/>
  <c r="F61" i="12"/>
  <c r="E61" i="12"/>
  <c r="G62" i="12"/>
  <c r="F62" i="12"/>
  <c r="E62" i="12"/>
  <c r="G60" i="12"/>
  <c r="F60" i="12"/>
  <c r="E60" i="12"/>
  <c r="D11" i="12"/>
  <c r="E11" i="12"/>
  <c r="G59" i="12"/>
  <c r="F59" i="12"/>
  <c r="E59" i="12"/>
  <c r="G41" i="12"/>
  <c r="F41" i="12"/>
  <c r="E41" i="12"/>
  <c r="D41" i="12"/>
  <c r="G28" i="12"/>
  <c r="F28" i="12"/>
  <c r="E28" i="12"/>
  <c r="D28" i="12"/>
  <c r="B12" i="12"/>
  <c r="D10" i="12"/>
  <c r="D9" i="12"/>
  <c r="G9" i="12"/>
  <c r="D8" i="12"/>
  <c r="D7" i="12"/>
  <c r="D6" i="12"/>
  <c r="F6" i="12"/>
  <c r="G7" i="15"/>
  <c r="G6" i="15"/>
  <c r="G4" i="15"/>
  <c r="F3" i="15"/>
  <c r="G3" i="15"/>
  <c r="G9" i="15"/>
  <c r="B5" i="11"/>
  <c r="G11" i="12"/>
  <c r="F11" i="12"/>
  <c r="G6" i="12"/>
  <c r="E9" i="12"/>
  <c r="F9" i="12"/>
  <c r="F10" i="12"/>
  <c r="E10" i="12"/>
  <c r="G10" i="12"/>
  <c r="E7" i="12"/>
  <c r="G7" i="12"/>
  <c r="F7" i="12"/>
  <c r="G8" i="12"/>
  <c r="E8" i="12"/>
  <c r="F8" i="12"/>
  <c r="E6" i="12"/>
  <c r="G12" i="12"/>
  <c r="G18" i="12"/>
  <c r="F12" i="12"/>
  <c r="F20" i="12"/>
  <c r="D19" i="12"/>
  <c r="D20" i="12"/>
  <c r="D18" i="12"/>
  <c r="E12" i="12"/>
  <c r="G20" i="12"/>
  <c r="G19" i="12"/>
  <c r="G21" i="12"/>
  <c r="G30" i="12"/>
  <c r="G43" i="12"/>
  <c r="F19" i="12"/>
  <c r="F18" i="12"/>
  <c r="D21" i="12"/>
  <c r="D30" i="12"/>
  <c r="D43" i="12"/>
  <c r="E19" i="12"/>
  <c r="E20" i="12"/>
  <c r="E18" i="12"/>
  <c r="F21" i="12"/>
  <c r="F30" i="12"/>
  <c r="F43" i="12"/>
  <c r="E21" i="12"/>
  <c r="E30" i="12"/>
  <c r="E43" i="12"/>
  <c r="Q191" i="8"/>
  <c r="S191" i="8"/>
  <c r="Q190" i="8"/>
  <c r="Q188" i="8"/>
  <c r="S188" i="8"/>
  <c r="Q187" i="8"/>
  <c r="S187" i="8"/>
  <c r="Q183" i="8"/>
  <c r="Q182" i="8"/>
  <c r="Q180" i="8"/>
  <c r="S180" i="8"/>
  <c r="Q179" i="8"/>
  <c r="S179" i="8"/>
  <c r="Q175" i="8"/>
  <c r="Q174" i="8"/>
  <c r="Q172" i="8"/>
  <c r="S172" i="8"/>
  <c r="Q171" i="8"/>
  <c r="S171" i="8"/>
  <c r="Q167" i="8"/>
  <c r="Q166" i="8"/>
  <c r="Q164" i="8"/>
  <c r="S164" i="8"/>
  <c r="Q163" i="8"/>
  <c r="S163" i="8"/>
  <c r="Q159" i="8"/>
  <c r="S159" i="8"/>
  <c r="Q158" i="8"/>
  <c r="Q156" i="8"/>
  <c r="S156" i="8"/>
  <c r="Q155" i="8"/>
  <c r="S155" i="8"/>
  <c r="Q151" i="8"/>
  <c r="Q150" i="8"/>
  <c r="Q148" i="8"/>
  <c r="S148" i="8"/>
  <c r="Q147" i="8"/>
  <c r="S147" i="8"/>
  <c r="Q143" i="8"/>
  <c r="Q142" i="8"/>
  <c r="Q140" i="8"/>
  <c r="S140" i="8"/>
  <c r="Q139" i="8"/>
  <c r="S139" i="8"/>
  <c r="Q135" i="8"/>
  <c r="Q134" i="8"/>
  <c r="Q132" i="8"/>
  <c r="S132" i="8"/>
  <c r="Q131" i="8"/>
  <c r="S131" i="8"/>
  <c r="Q127" i="8"/>
  <c r="S127" i="8"/>
  <c r="Q126" i="8"/>
  <c r="Q124" i="8"/>
  <c r="S124" i="8"/>
  <c r="Q123" i="8"/>
  <c r="S123" i="8"/>
  <c r="Q119" i="8"/>
  <c r="Q118" i="8"/>
  <c r="Q116" i="8"/>
  <c r="S116" i="8"/>
  <c r="Q115" i="8"/>
  <c r="S115" i="8"/>
  <c r="Q111" i="8"/>
  <c r="Q110" i="8"/>
  <c r="Q108" i="8"/>
  <c r="S108" i="8"/>
  <c r="Q107" i="8"/>
  <c r="S107" i="8"/>
  <c r="Q103" i="8"/>
  <c r="Q102" i="8"/>
  <c r="Q100" i="8"/>
  <c r="S100" i="8"/>
  <c r="Q99" i="8"/>
  <c r="S99" i="8"/>
  <c r="Q95" i="8"/>
  <c r="S95" i="8"/>
  <c r="Q94" i="8"/>
  <c r="Q92" i="8"/>
  <c r="S92" i="8"/>
  <c r="Q91" i="8"/>
  <c r="S91" i="8"/>
  <c r="Q87" i="8"/>
  <c r="Q86" i="8"/>
  <c r="Q84" i="8"/>
  <c r="S84" i="8"/>
  <c r="Q83" i="8"/>
  <c r="S83" i="8"/>
  <c r="Q79" i="8"/>
  <c r="Q78" i="8"/>
  <c r="Q76" i="8"/>
  <c r="S76" i="8"/>
  <c r="Q75" i="8"/>
  <c r="S75" i="8"/>
  <c r="Q71" i="8"/>
  <c r="Q70" i="8"/>
  <c r="Q68" i="8"/>
  <c r="S68" i="8"/>
  <c r="Q67" i="8"/>
  <c r="S67" i="8"/>
  <c r="Q63" i="8"/>
  <c r="S63" i="8"/>
  <c r="Q62" i="8"/>
  <c r="Q60" i="8"/>
  <c r="S60" i="8"/>
  <c r="Q59" i="8"/>
  <c r="S59" i="8"/>
  <c r="Q55" i="8"/>
  <c r="Q54" i="8"/>
  <c r="Q52" i="8"/>
  <c r="S52" i="8"/>
  <c r="Q51" i="8"/>
  <c r="S51" i="8"/>
  <c r="Q47" i="8"/>
  <c r="Q46" i="8"/>
  <c r="Q44" i="8"/>
  <c r="S44" i="8"/>
  <c r="Q43" i="8"/>
  <c r="S43" i="8"/>
  <c r="Q39" i="8"/>
  <c r="Q38" i="8"/>
  <c r="Q36" i="8"/>
  <c r="S36" i="8"/>
  <c r="Q35" i="8"/>
  <c r="S35" i="8"/>
  <c r="Q31" i="8"/>
  <c r="S31" i="8"/>
  <c r="Q30" i="8"/>
  <c r="Q28" i="8"/>
  <c r="S28" i="8"/>
  <c r="Q27" i="8"/>
  <c r="S27" i="8"/>
  <c r="Q23" i="8"/>
  <c r="Q22" i="8"/>
  <c r="Q20" i="8"/>
  <c r="S20" i="8"/>
  <c r="Q19" i="8"/>
  <c r="S19" i="8"/>
  <c r="Q15" i="8"/>
  <c r="Q14" i="8"/>
  <c r="Q12" i="8"/>
  <c r="S12" i="8"/>
  <c r="Q11" i="8"/>
  <c r="S11" i="8"/>
  <c r="S190" i="8"/>
  <c r="S183" i="8"/>
  <c r="S182" i="8"/>
  <c r="S167" i="8"/>
  <c r="S166" i="8"/>
  <c r="S158" i="8"/>
  <c r="S151" i="8"/>
  <c r="S150" i="8"/>
  <c r="S135" i="8"/>
  <c r="S134" i="8"/>
  <c r="S126" i="8"/>
  <c r="S119" i="8"/>
  <c r="S118" i="8"/>
  <c r="S103" i="8"/>
  <c r="S102" i="8"/>
  <c r="S94" i="8"/>
  <c r="S87" i="8"/>
  <c r="S86" i="8"/>
  <c r="S71" i="8"/>
  <c r="S70" i="8"/>
  <c r="S62" i="8"/>
  <c r="S55" i="8"/>
  <c r="S54" i="8"/>
  <c r="S39" i="8"/>
  <c r="S38" i="8"/>
  <c r="S30" i="8"/>
  <c r="S23" i="8"/>
  <c r="S22" i="8"/>
  <c r="Q193" i="8"/>
  <c r="Q192" i="8"/>
  <c r="Q189" i="8"/>
  <c r="Q186" i="8"/>
  <c r="Q185" i="8"/>
  <c r="Q184" i="8"/>
  <c r="Q181" i="8"/>
  <c r="Q177" i="8"/>
  <c r="Q176" i="8"/>
  <c r="S175" i="8"/>
  <c r="S174" i="8"/>
  <c r="Q169" i="8"/>
  <c r="Q168" i="8"/>
  <c r="S168" i="8"/>
  <c r="Q161" i="8"/>
  <c r="S161" i="8"/>
  <c r="Q160" i="8"/>
  <c r="Q157" i="8"/>
  <c r="Q154" i="8"/>
  <c r="Q153" i="8"/>
  <c r="Q152" i="8"/>
  <c r="Q149" i="8"/>
  <c r="Q145" i="8"/>
  <c r="Q144" i="8"/>
  <c r="S143" i="8"/>
  <c r="S142" i="8"/>
  <c r="Q137" i="8"/>
  <c r="Q136" i="8"/>
  <c r="S136" i="8"/>
  <c r="Q129" i="8"/>
  <c r="S129" i="8"/>
  <c r="Q128" i="8"/>
  <c r="Q125" i="8"/>
  <c r="Q122" i="8"/>
  <c r="Q121" i="8"/>
  <c r="Q120" i="8"/>
  <c r="Q117" i="8"/>
  <c r="Q113" i="8"/>
  <c r="Q112" i="8"/>
  <c r="S111" i="8"/>
  <c r="S110" i="8"/>
  <c r="Q105" i="8"/>
  <c r="Q104" i="8"/>
  <c r="S104" i="8"/>
  <c r="Q97" i="8"/>
  <c r="S97" i="8"/>
  <c r="Q96" i="8"/>
  <c r="Q93" i="8"/>
  <c r="Q90" i="8"/>
  <c r="Q89" i="8"/>
  <c r="Q88" i="8"/>
  <c r="Q85" i="8"/>
  <c r="Q81" i="8"/>
  <c r="Q80" i="8"/>
  <c r="S79" i="8"/>
  <c r="S78" i="8"/>
  <c r="Q73" i="8"/>
  <c r="Q72" i="8"/>
  <c r="S72" i="8"/>
  <c r="Q65" i="8"/>
  <c r="Q64" i="8"/>
  <c r="Q61" i="8"/>
  <c r="Q58" i="8"/>
  <c r="Q57" i="8"/>
  <c r="Q56" i="8"/>
  <c r="Q53" i="8"/>
  <c r="Q49" i="8"/>
  <c r="Q48" i="8"/>
  <c r="S47" i="8"/>
  <c r="S46" i="8"/>
  <c r="Q41" i="8"/>
  <c r="Q40" i="8"/>
  <c r="S40" i="8"/>
  <c r="Q33" i="8"/>
  <c r="Q32" i="8"/>
  <c r="Q29" i="8"/>
  <c r="Q26" i="8"/>
  <c r="Q25" i="8"/>
  <c r="Q24" i="8"/>
  <c r="Q21" i="8"/>
  <c r="Q17" i="8"/>
  <c r="Q16" i="8"/>
  <c r="S15" i="8"/>
  <c r="S14" i="8"/>
  <c r="Q9" i="8"/>
  <c r="Q8" i="8"/>
  <c r="S8" i="8"/>
  <c r="S16" i="8"/>
  <c r="S26" i="8"/>
  <c r="S48" i="8"/>
  <c r="S58" i="8"/>
  <c r="S80" i="8"/>
  <c r="S90" i="8"/>
  <c r="S112" i="8"/>
  <c r="S122" i="8"/>
  <c r="S144" i="8"/>
  <c r="S154" i="8"/>
  <c r="S176" i="8"/>
  <c r="S186" i="8"/>
  <c r="Q10" i="8"/>
  <c r="S10" i="8"/>
  <c r="Q18" i="8"/>
  <c r="S18" i="8"/>
  <c r="Q34" i="8"/>
  <c r="S34" i="8"/>
  <c r="Q42" i="8"/>
  <c r="S42" i="8"/>
  <c r="Q50" i="8"/>
  <c r="S50" i="8"/>
  <c r="Q66" i="8"/>
  <c r="S66" i="8"/>
  <c r="Q74" i="8"/>
  <c r="S74" i="8"/>
  <c r="Q82" i="8"/>
  <c r="S82" i="8"/>
  <c r="Q98" i="8"/>
  <c r="S98" i="8"/>
  <c r="Q106" i="8"/>
  <c r="S106" i="8"/>
  <c r="Q114" i="8"/>
  <c r="S114" i="8"/>
  <c r="Q130" i="8"/>
  <c r="S130" i="8"/>
  <c r="Q138" i="8"/>
  <c r="S138" i="8"/>
  <c r="Q146" i="8"/>
  <c r="S146" i="8"/>
  <c r="Q162" i="8"/>
  <c r="S162" i="8"/>
  <c r="Q170" i="8"/>
  <c r="S170" i="8"/>
  <c r="Q178" i="8"/>
  <c r="S178" i="8"/>
  <c r="S17" i="8"/>
  <c r="S29" i="8"/>
  <c r="S49" i="8"/>
  <c r="S61" i="8"/>
  <c r="S81" i="8"/>
  <c r="S93" i="8"/>
  <c r="S113" i="8"/>
  <c r="S125" i="8"/>
  <c r="S145" i="8"/>
  <c r="S157" i="8"/>
  <c r="S177" i="8"/>
  <c r="S189" i="8"/>
  <c r="S9" i="8"/>
  <c r="S21" i="8"/>
  <c r="S41" i="8"/>
  <c r="S53" i="8"/>
  <c r="S73" i="8"/>
  <c r="S85" i="8"/>
  <c r="S105" i="8"/>
  <c r="S117" i="8"/>
  <c r="S137" i="8"/>
  <c r="S149" i="8"/>
  <c r="S169" i="8"/>
  <c r="S181" i="8"/>
  <c r="Q13" i="8"/>
  <c r="S13" i="8"/>
  <c r="Q37" i="8"/>
  <c r="S37" i="8"/>
  <c r="Q45" i="8"/>
  <c r="S45" i="8"/>
  <c r="Q69" i="8"/>
  <c r="S69" i="8"/>
  <c r="Q77" i="8"/>
  <c r="S77" i="8"/>
  <c r="Q101" i="8"/>
  <c r="S101" i="8"/>
  <c r="Q109" i="8"/>
  <c r="S109" i="8"/>
  <c r="Q133" i="8"/>
  <c r="S133" i="8"/>
  <c r="Q141" i="8"/>
  <c r="S141" i="8"/>
  <c r="Q165" i="8"/>
  <c r="S165" i="8"/>
  <c r="Q173" i="8"/>
  <c r="S173" i="8"/>
  <c r="S32" i="8"/>
  <c r="S64" i="8"/>
  <c r="S96" i="8"/>
  <c r="S128" i="8"/>
  <c r="S160" i="8"/>
  <c r="S192" i="8"/>
  <c r="S33" i="8"/>
  <c r="S65" i="8"/>
  <c r="S193" i="8"/>
  <c r="S24" i="8"/>
  <c r="S56" i="8"/>
  <c r="S88" i="8"/>
  <c r="S120" i="8"/>
  <c r="S152" i="8"/>
  <c r="S184" i="8"/>
  <c r="S25" i="8"/>
  <c r="S57" i="8"/>
  <c r="S89" i="8"/>
  <c r="S121" i="8"/>
  <c r="S153" i="8"/>
  <c r="S185" i="8"/>
  <c r="Q7" i="8"/>
  <c r="S7" i="8"/>
  <c r="S195" i="8"/>
  <c r="B3" i="11"/>
  <c r="B8" i="11"/>
  <c r="G195" i="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tc={62707481-AAC3-8444-B89C-C98F2D900CA6}</author>
  </authors>
  <commentList>
    <comment ref="M1" authorId="0" shapeId="0" xr:uid="{62707481-AAC3-8444-B89C-C98F2D900CA6}">
      <text>
        <t>[Opmerkingenthread]
U kunt deze opmerkingenthread lezen in uw versie van Excel. Eventuele wijzigingen aan de thread gaan echter verloren als het bestand wordt geopend in een nieuwere versie van Excel. Meer informatie: https://go.microsoft.com/fwlink/?linkid=870924
Opmerking:
    N.a.v. NvI-1: differentiatie TUSSEN locaties is toegestaan, mits BINNEN een locatie de prestaties per ruimtesoort en minimale opleverfrequentie hetzelfde zijn.</t>
      </text>
    </comment>
  </commentList>
</comments>
</file>

<file path=xl/sharedStrings.xml><?xml version="1.0" encoding="utf-8"?>
<sst xmlns="http://schemas.openxmlformats.org/spreadsheetml/2006/main" count="2552" uniqueCount="781">
  <si>
    <t>Ruimtecategorieën - toelichting</t>
  </si>
  <si>
    <r>
      <t>Op basis van de NEN-EN 13549 heeft AQUON aangegeven welke ruimtecategorieën er op de locaties van AQUON</t>
    </r>
    <r>
      <rPr>
        <sz val="10"/>
        <color indexed="10"/>
        <rFont val="Calibri"/>
        <family val="2"/>
        <scheme val="minor"/>
      </rPr>
      <t xml:space="preserve"> </t>
    </r>
    <r>
      <rPr>
        <sz val="10"/>
        <rFont val="Calibri"/>
        <family val="2"/>
        <scheme val="minor"/>
      </rPr>
      <t xml:space="preserve">aanwezig zijn. </t>
    </r>
  </si>
  <si>
    <t>Ruimtesoorten</t>
  </si>
  <si>
    <t>Aan elke ruimtecategorie zijn verschillende ruimtesoorten verbonden. De indeling komt overeen met NEN-EN 13549:2001, de uitwerking daarvan is NEN 2075:2000 (VSR-KMS).</t>
  </si>
  <si>
    <t>Elementen</t>
  </si>
  <si>
    <r>
      <t xml:space="preserve">Per ruimtecategorie is er beschreven welke elementen zich in deze ruimte </t>
    </r>
    <r>
      <rPr>
        <u/>
        <sz val="10"/>
        <color indexed="8"/>
        <rFont val="Calibri"/>
        <family val="2"/>
        <scheme val="minor"/>
      </rPr>
      <t>kunnen</t>
    </r>
    <r>
      <rPr>
        <sz val="10"/>
        <color indexed="8"/>
        <rFont val="Calibri"/>
        <family val="2"/>
        <scheme val="minor"/>
      </rPr>
      <t xml:space="preserve"> bevinden en, indien aanwezig, schoongemaakt dienen te worden. </t>
    </r>
  </si>
  <si>
    <t xml:space="preserve">Elementen in ruimte die niet zijn beschreven worden door opdrachtnemer gemeld aan opdrachtgever, zodat deze kunnen worden toegevoegd via contractbeheer. Tenzij uitdrukkelijk anders overeengekomen dienen deze elementen te voldoen aan reinheidseisen als omschreven voor overig inventaris. </t>
  </si>
  <si>
    <t>Overig</t>
  </si>
  <si>
    <t>Daar waar het nodig is dat Opdrachtnemer meubilair of anderszins dient te verplaatsen om de reguliere werkzaamheden, die nodig zijn om te kunnen voldoen aan de reinheidseisen, uit te kunnen voeren is de stelregel dat Opdrachtnemer dit uitvoert.</t>
  </si>
  <si>
    <t xml:space="preserve">Uitleg resultaat reinheidseisens </t>
  </si>
  <si>
    <t>Alle ruimtesoorten; Licht stof toegestaan (max. 1 cm2 groot en 3 per m2)</t>
  </si>
  <si>
    <t>Alle ruimtesoorten; een enkele schopstreep per 50 m2 op vloer toegestaan</t>
  </si>
  <si>
    <t>Alle ruimtesoorten; een enkele snippertjes, 5 per 25 m2 is toegestaan</t>
  </si>
  <si>
    <t>Sanitaire ruimten; vlekvrij; geen kalkaanslag is toegestaan</t>
  </si>
  <si>
    <t>Sanitaire ruimten; vloeren vlekvrij; een enkele watervlek in natte ruimte is toegestaan</t>
  </si>
  <si>
    <t xml:space="preserve">Totalisatie </t>
  </si>
  <si>
    <t>Contractjaarprijs schoonmaakdienstverlening</t>
  </si>
  <si>
    <t>Contractjaarprijs glasbewassing</t>
  </si>
  <si>
    <t>Berekend eindbedrag inschrijving</t>
  </si>
  <si>
    <t>Ondertekening</t>
  </si>
  <si>
    <t>Ondergetekende verklaart dat alle in dit document verstrekte informatie met de werkelijkheid overeenstemmen, juist en volledig zijn. Inschrijver vult alleen de velden die lichtgroen zijn. Het wijzigen van overige velden kan leiden tot uitsluiting van deelname aan de aanbesteding.</t>
  </si>
  <si>
    <t>Aldus, naar waarheid ingevuld op</t>
  </si>
  <si>
    <t>Statutaire naam Inschrijver</t>
  </si>
  <si>
    <t>Naam rechtsgeldige vertegenwoordiger</t>
  </si>
  <si>
    <t>Functie rechtsgeldige vertegenwoordiger</t>
  </si>
  <si>
    <t>Datum</t>
  </si>
  <si>
    <t>Plaats</t>
  </si>
  <si>
    <t>Handtekening rechtsgeldige vertegenwoordiger</t>
  </si>
  <si>
    <t xml:space="preserve"> </t>
  </si>
  <si>
    <t>Tariefsopbouw</t>
  </si>
  <si>
    <t>Regulier =  (werkdagen 6.00 - 21.30)</t>
  </si>
  <si>
    <t>Nacht = (werkdagen 21.30 - 6.00)</t>
  </si>
  <si>
    <t>Bijzondere uren</t>
  </si>
  <si>
    <t>Weekend = (vr. 21.30 - ma. 6.00)</t>
  </si>
  <si>
    <t xml:space="preserve">Regulier </t>
  </si>
  <si>
    <t>Nacht</t>
  </si>
  <si>
    <t>Weekend</t>
  </si>
  <si>
    <t>Feestdagen</t>
  </si>
  <si>
    <t>A: Personeelskosten
Basisuurloon: loonroep 1</t>
  </si>
  <si>
    <t>Inzet (uren)</t>
  </si>
  <si>
    <t>Gemiddeld loonbedrag</t>
  </si>
  <si>
    <t>+30</t>
  </si>
  <si>
    <t>+50</t>
  </si>
  <si>
    <t>+150</t>
  </si>
  <si>
    <t>0 dienstjaren</t>
  </si>
  <si>
    <t>1 dienstjaren</t>
  </si>
  <si>
    <t>2 dienstjaren</t>
  </si>
  <si>
    <t>3 dienstjaren</t>
  </si>
  <si>
    <t>4 dienstjaren of meer</t>
  </si>
  <si>
    <t>Gemiddeld basisuurloon</t>
  </si>
  <si>
    <t>%</t>
  </si>
  <si>
    <t>Euro</t>
  </si>
  <si>
    <t>Eindejaarsuitkering</t>
  </si>
  <si>
    <t>Vakantietoeslag</t>
  </si>
  <si>
    <t>Wettelijke sociale lasten</t>
  </si>
  <si>
    <t>Suppletie ziekengeld</t>
  </si>
  <si>
    <t>Vakantiedagen, -toeslag, feestdagen</t>
  </si>
  <si>
    <t>overig</t>
  </si>
  <si>
    <t>Totaal loonkosten per uur inclusief toeslagen</t>
  </si>
  <si>
    <t>B: Materialen en middelen</t>
  </si>
  <si>
    <t>Materiaalkosten</t>
  </si>
  <si>
    <t>Afvalzakken</t>
  </si>
  <si>
    <t>Machinekosten</t>
  </si>
  <si>
    <t>Totaal kosten middelen, materialen en machines per uur</t>
  </si>
  <si>
    <t>Totaal directe kosten (A+B)</t>
  </si>
  <si>
    <t>C: Indirecte kosten</t>
  </si>
  <si>
    <t>Indirect toezicht</t>
  </si>
  <si>
    <t>Management kosten</t>
  </si>
  <si>
    <t>Kosten kwaliteitszorg</t>
  </si>
  <si>
    <t>Administratiekosten</t>
  </si>
  <si>
    <t>PZ-kosten inlcusief opleiding</t>
  </si>
  <si>
    <t>Huisvestingskosten</t>
  </si>
  <si>
    <t>Risico en winst</t>
  </si>
  <si>
    <t>Totaal indirecte kosten</t>
  </si>
  <si>
    <t>Rekentarief uurtarief uitvoering</t>
  </si>
  <si>
    <t>Overige tarieven en afroepprijzen</t>
  </si>
  <si>
    <t>Tarieven vloeronderhoud</t>
  </si>
  <si>
    <t>Dieptereiniging incl desinfecteren van de gehele toilet- en doucheruimte</t>
  </si>
  <si>
    <t>prijs per m2</t>
  </si>
  <si>
    <t>1 - 100 m2</t>
  </si>
  <si>
    <t>101 -500 m2</t>
  </si>
  <si>
    <t>Sprayen / opwrijven (incl. uit- en inruimen)</t>
  </si>
  <si>
    <t>Polymeren (incl. uit- en inruimen)</t>
  </si>
  <si>
    <t>Machinaal schrobzuigen</t>
  </si>
  <si>
    <t>101 - 500 m2</t>
  </si>
  <si>
    <t>Reinigen tapijt (koolzuurreiniging)</t>
  </si>
  <si>
    <t>Reinigen tapijt (sproei-/extractie)</t>
  </si>
  <si>
    <t>Reinigen tapijt (droogreiniging)</t>
  </si>
  <si>
    <t>Reinigen beeldscherm, toetsenbord en muis per set incl. materialen en middelen</t>
  </si>
  <si>
    <t>prijs per set</t>
  </si>
  <si>
    <t>1-25 sets</t>
  </si>
  <si>
    <t>26-50 sets</t>
  </si>
  <si>
    <t>Tarieven overige werkzaamheden</t>
  </si>
  <si>
    <t>Regiewerkzaamheden niet specialistische schoonmaak</t>
  </si>
  <si>
    <t>prijs per uur</t>
  </si>
  <si>
    <t>Service werkzaamheden (niet specialistisch)</t>
  </si>
  <si>
    <t>Specialistische regiewerkzaamheden</t>
  </si>
  <si>
    <t>Regie uurtarief glazenwasser</t>
  </si>
  <si>
    <t>Object</t>
  </si>
  <si>
    <t>Pers.nr.</t>
  </si>
  <si>
    <t xml:space="preserve">overname plichtig </t>
  </si>
  <si>
    <t>Datum in dienst</t>
  </si>
  <si>
    <t>Ancienniteitsdatum</t>
  </si>
  <si>
    <t>Branchedatum</t>
  </si>
  <si>
    <t>Functie</t>
  </si>
  <si>
    <t>contracturen p/w</t>
  </si>
  <si>
    <t>Basisuurloon</t>
  </si>
  <si>
    <t>Pers.toeslag</t>
  </si>
  <si>
    <t>Vet</t>
  </si>
  <si>
    <t>Feitelijk uurloon</t>
  </si>
  <si>
    <t>Loongroep</t>
  </si>
  <si>
    <t>Reiskosten cao</t>
  </si>
  <si>
    <t>Reiskosten boven de cao</t>
  </si>
  <si>
    <t>Diploma Vereist</t>
  </si>
  <si>
    <t>Diploma aanwezig</t>
  </si>
  <si>
    <t>Arbeidsongeschikt incl. eerste ziektedag</t>
  </si>
  <si>
    <t>Bijzonderheden</t>
  </si>
  <si>
    <t>Aquon Den Bosch</t>
  </si>
  <si>
    <t>Ja</t>
  </si>
  <si>
    <t>Medewerker algemeen schoonmaakonderhoud I</t>
  </si>
  <si>
    <t xml:space="preserve"> € -   </t>
  </si>
  <si>
    <t>nvt</t>
  </si>
  <si>
    <t>Nee</t>
  </si>
  <si>
    <t>Peildatum 1-4-2024</t>
  </si>
  <si>
    <t>Aquon Dordrecht</t>
  </si>
  <si>
    <t>Invullen door Inschrijver</t>
  </si>
  <si>
    <t>Locatie</t>
  </si>
  <si>
    <t>Frequentie/jaar</t>
  </si>
  <si>
    <t>oppervlakte in m2 per beurt</t>
  </si>
  <si>
    <t>Tarief per m2</t>
  </si>
  <si>
    <t>kosten / beurt</t>
  </si>
  <si>
    <t>kosten / jaar</t>
  </si>
  <si>
    <t>Opmerking</t>
  </si>
  <si>
    <t>Houten</t>
  </si>
  <si>
    <t>Gevelglas buitenzijde</t>
  </si>
  <si>
    <t>Bij benadering, zie hoofdstuk 3.3 PvE</t>
  </si>
  <si>
    <t>Gevelglas binnenzijde</t>
  </si>
  <si>
    <t>Entreeglas dubbelzijdig</t>
  </si>
  <si>
    <t>Kosten klimmateriaal en bereikbaarheidsmiddelen</t>
  </si>
  <si>
    <t>n.v.t.</t>
  </si>
  <si>
    <t>T.b.v. veilige uitvoering glasbewassing</t>
  </si>
  <si>
    <t>Contractjaarprijs Glasbewassing</t>
  </si>
  <si>
    <t xml:space="preserve">Document </t>
  </si>
  <si>
    <t>Ruimtestaat AQUON</t>
  </si>
  <si>
    <t>Tarief tussen locaties mag verschillen, tarief binnen een locatie moet hetzelfde zijn.</t>
  </si>
  <si>
    <t>% directe leiding tussen locaties mag verschillen, % directe leiding binnen een locatie moet hetzelfde zijn.</t>
  </si>
  <si>
    <t>Opsteller</t>
  </si>
  <si>
    <t xml:space="preserve">Casper Meinders </t>
  </si>
  <si>
    <t>Bron</t>
  </si>
  <si>
    <t>RUIMTE OVERZICHT AQUON &gt; Export uit Revit 22.01.2024</t>
  </si>
  <si>
    <t>Na gunning in te vullen</t>
  </si>
  <si>
    <t>Verdieping</t>
  </si>
  <si>
    <t>Ruimte nummer (nieuw)</t>
  </si>
  <si>
    <t>Nummer (oud)</t>
  </si>
  <si>
    <t>Omschrijving</t>
  </si>
  <si>
    <t>Ruimtesoort</t>
  </si>
  <si>
    <t>Oppervlak</t>
  </si>
  <si>
    <t>m²</t>
  </si>
  <si>
    <t>Vloerafwerking</t>
  </si>
  <si>
    <t>Minimale
Opleverfrequentie</t>
  </si>
  <si>
    <t>Minimale
Freq/jaar</t>
  </si>
  <si>
    <t>Prestatie
m2/uur</t>
  </si>
  <si>
    <t>Uren uitvoering 
/ jaar</t>
  </si>
  <si>
    <t>Uurtarief
uitvoering</t>
  </si>
  <si>
    <t>Percentage
directe leiding</t>
  </si>
  <si>
    <t>Uren directe leiding 
/ jaar</t>
  </si>
  <si>
    <t>Uurtarief
directe leiding</t>
  </si>
  <si>
    <t>Kosten / jaar 
(excl. BTW)</t>
  </si>
  <si>
    <t>Definitef overeengekomen werktijden</t>
  </si>
  <si>
    <t>HOUTEN</t>
  </si>
  <si>
    <t>00 begane grond</t>
  </si>
  <si>
    <t>-</t>
  </si>
  <si>
    <t>R29</t>
  </si>
  <si>
    <t>Gasopslag</t>
  </si>
  <si>
    <t xml:space="preserve">Buiten </t>
  </si>
  <si>
    <t>5/5</t>
  </si>
  <si>
    <t>R28</t>
  </si>
  <si>
    <t>Botenloods</t>
  </si>
  <si>
    <t>Opslag</t>
  </si>
  <si>
    <t>Fietsenstalling</t>
  </si>
  <si>
    <t>Installatie</t>
  </si>
  <si>
    <t>Afval opslag</t>
  </si>
  <si>
    <t>0.001</t>
  </si>
  <si>
    <t>Lage Grenzen Passieve Sampling</t>
  </si>
  <si>
    <t>Laboratorium</t>
  </si>
  <si>
    <t>PVC Tarket Toro</t>
  </si>
  <si>
    <t>2/5</t>
  </si>
  <si>
    <t>0.002A</t>
  </si>
  <si>
    <t>Chemie vluchtige</t>
  </si>
  <si>
    <t>0.002B</t>
  </si>
  <si>
    <t>R02</t>
  </si>
  <si>
    <t>Chemie organisch vluchtige</t>
  </si>
  <si>
    <t>0.005</t>
  </si>
  <si>
    <t>R05a</t>
  </si>
  <si>
    <t>Chemie organisch bestrijdingsmiddelen</t>
  </si>
  <si>
    <t>0.006A</t>
  </si>
  <si>
    <t>Chemie VBW-PFAS</t>
  </si>
  <si>
    <t>0.006B</t>
  </si>
  <si>
    <t>R09</t>
  </si>
  <si>
    <t>Chemie organisch VBW-PFAS</t>
  </si>
  <si>
    <t>Dit is een ruimte met 0.008</t>
  </si>
  <si>
    <t>0.008</t>
  </si>
  <si>
    <t>R04</t>
  </si>
  <si>
    <t>R06B</t>
  </si>
  <si>
    <t>Organisch PAK</t>
  </si>
  <si>
    <t>0.009</t>
  </si>
  <si>
    <t>Spoelkeuken</t>
  </si>
  <si>
    <t>vloertegels MOSA 600x600 4102R</t>
  </si>
  <si>
    <t>0.011</t>
  </si>
  <si>
    <t>R06A</t>
  </si>
  <si>
    <t>Chemie organisch PAK/VBW-BS</t>
  </si>
  <si>
    <t>R07</t>
  </si>
  <si>
    <t>Chemie - organisch VBW-BS</t>
  </si>
  <si>
    <t>0.15D</t>
  </si>
  <si>
    <t>Toilet</t>
  </si>
  <si>
    <t>Sanitair</t>
  </si>
  <si>
    <t>vloertegels Maxus 'Radix Gres' 100x100 V-2135 Sky Blue</t>
  </si>
  <si>
    <t>Dit is wel klein - controleren. Is dit R50i?</t>
  </si>
  <si>
    <t>10/5</t>
  </si>
  <si>
    <t>0.018</t>
  </si>
  <si>
    <t>R30</t>
  </si>
  <si>
    <t>Koelruimte lab</t>
  </si>
  <si>
    <t>0.019</t>
  </si>
  <si>
    <t>R38</t>
  </si>
  <si>
    <t>Microplastics ruimte</t>
  </si>
  <si>
    <t>0.020</t>
  </si>
  <si>
    <t>T.11</t>
  </si>
  <si>
    <t xml:space="preserve">Technische ruimte </t>
  </si>
  <si>
    <t>Epoxy coating lichtgrijs</t>
  </si>
  <si>
    <t>0/5</t>
  </si>
  <si>
    <t>0.021</t>
  </si>
  <si>
    <t>Uitbreiding</t>
  </si>
  <si>
    <t>Onbekend</t>
  </si>
  <si>
    <t>0.024</t>
  </si>
  <si>
    <t>R63b</t>
  </si>
  <si>
    <t>Schoonmaak</t>
  </si>
  <si>
    <t>Bureau</t>
  </si>
  <si>
    <t>0.025</t>
  </si>
  <si>
    <t>R12A</t>
  </si>
  <si>
    <t>Metalen meetr. en metalen inzetruimte</t>
  </si>
  <si>
    <t>0.026A</t>
  </si>
  <si>
    <t>R50f</t>
  </si>
  <si>
    <t>Toilet H</t>
  </si>
  <si>
    <t xml:space="preserve">Voorruimte </t>
  </si>
  <si>
    <t>0.026B</t>
  </si>
  <si>
    <t>Urinoir</t>
  </si>
  <si>
    <t>0.026C</t>
  </si>
  <si>
    <t>0.026D</t>
  </si>
  <si>
    <t>0.028A</t>
  </si>
  <si>
    <t>R50g</t>
  </si>
  <si>
    <t>Toilet D</t>
  </si>
  <si>
    <t>0.028B</t>
  </si>
  <si>
    <t>0.028C</t>
  </si>
  <si>
    <t>0.028D</t>
  </si>
  <si>
    <t>0.029</t>
  </si>
  <si>
    <t>R12B</t>
  </si>
  <si>
    <t>0.030</t>
  </si>
  <si>
    <t>R54a</t>
  </si>
  <si>
    <t>Uitwerkruimte laboranten</t>
  </si>
  <si>
    <t>tapijttegels 500x500 diverse kleuren</t>
  </si>
  <si>
    <t>0.034</t>
  </si>
  <si>
    <t>0.035</t>
  </si>
  <si>
    <t>R17A</t>
  </si>
  <si>
    <t>Chemie - het natte lab</t>
  </si>
  <si>
    <t>0.036</t>
  </si>
  <si>
    <t>Printer</t>
  </si>
  <si>
    <t xml:space="preserve">Printer ruimte </t>
  </si>
  <si>
    <t>0.038</t>
  </si>
  <si>
    <t>0.041</t>
  </si>
  <si>
    <t>R17B</t>
  </si>
  <si>
    <t>0.042</t>
  </si>
  <si>
    <t>0.043</t>
  </si>
  <si>
    <t>R19</t>
  </si>
  <si>
    <t>Chemie fysisch chem. homogeniseren</t>
  </si>
  <si>
    <t>0.044</t>
  </si>
  <si>
    <t>0.046</t>
  </si>
  <si>
    <t>R51</t>
  </si>
  <si>
    <t>Donkere kamer</t>
  </si>
  <si>
    <t>0.047</t>
  </si>
  <si>
    <t>R05b</t>
  </si>
  <si>
    <t>0.048</t>
  </si>
  <si>
    <t>R36</t>
  </si>
  <si>
    <t>Chemie fysisch DS weegkamer</t>
  </si>
  <si>
    <t>0.051</t>
  </si>
  <si>
    <t>R13</t>
  </si>
  <si>
    <t>Chemie fysisch chemisch CZV-IC</t>
  </si>
  <si>
    <t>0.052</t>
  </si>
  <si>
    <t>Filtratie OB</t>
  </si>
  <si>
    <t>0.054</t>
  </si>
  <si>
    <t>R10</t>
  </si>
  <si>
    <t>Chemisch fysisch chemisch</t>
  </si>
  <si>
    <t>0.057</t>
  </si>
  <si>
    <t>R15</t>
  </si>
  <si>
    <t>Chemie fysisch chemisch VBW-CFA</t>
  </si>
  <si>
    <t>0.061</t>
  </si>
  <si>
    <t>R14</t>
  </si>
  <si>
    <t>Chemie fysisch chemisch CFA</t>
  </si>
  <si>
    <t>0.064</t>
  </si>
  <si>
    <t>0.068</t>
  </si>
  <si>
    <t>R37</t>
  </si>
  <si>
    <t>Inzetrobot AQ052</t>
  </si>
  <si>
    <t>0.101A</t>
  </si>
  <si>
    <t>Hydro A: Schoon lab</t>
  </si>
  <si>
    <t>0.101B</t>
  </si>
  <si>
    <t>R11a</t>
  </si>
  <si>
    <t>0.102</t>
  </si>
  <si>
    <t>0.103</t>
  </si>
  <si>
    <t>Hydrobiologie macrofauna</t>
  </si>
  <si>
    <t>0.106</t>
  </si>
  <si>
    <t>R23</t>
  </si>
  <si>
    <t>0.111</t>
  </si>
  <si>
    <t>R21</t>
  </si>
  <si>
    <t>0.112</t>
  </si>
  <si>
    <t>R61</t>
  </si>
  <si>
    <t>Bio-essays</t>
  </si>
  <si>
    <t>0.114</t>
  </si>
  <si>
    <t>0.115</t>
  </si>
  <si>
    <t>R20</t>
  </si>
  <si>
    <t>Hydrobiologie diatomeen</t>
  </si>
  <si>
    <t>0.116</t>
  </si>
  <si>
    <t>T.10</t>
  </si>
  <si>
    <t>E-kast</t>
  </si>
  <si>
    <t>0.118</t>
  </si>
  <si>
    <t>Vraag: hoe classificeren we de uitwerkruimten?</t>
  </si>
  <si>
    <t>0.119</t>
  </si>
  <si>
    <t>0.121</t>
  </si>
  <si>
    <t>R22a</t>
  </si>
  <si>
    <t>Hydrobiologie fytoplankton/blauwalg</t>
  </si>
  <si>
    <t>0.122</t>
  </si>
  <si>
    <t>Facilitair</t>
  </si>
  <si>
    <t>0.124A</t>
  </si>
  <si>
    <t>R50e</t>
  </si>
  <si>
    <t>0.124B</t>
  </si>
  <si>
    <t>0.124C</t>
  </si>
  <si>
    <t>0.126A</t>
  </si>
  <si>
    <t>R50d</t>
  </si>
  <si>
    <t>0.126B</t>
  </si>
  <si>
    <t>Urinour</t>
  </si>
  <si>
    <t>0.126C</t>
  </si>
  <si>
    <t>0.126D</t>
  </si>
  <si>
    <t>0.128</t>
  </si>
  <si>
    <t>R63a</t>
  </si>
  <si>
    <t>0.129A</t>
  </si>
  <si>
    <t>Hydrobiologie B: eDNA</t>
  </si>
  <si>
    <t>0.129B</t>
  </si>
  <si>
    <t>R11b</t>
  </si>
  <si>
    <t>0.130</t>
  </si>
  <si>
    <t>T.09</t>
  </si>
  <si>
    <t>0.131A</t>
  </si>
  <si>
    <t>Hydrobiologie C: qPCR lab</t>
  </si>
  <si>
    <t>0.131B</t>
  </si>
  <si>
    <t>R11c</t>
  </si>
  <si>
    <t>0.133A</t>
  </si>
  <si>
    <t>R16</t>
  </si>
  <si>
    <t>Chemie microbiologisch lab</t>
  </si>
  <si>
    <t>0.133B</t>
  </si>
  <si>
    <t>Chemie lab</t>
  </si>
  <si>
    <t>0.134</t>
  </si>
  <si>
    <t>0.136</t>
  </si>
  <si>
    <t>0.139</t>
  </si>
  <si>
    <t>0.142</t>
  </si>
  <si>
    <t>R24</t>
  </si>
  <si>
    <t>M&amp;L/Hydrobiologie kalibratie/klusruimte</t>
  </si>
  <si>
    <t>0.143</t>
  </si>
  <si>
    <t>T.01</t>
  </si>
  <si>
    <t>Waterinvoer</t>
  </si>
  <si>
    <t>waterkerende Epoxy gietvloer lichtgrijs</t>
  </si>
  <si>
    <t>0.145</t>
  </si>
  <si>
    <t>R58</t>
  </si>
  <si>
    <t>Opslag algemeen</t>
  </si>
  <si>
    <t>0.147</t>
  </si>
  <si>
    <t>R48</t>
  </si>
  <si>
    <t>Chemicaliën/magazijn</t>
  </si>
  <si>
    <t>0.149</t>
  </si>
  <si>
    <t>R33</t>
  </si>
  <si>
    <t>Chemisch afval</t>
  </si>
  <si>
    <t>0.151</t>
  </si>
  <si>
    <t>Voorportaal</t>
  </si>
  <si>
    <t>0.153</t>
  </si>
  <si>
    <t>R52</t>
  </si>
  <si>
    <t>Glasmagazijn</t>
  </si>
  <si>
    <t>0.155</t>
  </si>
  <si>
    <t>0.157</t>
  </si>
  <si>
    <t>0.159</t>
  </si>
  <si>
    <t>R59a</t>
  </si>
  <si>
    <t>M&amp;L en HB</t>
  </si>
  <si>
    <t>0.163</t>
  </si>
  <si>
    <t>R53d / R60</t>
  </si>
  <si>
    <t>Emballage</t>
  </si>
  <si>
    <t>Verkeer</t>
  </si>
  <si>
    <t>0.167</t>
  </si>
  <si>
    <t>0.168</t>
  </si>
  <si>
    <t>R50</t>
  </si>
  <si>
    <t>0.169</t>
  </si>
  <si>
    <t>R55b</t>
  </si>
  <si>
    <t>Overdekte monsterafgifte</t>
  </si>
  <si>
    <t>0.170</t>
  </si>
  <si>
    <t>R55a / R53c</t>
  </si>
  <si>
    <t>Koelruimte</t>
  </si>
  <si>
    <t>0.171</t>
  </si>
  <si>
    <t>R56</t>
  </si>
  <si>
    <t>Vriezer BOD en nachtkoeling</t>
  </si>
  <si>
    <t>0.172</t>
  </si>
  <si>
    <t>R53a</t>
  </si>
  <si>
    <t>CMO</t>
  </si>
  <si>
    <t>0.173</t>
  </si>
  <si>
    <t>R53b</t>
  </si>
  <si>
    <t>Opstelplaats karren</t>
  </si>
  <si>
    <t>0.201</t>
  </si>
  <si>
    <t>R35</t>
  </si>
  <si>
    <t>Lockers</t>
  </si>
  <si>
    <t>PU gietvloer lichtgrijs</t>
  </si>
  <si>
    <t>0.202</t>
  </si>
  <si>
    <t>R49b</t>
  </si>
  <si>
    <t>Kleedkamer H</t>
  </si>
  <si>
    <t>0.202A</t>
  </si>
  <si>
    <t>0.202D</t>
  </si>
  <si>
    <t>0.203</t>
  </si>
  <si>
    <t>R49a</t>
  </si>
  <si>
    <t>Kleedkamer D</t>
  </si>
  <si>
    <t>0.203A</t>
  </si>
  <si>
    <t>0.203B</t>
  </si>
  <si>
    <t>Douche</t>
  </si>
  <si>
    <t>0.203C</t>
  </si>
  <si>
    <t>0.203D</t>
  </si>
  <si>
    <t>0.204</t>
  </si>
  <si>
    <t>R50h</t>
  </si>
  <si>
    <t>0.205</t>
  </si>
  <si>
    <t>kastruimte</t>
  </si>
  <si>
    <t>houten vloer met essen topfineer</t>
  </si>
  <si>
    <t>0.206</t>
  </si>
  <si>
    <t>T.06</t>
  </si>
  <si>
    <t>0.207</t>
  </si>
  <si>
    <t>R31</t>
  </si>
  <si>
    <t>Entree</t>
  </si>
  <si>
    <t>0.208</t>
  </si>
  <si>
    <t>T.07</t>
  </si>
  <si>
    <t>0.209A</t>
  </si>
  <si>
    <t>0.209B</t>
  </si>
  <si>
    <t>0.209C</t>
  </si>
  <si>
    <t>0.210</t>
  </si>
  <si>
    <t>Miva</t>
  </si>
  <si>
    <t>0.211A</t>
  </si>
  <si>
    <t>0.211B</t>
  </si>
  <si>
    <t>0.211C</t>
  </si>
  <si>
    <t>0.212</t>
  </si>
  <si>
    <t>R41a</t>
  </si>
  <si>
    <t>Bureau bedrijfsvoering</t>
  </si>
  <si>
    <t>0.213</t>
  </si>
  <si>
    <t>0.215</t>
  </si>
  <si>
    <t>R32</t>
  </si>
  <si>
    <t>Kolfruimte</t>
  </si>
  <si>
    <t>0.216</t>
  </si>
  <si>
    <t>Liftschacht</t>
  </si>
  <si>
    <t>0.217</t>
  </si>
  <si>
    <t>R25</t>
  </si>
  <si>
    <t>Archief</t>
  </si>
  <si>
    <t>0.218</t>
  </si>
  <si>
    <t>R27</t>
  </si>
  <si>
    <t>Stilteruimte</t>
  </si>
  <si>
    <t>0.219</t>
  </si>
  <si>
    <t>R43d</t>
  </si>
  <si>
    <t>Aanlandplekken M&amp;L</t>
  </si>
  <si>
    <t>0.220</t>
  </si>
  <si>
    <t>0.221</t>
  </si>
  <si>
    <t>0.222</t>
  </si>
  <si>
    <t>R45</t>
  </si>
  <si>
    <t>Vergaderruimte</t>
  </si>
  <si>
    <t>0.223</t>
  </si>
  <si>
    <t>R44b</t>
  </si>
  <si>
    <t>0.224</t>
  </si>
  <si>
    <t>R44a</t>
  </si>
  <si>
    <t>0.225</t>
  </si>
  <si>
    <t>R41b</t>
  </si>
  <si>
    <t>Bureau informeel</t>
  </si>
  <si>
    <t>0.401</t>
  </si>
  <si>
    <t>Gang</t>
  </si>
  <si>
    <t>0.402</t>
  </si>
  <si>
    <t>0.403</t>
  </si>
  <si>
    <t>0.404</t>
  </si>
  <si>
    <t>Wenteltrap</t>
  </si>
  <si>
    <t>0.406</t>
  </si>
  <si>
    <t>0.407</t>
  </si>
  <si>
    <t>01 verdieping</t>
  </si>
  <si>
    <t>R46</t>
  </si>
  <si>
    <t>R62b</t>
  </si>
  <si>
    <t>R62a</t>
  </si>
  <si>
    <t>R57</t>
  </si>
  <si>
    <t>R47</t>
  </si>
  <si>
    <t>Scrumruimte</t>
  </si>
  <si>
    <t>D63d</t>
  </si>
  <si>
    <t>1.007A</t>
  </si>
  <si>
    <t>R50l</t>
  </si>
  <si>
    <t>vloertegels Maxus 'Radix Gres' 100x100 V-5545 Emerald</t>
  </si>
  <si>
    <t>1.007B</t>
  </si>
  <si>
    <t>1.007C</t>
  </si>
  <si>
    <t>R50k</t>
  </si>
  <si>
    <t>1.009A</t>
  </si>
  <si>
    <t>R50j</t>
  </si>
  <si>
    <t>1.009B</t>
  </si>
  <si>
    <t>1.009C</t>
  </si>
  <si>
    <t>1.009D</t>
  </si>
  <si>
    <t>1.009E</t>
  </si>
  <si>
    <t>R64a</t>
  </si>
  <si>
    <t>1.009F</t>
  </si>
  <si>
    <t>R64b</t>
  </si>
  <si>
    <t>R26</t>
  </si>
  <si>
    <t>Coffee  corner</t>
  </si>
  <si>
    <t>Keuken</t>
  </si>
  <si>
    <t>R26b</t>
  </si>
  <si>
    <t>Werkcafe / verhoging</t>
  </si>
  <si>
    <t>Horeca</t>
  </si>
  <si>
    <t>essen parket</t>
  </si>
  <si>
    <t>Bijkeuken</t>
  </si>
  <si>
    <t>R26a</t>
  </si>
  <si>
    <t>Kantine / werkcafe</t>
  </si>
  <si>
    <t>T.20</t>
  </si>
  <si>
    <t>Techniek 01</t>
  </si>
  <si>
    <t>T.20.2</t>
  </si>
  <si>
    <t>SER</t>
  </si>
  <si>
    <t>T.20.1</t>
  </si>
  <si>
    <t>Laagspanningruimte 01</t>
  </si>
  <si>
    <t>T.21</t>
  </si>
  <si>
    <t>Techniek 02</t>
  </si>
  <si>
    <t>T.21.2</t>
  </si>
  <si>
    <t>T.21.1</t>
  </si>
  <si>
    <t>Laagspanningsuimte 02</t>
  </si>
  <si>
    <t>DORDRECHT</t>
  </si>
  <si>
    <t>0.01</t>
  </si>
  <si>
    <t>Kantoor</t>
  </si>
  <si>
    <t xml:space="preserve">PVC  </t>
  </si>
  <si>
    <t>0.02</t>
  </si>
  <si>
    <t>0.03</t>
  </si>
  <si>
    <t>0.04</t>
  </si>
  <si>
    <t>Hal</t>
  </si>
  <si>
    <t>1.01</t>
  </si>
  <si>
    <t>1.02</t>
  </si>
  <si>
    <t>1.03</t>
  </si>
  <si>
    <t>1.04</t>
  </si>
  <si>
    <t>1.05</t>
  </si>
  <si>
    <t>DEN BOSCH</t>
  </si>
  <si>
    <t>entree</t>
  </si>
  <si>
    <t xml:space="preserve">Tapijt </t>
  </si>
  <si>
    <t>pantry (in entree)</t>
  </si>
  <si>
    <t>kantoor</t>
  </si>
  <si>
    <t>kantine/keuken</t>
  </si>
  <si>
    <t>0.05</t>
  </si>
  <si>
    <t>toilet</t>
  </si>
  <si>
    <t>PVC</t>
  </si>
  <si>
    <t>0.06</t>
  </si>
  <si>
    <t>Totaal</t>
  </si>
  <si>
    <t>Ruimtecategorie, reinheidseisen en kwaliteitseisen</t>
  </si>
  <si>
    <t>Ruimtecategorie</t>
  </si>
  <si>
    <t>AQL</t>
  </si>
  <si>
    <t xml:space="preserve">Bureaukamers </t>
  </si>
  <si>
    <t xml:space="preserve">Verkeersruimten </t>
  </si>
  <si>
    <t xml:space="preserve">Sanitaire ruimten </t>
  </si>
  <si>
    <t>Horeca ruimten</t>
  </si>
  <si>
    <t>Terrein</t>
  </si>
  <si>
    <t>Ruimtesoorten per ruimtecategorie</t>
  </si>
  <si>
    <t>Ruimten bestek</t>
  </si>
  <si>
    <t>Ruimtecategorie 1 Bureaukamer/Overig</t>
  </si>
  <si>
    <t>Werkruimten</t>
  </si>
  <si>
    <t>BERGING; ARCHIEF; E.H.B.O.-RUIMTE; KANTOORTUIN; VERGADERRUIMTE; KANTOORRUIMTE; LEZINGEN/VERHOORKAMER;; POSTKAMER; RECEPTIE; WACHTRUIMTE</t>
  </si>
  <si>
    <t>Ruimtecategorie 2 Verkeersruimten</t>
  </si>
  <si>
    <t>Verblijfsruimten, opslagruimten, verkeersruimten, specifieke ruimten</t>
  </si>
  <si>
    <r>
      <t>LIFT; HAL; GANG;  DOORLOOPRUIMTE; STADSVERWARMING;  KLIMAATTECHN.; VERKEERSRUIMTE; E-RUIMTE; TRAFO-RUIMTE; FIETSENSTALLING; HELLINGBAAN; COMPUTERRUIMTE;  STOELENBERGING; GARDEROBE; ENTREE; SPEELZAAL; BALIE/RECEPTIE; CONCIERGE; LEERPLEIN; REPRO; LIFTMACHINEKAMER; LUCHTBEHANDELINGSRUIMTE; DAKTERRAS</t>
    </r>
    <r>
      <rPr>
        <strike/>
        <sz val="10"/>
        <rFont val="Calibri"/>
        <family val="2"/>
        <scheme val="minor"/>
      </rPr>
      <t>;</t>
    </r>
    <r>
      <rPr>
        <sz val="10"/>
        <rFont val="Calibri"/>
        <family val="2"/>
        <scheme val="minor"/>
      </rPr>
      <t xml:space="preserve"> TOURNIQUET; ENTREE/HAL; TRAP(PENHUIS); ROOKRUIMTE; KOPIEERRUIMTE; LOCKERS</t>
    </r>
  </si>
  <si>
    <t>Ruimtecategorie 3 Sanitaire ruimten</t>
  </si>
  <si>
    <t>Sanitaire ruimten</t>
  </si>
  <si>
    <t>VOORRUIMTE DOUCHE/TOILET; DOUCHERUIMTE; TOILET; TOILETGROEP; INVALIDETOILET; MIVATOILET; KLEEDRUIMTE TEGELVLOER</t>
  </si>
  <si>
    <t>Ruimtecategorie 4 Horeca ruimten</t>
  </si>
  <si>
    <t>PANTRY; BEDRIJFSRESTAURANT; UITGIFTEBUFFET/SPOELKEUK.; KOFFIEKAMER; PERSONEELSRUIMTE; TEAMKAMER; DAKTERRAS</t>
  </si>
  <si>
    <t>Ruimtecategorie 5 Laboratorium ruimten</t>
  </si>
  <si>
    <t>Laboratorium ruimten</t>
  </si>
  <si>
    <t>UITWERKRUIMTE; HAL; GANG; PFAS-RUIMTE; OPSLAGRUIMTE; KOPIEERRUIMTE; MIRCOSCOOPRUIMTE; ZUURKAST</t>
  </si>
  <si>
    <t xml:space="preserve">Ruimtecategorie 6 Terrein </t>
  </si>
  <si>
    <t xml:space="preserve">Terrein </t>
  </si>
  <si>
    <t>TERREIN</t>
  </si>
  <si>
    <t xml:space="preserve">Reinheidseisen - Bureaukamers </t>
  </si>
  <si>
    <t>Resultaatgericht</t>
  </si>
  <si>
    <t>Ruimte elementen</t>
  </si>
  <si>
    <t>Handelingsoort</t>
  </si>
  <si>
    <t>Afvalunit</t>
  </si>
  <si>
    <t>Binnenzijde: licht stof toegestaan</t>
  </si>
  <si>
    <t>Buitenzijde: stof- en vlekvrij</t>
  </si>
  <si>
    <t xml:space="preserve">Alle soorten afvalzakken moeten leeg zijn. </t>
  </si>
  <si>
    <t>Alle beoordelingsgroepen</t>
  </si>
  <si>
    <t xml:space="preserve">Spinrag vrij </t>
  </si>
  <si>
    <t>Airco/ luchtbehandeling+luchtroosters</t>
  </si>
  <si>
    <t>Vlekvrij, licht stof is toegestaan</t>
  </si>
  <si>
    <t>Balie /receptie</t>
  </si>
  <si>
    <t>Stof- en vlekvrij geheel</t>
  </si>
  <si>
    <t xml:space="preserve">Bewegwijzering </t>
  </si>
  <si>
    <t xml:space="preserve">Vlekvrij, licht stof is toegestaan </t>
  </si>
  <si>
    <t>Brandblusapparatuur/ haspel etc</t>
  </si>
  <si>
    <t>Bureau/ Tafel Poten</t>
  </si>
  <si>
    <t>Vlekvrij, licht stof mag aanwezig zijn</t>
  </si>
  <si>
    <t>Stof- en vlekvrij bovenzijde</t>
  </si>
  <si>
    <t>Deur incl. glas; omlijsting en deurkruk - tegelwanden (tot 2 meter)</t>
  </si>
  <si>
    <t>Egale uitstraling, originele glans</t>
  </si>
  <si>
    <t>Geheel stof- en vingetasten-/vlekvrij</t>
  </si>
  <si>
    <t>Deurstopper</t>
  </si>
  <si>
    <t>Digibord/ Smartbord</t>
  </si>
  <si>
    <t>Vlekvrij, licht stof is toegestaan, mits uitgeschakeld</t>
  </si>
  <si>
    <t>Display/ marketingitem/ signing/ posterabri/ schilderij etc</t>
  </si>
  <si>
    <t>Licht stof bovenzijde mag aanwezig zijn</t>
  </si>
  <si>
    <t>Stof- en vlekvrij verticale vlakken</t>
  </si>
  <si>
    <t>Gordijnrail</t>
  </si>
  <si>
    <t>Kabelgoot</t>
  </si>
  <si>
    <t>Stof- en vlekvrij horizontale vlakken</t>
  </si>
  <si>
    <t>Kapstok</t>
  </si>
  <si>
    <t>Licht stof mag aanwezig zijn</t>
  </si>
  <si>
    <t>Vlekvrij</t>
  </si>
  <si>
    <t>Kast hoog/ postkast/ folder-/ brochurekast etc</t>
  </si>
  <si>
    <t>Kast laag/ ladeblok/ koelkast</t>
  </si>
  <si>
    <t>Lichtschakelaars/ Contactdozen</t>
  </si>
  <si>
    <t>Overige inventaris</t>
  </si>
  <si>
    <t>Plantenbak</t>
  </si>
  <si>
    <t>Plafond</t>
  </si>
  <si>
    <t>Radiator/ Convectorkast/ Leiding</t>
  </si>
  <si>
    <t>Randen/ Richels/Plinten/ Kabelgoten</t>
  </si>
  <si>
    <t>Schutbord/ privacyschermen</t>
  </si>
  <si>
    <t>Schoolbord/ presentatiemiddel</t>
  </si>
  <si>
    <t xml:space="preserve">Stof- en vlekvrij geheel, mits onbeschreven. </t>
  </si>
  <si>
    <t>Separatieglas</t>
  </si>
  <si>
    <t>Stof- en vlekvrij geheel (geen vingertasten)</t>
  </si>
  <si>
    <t>Spiegel</t>
  </si>
  <si>
    <t>Stoel/ Bank/ Zitmeubel leder</t>
  </si>
  <si>
    <t>Poten vlekvrij, licht stof mag aanwezig zijn</t>
  </si>
  <si>
    <t>HI</t>
  </si>
  <si>
    <t xml:space="preserve">Voorzien van beschermende laag, egaal originele glans </t>
  </si>
  <si>
    <t>Stoel/ Kruk / Zitmeubel</t>
  </si>
  <si>
    <t>Stof- en vlekvrij zitting en leuning (rug en arm)</t>
  </si>
  <si>
    <t>Telefoon incl hoorn</t>
  </si>
  <si>
    <t>Tijdschriftenwand, brochure-, folderkast etc</t>
  </si>
  <si>
    <t>Toetsenbord</t>
  </si>
  <si>
    <t>TV- schermen etc</t>
  </si>
  <si>
    <t>Vensterbank</t>
  </si>
  <si>
    <t>Ventilatieroosters (plafonds/wanden/ramen/deuren).</t>
  </si>
  <si>
    <t>Verlichtingarmatuur: vast en los staand</t>
  </si>
  <si>
    <t>Vitrinekast</t>
  </si>
  <si>
    <t>Vloer Gietvloer</t>
  </si>
  <si>
    <t>Egale uitstraling</t>
  </si>
  <si>
    <t>Vloer Linoleum/PVC</t>
  </si>
  <si>
    <t>Na schoonmaak</t>
  </si>
  <si>
    <t>Voorzien van beschermende laag, egaal hoogglans</t>
  </si>
  <si>
    <t>Vloer Tapijt</t>
  </si>
  <si>
    <t>Egale uitstraling, geen verkleuring zichtbaar</t>
  </si>
  <si>
    <t>Vloer onbekend</t>
  </si>
  <si>
    <t>Conform resultaatomschrijving feitelijke vloerafwerking</t>
  </si>
  <si>
    <t>Whitebord/Flipover/Krijtbord</t>
  </si>
  <si>
    <r>
      <t xml:space="preserve">Licht stof bovenzijde mag aanwezig zijn, </t>
    </r>
    <r>
      <rPr>
        <sz val="10"/>
        <color indexed="10"/>
        <rFont val="Calibri"/>
        <family val="2"/>
        <scheme val="minor"/>
      </rPr>
      <t>mits onbeschreven</t>
    </r>
  </si>
  <si>
    <t>Omlijsting: Stof - en vlekvrij</t>
  </si>
  <si>
    <t>Reinheidseisen - Verkeersruimten</t>
  </si>
  <si>
    <t>Aanrechtblad incl wasbak en toebehoren</t>
  </si>
  <si>
    <t>Binnenzijde: lichtstof toegestaan</t>
  </si>
  <si>
    <t>Spinrag vrij</t>
  </si>
  <si>
    <t>Bellentableau en brievenbus</t>
  </si>
  <si>
    <t>Bewegwijzering</t>
  </si>
  <si>
    <t>Buiten: straal 5m vanuit entree, wand tot 2 m</t>
  </si>
  <si>
    <t>Gevel/Wand + Luifel: spinrag vrij</t>
  </si>
  <si>
    <t>Gevel/Wand + Luifel: vrij van gehecht vuil</t>
  </si>
  <si>
    <t>Straatwerk: vrij van niet gehecht vuil en kauwgom</t>
  </si>
  <si>
    <t>Bureau/ Tafel</t>
  </si>
  <si>
    <t>Desinfectieautomaat/ Luchtverfrisser</t>
  </si>
  <si>
    <t>Deur incl. glas; omlijsting en deurkruk</t>
  </si>
  <si>
    <t>Stof- en vingertasten-/vlekvrij geheel</t>
  </si>
  <si>
    <t>Display/ marketingitem/ signing/ posterabri etc</t>
  </si>
  <si>
    <t>Glasdeur/toegangportaal/sluis/tourniquette etc</t>
  </si>
  <si>
    <t>Aanslag- en sluiervrij. Vingertastenvrij.</t>
  </si>
  <si>
    <t>Handdoek- en Zeepautomaat</t>
  </si>
  <si>
    <t>Aangevuld</t>
  </si>
  <si>
    <t>Koffieautomaat/ waterkoeler</t>
  </si>
  <si>
    <t>Kopieermachine/ faxapparaat etc</t>
  </si>
  <si>
    <t>Kunstobject</t>
  </si>
  <si>
    <t>Lekbakken waterkoelers</t>
  </si>
  <si>
    <t>Binnenzijde leeg en stof- en vlekvrij</t>
  </si>
  <si>
    <t>Lift voor- en binnenzijde</t>
  </si>
  <si>
    <t>Naamborden en pictogrammen</t>
  </si>
  <si>
    <t>Pantrymeubel/koffiemeubel/magnetron</t>
  </si>
  <si>
    <t>Binnenzijde vlek- en stofvrij</t>
  </si>
  <si>
    <t>Stof- en vlekvrij blad en wasbak incl kraan, egale glans</t>
  </si>
  <si>
    <t>Paraplubak</t>
  </si>
  <si>
    <t>Planchet</t>
  </si>
  <si>
    <t>RVS</t>
  </si>
  <si>
    <r>
      <t xml:space="preserve">Egale uitstraling, originele glans, </t>
    </r>
    <r>
      <rPr>
        <sz val="10"/>
        <color indexed="10"/>
        <rFont val="Calibri"/>
        <family val="2"/>
        <scheme val="minor"/>
      </rPr>
      <t>reinigen met specifiek middel</t>
    </r>
  </si>
  <si>
    <t>Voorzien van beschermende laag, egaal originele glans</t>
  </si>
  <si>
    <t>Stof- en vlekvrij zitting en leuning</t>
  </si>
  <si>
    <t>Trap: trapleuning</t>
  </si>
  <si>
    <t>Trap: verticale delen</t>
  </si>
  <si>
    <t>Buitenzijde: stof- en vingertasten-/vlekvrij</t>
  </si>
  <si>
    <t>Vloer Hout</t>
  </si>
  <si>
    <t>Vloer Linoleum</t>
  </si>
  <si>
    <t xml:space="preserve">Vloer Gietvloer </t>
  </si>
  <si>
    <t>Vloer Tapijt/inloopmat</t>
  </si>
  <si>
    <t>Vloer Tegels/steen</t>
  </si>
  <si>
    <t>Egale uitstraling, schone voegen</t>
  </si>
  <si>
    <t>Vloer: Vloerkleed/ inloopmat</t>
  </si>
  <si>
    <t>Vloerputje</t>
  </si>
  <si>
    <t>Vloerputje in- en uitwendig schoon, gevuld met water</t>
  </si>
  <si>
    <t>Wastafel incl. kranen en sifon</t>
  </si>
  <si>
    <t>Omlijsting Stof - en vlekvrij</t>
  </si>
  <si>
    <t>Reinheidseisen - Sanitaire ruimten</t>
  </si>
  <si>
    <t>Inspanningsgericht (5/5), plus resultaatgerichte naloopronde (5/5)</t>
  </si>
  <si>
    <t>Afvoerpuntjes</t>
  </si>
  <si>
    <t>Alle afvoerputjes mogen nooit droog staan</t>
  </si>
  <si>
    <t>Damesverbandzakjes</t>
  </si>
  <si>
    <t>Stof- en vingetasten-/vlekvrij geheel</t>
  </si>
  <si>
    <t>Douche, inclusief armaturen</t>
  </si>
  <si>
    <t>Hygienebox</t>
  </si>
  <si>
    <t>Buitenzijde: stof- en vlekvrij en verwisselen</t>
  </si>
  <si>
    <t>Luchtverfrisser</t>
  </si>
  <si>
    <t>Moet stof- en vlekvrij zijn en verwisselen batterij</t>
  </si>
  <si>
    <t>Sanitaire ruimte: metaal glimmende onderdelen</t>
  </si>
  <si>
    <t>Schaam- of tussenschot</t>
  </si>
  <si>
    <t>Toilet: doorspoelknop/ mechanisme</t>
  </si>
  <si>
    <t>Toiletborstelhouder</t>
  </si>
  <si>
    <t>Schoon en heel (indien nodig vervangen, circa 1x per jaar)</t>
  </si>
  <si>
    <t>Toiletpot (incl bril) binnen en buitenzijde</t>
  </si>
  <si>
    <t>Toiletrolhouder</t>
  </si>
  <si>
    <t>Toiletpapierautomaat</t>
  </si>
  <si>
    <t>Moet stof- en vlekvrij zijn. Indien het schoonmaakbedrijf zorgt voor het aanvullen, moet de automaat voldoende zijn gevuld.</t>
  </si>
  <si>
    <t>Wand/ Tegels incl. voegen (afneembaar)</t>
  </si>
  <si>
    <t>Vensterbanken in sanitaire ruimten en sportruimten</t>
  </si>
  <si>
    <t>Moeten stof- en vlekvrij zijn.</t>
  </si>
  <si>
    <t>Reinheidseisen - Horeca ruimten</t>
  </si>
  <si>
    <t>Resultaatgericht (5/5)</t>
  </si>
  <si>
    <t>Aanrechtblad incl wasbak en toebehoren/keukenapparatuur</t>
  </si>
  <si>
    <t>Airco/ luchtbehandeling en luchtroosters</t>
  </si>
  <si>
    <t>Koffieautomaat/ waterkoeler / etc.</t>
  </si>
  <si>
    <t>Pantrymeubel/koffiemeubel/magnetron/keukenapparatuur</t>
  </si>
  <si>
    <t>Koelkast</t>
  </si>
  <si>
    <t>Buitenzijde vlek- en stofvrij</t>
  </si>
  <si>
    <t>Binnenzijde leegmaken/ weggooien</t>
  </si>
  <si>
    <t>Binnenzijde stofvrij</t>
  </si>
  <si>
    <t>Vrij van groene aanslag</t>
  </si>
  <si>
    <t xml:space="preserve">Vloer Steen </t>
  </si>
  <si>
    <t>Vaatwasmachine</t>
  </si>
  <si>
    <t xml:space="preserve">In,- en uitruimen </t>
  </si>
  <si>
    <t xml:space="preserve">Binnenzijde reinigen </t>
  </si>
  <si>
    <t xml:space="preserve">Kalkvrij </t>
  </si>
  <si>
    <t>Bijvullen van zout en spoelmiddel</t>
  </si>
  <si>
    <t>Reinheidseisen - Laboratorium</t>
  </si>
  <si>
    <t>Inspanningsgericht (op woensdag en vrijdag)</t>
  </si>
  <si>
    <t xml:space="preserve">Aanrechtblad </t>
  </si>
  <si>
    <t>Niet toegestaan</t>
  </si>
  <si>
    <t xml:space="preserve">Bureau/ Tafel en daarop aanwezige appratuur </t>
  </si>
  <si>
    <t>Bruggen</t>
  </si>
  <si>
    <t xml:space="preserve">Vloeistoffen mogen niet verwijderd worden. </t>
  </si>
  <si>
    <t>Pantrymeubel en daarop aanwezig apparatuur</t>
  </si>
  <si>
    <t xml:space="preserve">Stof- en vlekvrij geheel Vloeistoffen mogen niet verwijderd worden. </t>
  </si>
  <si>
    <t>Reinheidseisen - Terrein</t>
  </si>
  <si>
    <t>Aanmeldzuil</t>
  </si>
  <si>
    <t xml:space="preserve">Brievenbus </t>
  </si>
  <si>
    <t>Entree/Tourniquete</t>
  </si>
  <si>
    <t xml:space="preserve">Vrij van bladeren </t>
  </si>
  <si>
    <t>Oplaadvoorziening elektrische auto's</t>
  </si>
  <si>
    <t>Separatieglas dubbelzijdig</t>
  </si>
  <si>
    <t>regel toegevoegd n.a.v. vraag NvI-1</t>
  </si>
  <si>
    <t>Aanvullende informatie</t>
  </si>
  <si>
    <t>1 brievenbus geplaatst aan de weg, freq. 12 x per jaar</t>
  </si>
  <si>
    <t>8 m2</t>
  </si>
  <si>
    <t>Dit betreft ook het bladvrij houden van de buitenentree o.b.v. dagelijkse controle en verwijderen bij aanwezigheid daarvan.</t>
  </si>
  <si>
    <t>20 laadpalen op het parkeerterrein</t>
  </si>
  <si>
    <t>Geen naloop</t>
  </si>
  <si>
    <t>frequentie gewijzigd nav NvI-1</t>
  </si>
  <si>
    <t>verduidelijkt nav NvI-1</t>
  </si>
  <si>
    <r>
      <t xml:space="preserve">Eenmalige kosten uitvoeren RI&amp;E Glasbewassing </t>
    </r>
    <r>
      <rPr>
        <b/>
        <sz val="10"/>
        <color rgb="FFFF0000"/>
        <rFont val="Calibri (Hoofdtekst)"/>
      </rPr>
      <t>en nameten m2's glas, overeenkomstig 3.3 PvE</t>
    </r>
    <r>
      <rPr>
        <b/>
        <sz val="10"/>
        <color theme="0"/>
        <rFont val="Calibri"/>
        <family val="2"/>
        <scheme val="minor"/>
      </rPr>
      <t xml:space="preserve"> (niet verplicht, een 0-prijs is toegestaan)</t>
    </r>
  </si>
  <si>
    <t>N.a.v. NvI-1: 2 stuks in pantry/kantine</t>
  </si>
  <si>
    <t>N.a.v. NvI-1: aan het eind van de dag</t>
  </si>
  <si>
    <t>N.a.v. NvI-1: 4 stuks, alleen in Houten</t>
  </si>
  <si>
    <t>Aanvullende informatie (n.a.v. NvI-1)</t>
  </si>
  <si>
    <t>gecorrigeerd nav NvI-1</t>
  </si>
  <si>
    <r>
      <t>Jeugd (&lt;</t>
    </r>
    <r>
      <rPr>
        <sz val="10"/>
        <color rgb="FFFF0000"/>
        <rFont val="Calibri (Hoofdtekst)"/>
      </rPr>
      <t>20</t>
    </r>
    <r>
      <rPr>
        <sz val="10"/>
        <color theme="1"/>
        <rFont val="Calibri"/>
        <family val="2"/>
        <scheme val="minor"/>
      </rPr>
      <t xml:space="preserve"> jaar)</t>
    </r>
  </si>
  <si>
    <r>
      <t xml:space="preserve">Uurloon
</t>
    </r>
    <r>
      <rPr>
        <b/>
        <sz val="10"/>
        <color rgb="FFFF0000"/>
        <rFont val="Calibri (Hoofdtekst)"/>
      </rPr>
      <t>1-7-2024</t>
    </r>
  </si>
  <si>
    <r>
      <rPr>
        <sz val="10"/>
        <color rgb="FFFF0000"/>
        <rFont val="Calibri (Hoofdtekst)"/>
      </rPr>
      <t>Per locatie</t>
    </r>
    <r>
      <rPr>
        <sz val="10"/>
        <color theme="0"/>
        <rFont val="Calibri"/>
        <family val="2"/>
        <scheme val="minor"/>
      </rPr>
      <t xml:space="preserve"> moeten prestaties per ruimtesoort en minimale opleverfrequentie hetzelfde zijn.</t>
    </r>
  </si>
  <si>
    <r>
      <t xml:space="preserve">Eenmalige </t>
    </r>
    <r>
      <rPr>
        <b/>
        <sz val="10"/>
        <color rgb="FFFF0000"/>
        <rFont val="Calibri (Hoofdtekst)"/>
      </rPr>
      <t>(gecombineerde)</t>
    </r>
    <r>
      <rPr>
        <b/>
        <sz val="10"/>
        <color theme="0"/>
        <rFont val="Calibri"/>
        <family val="2"/>
        <scheme val="minor"/>
      </rPr>
      <t xml:space="preserve"> oplever</t>
    </r>
    <r>
      <rPr>
        <b/>
        <sz val="10"/>
        <color rgb="FFFF0000"/>
        <rFont val="Calibri (Hoofdtekst)"/>
      </rPr>
      <t>- en inhuizings</t>
    </r>
    <r>
      <rPr>
        <b/>
        <sz val="10"/>
        <color theme="0"/>
        <rFont val="Calibri"/>
        <family val="2"/>
        <scheme val="minor"/>
      </rPr>
      <t>schoonmaak locatie Houten</t>
    </r>
  </si>
  <si>
    <t>Inschatting benodigde uren</t>
  </si>
  <si>
    <t>Gemiddeld uurtarief</t>
  </si>
  <si>
    <t>Ruimte voor evt. toelichting</t>
  </si>
  <si>
    <r>
      <t>Middelen</t>
    </r>
    <r>
      <rPr>
        <sz val="10"/>
        <color rgb="FFFF0000"/>
        <rFont val="Calibri (Hoofdtekst)"/>
      </rPr>
      <t>, waaronder ook kosten van werkkleding (incl. pbm's)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</si>
</sst>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8" formatCode="&quot;€&quot;\ #,##0.00_);[Red]\(&quot;€&quot;\ #,##0.00\)"/>
    <numFmt numFmtId="44" formatCode="_(&quot;€&quot;\ * #,##0.00_);_(&quot;€&quot;\ * \(#,##0.00\);_(&quot;€&quot;\ * &quot;-&quot;??_);_(@_)"/>
    <numFmt numFmtId="164" formatCode="_ &quot;€&quot;\ * #,##0.00_ ;_ &quot;€&quot;\ * \-#,##0.00_ ;_ &quot;€&quot;\ * &quot;-&quot;??_ ;_ @_ "/>
    <numFmt numFmtId="165" formatCode="_-&quot;€&quot;\ * #,##0.00_-;_-&quot;€&quot;\ * #,##0.00\-;_-&quot;€&quot;\ * &quot;-&quot;??_-;_-@_-"/>
    <numFmt numFmtId="166" formatCode="0.0000"/>
  </numFmts>
  <fonts count="25" x14ac:knownFonts="1">
    <font>
      <sz val="11"/>
      <color theme="1"/>
      <name val="Calibri"/>
      <family val="2"/>
      <scheme val="minor"/>
    </font>
    <font>
      <sz val="12"/>
      <color theme="1"/>
      <name val="Calibri"/>
      <family val="2"/>
      <scheme val="minor"/>
    </font>
    <font>
      <sz val="10"/>
      <name val="Arial"/>
      <family val="2"/>
    </font>
    <font>
      <sz val="10"/>
      <name val="Tahoma"/>
      <family val="2"/>
    </font>
    <font>
      <sz val="11"/>
      <color theme="0"/>
      <name val="Calibri"/>
      <family val="2"/>
      <scheme val="minor"/>
    </font>
    <font>
      <b/>
      <sz val="10"/>
      <color theme="1"/>
      <name val="Calibri"/>
      <family val="2"/>
      <scheme val="minor"/>
    </font>
    <font>
      <sz val="10"/>
      <color theme="1"/>
      <name val="Calibri"/>
      <family val="2"/>
      <scheme val="minor"/>
    </font>
    <font>
      <sz val="11"/>
      <color theme="1"/>
      <name val="Calibri"/>
      <family val="2"/>
      <scheme val="minor"/>
    </font>
    <font>
      <b/>
      <sz val="10"/>
      <color theme="0"/>
      <name val="Calibri"/>
      <family val="2"/>
      <scheme val="minor"/>
    </font>
    <font>
      <sz val="10"/>
      <name val="Calibri"/>
      <family val="2"/>
      <scheme val="minor"/>
    </font>
    <font>
      <sz val="10"/>
      <color indexed="10"/>
      <name val="Calibri"/>
      <family val="2"/>
      <scheme val="minor"/>
    </font>
    <font>
      <b/>
      <sz val="10"/>
      <name val="Calibri"/>
      <family val="2"/>
      <scheme val="minor"/>
    </font>
    <font>
      <u/>
      <sz val="10"/>
      <color indexed="8"/>
      <name val="Calibri"/>
      <family val="2"/>
      <scheme val="minor"/>
    </font>
    <font>
      <sz val="10"/>
      <color indexed="8"/>
      <name val="Calibri"/>
      <family val="2"/>
      <scheme val="minor"/>
    </font>
    <font>
      <sz val="10"/>
      <color theme="0"/>
      <name val="Calibri"/>
      <family val="2"/>
      <scheme val="minor"/>
    </font>
    <font>
      <b/>
      <sz val="10"/>
      <color rgb="FFFF0000"/>
      <name val="Calibri"/>
      <family val="2"/>
      <scheme val="minor"/>
    </font>
    <font>
      <sz val="10"/>
      <color rgb="FFFF0000"/>
      <name val="Calibri"/>
      <family val="2"/>
      <scheme val="minor"/>
    </font>
    <font>
      <sz val="10"/>
      <color rgb="FF000000"/>
      <name val="Calibri"/>
      <family val="2"/>
      <scheme val="minor"/>
    </font>
    <font>
      <strike/>
      <sz val="10"/>
      <name val="Calibri"/>
      <family val="2"/>
      <scheme val="minor"/>
    </font>
    <font>
      <i/>
      <sz val="10"/>
      <color theme="1"/>
      <name val="Calibri"/>
      <family val="2"/>
      <scheme val="minor"/>
    </font>
    <font>
      <b/>
      <sz val="12"/>
      <color rgb="FFFF0000"/>
      <name val="Calibri"/>
      <family val="2"/>
      <scheme val="minor"/>
    </font>
    <font>
      <sz val="11"/>
      <color rgb="FF000000"/>
      <name val="Arial"/>
      <family val="2"/>
    </font>
    <font>
      <u/>
      <sz val="10"/>
      <color theme="1"/>
      <name val="Calibri"/>
      <family val="2"/>
      <scheme val="minor"/>
    </font>
    <font>
      <b/>
      <sz val="10"/>
      <color rgb="FFFF0000"/>
      <name val="Calibri (Hoofdtekst)"/>
    </font>
    <font>
      <sz val="10"/>
      <color rgb="FFFF0000"/>
      <name val="Calibri (Hoofdtekst)"/>
    </font>
  </fonts>
  <fills count="7">
    <fill>
      <patternFill patternType="none"/>
    </fill>
    <fill>
      <patternFill patternType="gray125"/>
    </fill>
    <fill>
      <patternFill patternType="solid">
        <fgColor theme="4" tint="-0.499984740745262"/>
        <bgColor indexed="64"/>
      </patternFill>
    </fill>
    <fill>
      <patternFill patternType="solid">
        <fgColor theme="6" tint="0.79998168889431442"/>
        <bgColor indexed="64"/>
      </patternFill>
    </fill>
    <fill>
      <patternFill patternType="solid">
        <fgColor theme="0"/>
        <bgColor indexed="64"/>
      </patternFill>
    </fill>
    <fill>
      <patternFill patternType="solid">
        <fgColor rgb="FF595959"/>
        <bgColor rgb="FF595959"/>
      </patternFill>
    </fill>
    <fill>
      <patternFill patternType="solid">
        <fgColor theme="4" tint="0.39997558519241921"/>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double">
        <color indexed="64"/>
      </bottom>
      <diagonal/>
    </border>
    <border>
      <left/>
      <right/>
      <top/>
      <bottom style="double">
        <color auto="1"/>
      </bottom>
      <diagonal/>
    </border>
    <border>
      <left/>
      <right style="thin">
        <color indexed="64"/>
      </right>
      <top/>
      <bottom style="double">
        <color indexed="64"/>
      </bottom>
      <diagonal/>
    </border>
    <border>
      <left style="thin">
        <color indexed="64"/>
      </left>
      <right/>
      <top/>
      <bottom style="thin">
        <color indexed="64"/>
      </bottom>
      <diagonal/>
    </border>
    <border>
      <left style="thin">
        <color rgb="FF000000"/>
      </left>
      <right style="thin">
        <color rgb="FF000000"/>
      </right>
      <top style="thin">
        <color rgb="FF000000"/>
      </top>
      <bottom style="thin">
        <color rgb="FF000000"/>
      </bottom>
      <diagonal/>
    </border>
  </borders>
  <cellStyleXfs count="8">
    <xf numFmtId="0" fontId="0" fillId="0" borderId="0"/>
    <xf numFmtId="165" fontId="3" fillId="0" borderId="0" applyFont="0" applyFill="0" applyBorder="0" applyAlignment="0" applyProtection="0"/>
    <xf numFmtId="0" fontId="2" fillId="0" borderId="0"/>
    <xf numFmtId="44" fontId="7" fillId="0" borderId="0" applyFont="0" applyFill="0" applyBorder="0" applyAlignment="0" applyProtection="0"/>
    <xf numFmtId="9" fontId="7" fillId="0" borderId="0" applyFont="0" applyFill="0" applyBorder="0" applyAlignment="0" applyProtection="0"/>
    <xf numFmtId="0" fontId="2" fillId="0" borderId="0"/>
    <xf numFmtId="0" fontId="7" fillId="0" borderId="0"/>
    <xf numFmtId="0" fontId="21" fillId="0" borderId="0"/>
  </cellStyleXfs>
  <cellXfs count="197">
    <xf numFmtId="0" fontId="0" fillId="0" borderId="0" xfId="0"/>
    <xf numFmtId="0" fontId="5" fillId="0" borderId="0" xfId="0" applyFont="1"/>
    <xf numFmtId="0" fontId="6" fillId="0" borderId="0" xfId="0" applyFont="1"/>
    <xf numFmtId="0" fontId="6" fillId="0" borderId="0" xfId="0" applyFont="1" applyAlignment="1">
      <alignment horizontal="left"/>
    </xf>
    <xf numFmtId="0" fontId="8" fillId="2" borderId="1" xfId="0" applyFont="1" applyFill="1" applyBorder="1"/>
    <xf numFmtId="0" fontId="9" fillId="0" borderId="5" xfId="0" applyFont="1" applyBorder="1" applyAlignment="1">
      <alignment horizontal="left" vertical="top" wrapText="1"/>
    </xf>
    <xf numFmtId="0" fontId="9" fillId="0" borderId="2" xfId="0" applyFont="1" applyBorder="1" applyAlignment="1">
      <alignment horizontal="left" vertical="top" wrapText="1"/>
    </xf>
    <xf numFmtId="0" fontId="11" fillId="0" borderId="2" xfId="0" applyFont="1" applyBorder="1" applyAlignment="1">
      <alignment horizontal="left" vertical="top" wrapText="1"/>
    </xf>
    <xf numFmtId="0" fontId="5" fillId="0" borderId="2" xfId="0" applyFont="1" applyBorder="1" applyAlignment="1">
      <alignment horizontal="left" vertical="top" wrapText="1"/>
    </xf>
    <xf numFmtId="0" fontId="6" fillId="0" borderId="2" xfId="0" applyFont="1" applyBorder="1" applyAlignment="1">
      <alignment horizontal="left" vertical="top" wrapText="1"/>
    </xf>
    <xf numFmtId="0" fontId="5" fillId="0" borderId="1" xfId="0" applyFont="1" applyBorder="1" applyAlignment="1">
      <alignment vertical="center"/>
    </xf>
    <xf numFmtId="0" fontId="6" fillId="0" borderId="6" xfId="0" applyFont="1" applyBorder="1" applyAlignment="1">
      <alignment horizontal="left" vertical="top" wrapText="1"/>
    </xf>
    <xf numFmtId="0" fontId="8" fillId="2" borderId="1" xfId="0" applyFont="1" applyFill="1" applyBorder="1" applyAlignment="1">
      <alignment vertical="center"/>
    </xf>
    <xf numFmtId="0" fontId="14" fillId="2" borderId="1" xfId="0" applyFont="1" applyFill="1" applyBorder="1"/>
    <xf numFmtId="0" fontId="8" fillId="2" borderId="1" xfId="0" applyFont="1" applyFill="1" applyBorder="1" applyAlignment="1">
      <alignment horizontal="left" vertical="center"/>
    </xf>
    <xf numFmtId="0" fontId="6" fillId="0" borderId="1" xfId="0" applyFont="1" applyBorder="1"/>
    <xf numFmtId="0" fontId="6" fillId="0" borderId="1" xfId="0" applyFont="1" applyBorder="1" applyAlignment="1">
      <alignment horizontal="left" vertical="center"/>
    </xf>
    <xf numFmtId="0" fontId="6" fillId="0" borderId="0" xfId="0" applyFont="1" applyAlignment="1">
      <alignment vertical="center"/>
    </xf>
    <xf numFmtId="0" fontId="5" fillId="0" borderId="1" xfId="0" applyFont="1" applyBorder="1"/>
    <xf numFmtId="0" fontId="6" fillId="0" borderId="0" xfId="0" applyFont="1" applyAlignment="1">
      <alignment horizontal="left" vertical="center" indent="15"/>
    </xf>
    <xf numFmtId="0" fontId="9" fillId="0" borderId="1" xfId="0" applyFont="1" applyBorder="1" applyAlignment="1">
      <alignment horizontal="left" vertical="center"/>
    </xf>
    <xf numFmtId="0" fontId="15" fillId="0" borderId="1" xfId="0" applyFont="1" applyBorder="1" applyAlignment="1">
      <alignment vertical="center"/>
    </xf>
    <xf numFmtId="0" fontId="16" fillId="0" borderId="1" xfId="0" applyFont="1" applyBorder="1" applyAlignment="1">
      <alignment horizontal="left" vertical="center"/>
    </xf>
    <xf numFmtId="0" fontId="16" fillId="0" borderId="1" xfId="0" applyFont="1" applyBorder="1"/>
    <xf numFmtId="0" fontId="6" fillId="0" borderId="1" xfId="0" applyFont="1" applyBorder="1" applyAlignment="1">
      <alignment horizontal="left" vertical="center" indent="15"/>
    </xf>
    <xf numFmtId="0" fontId="5" fillId="0" borderId="1" xfId="0" applyFont="1" applyBorder="1" applyAlignment="1">
      <alignment wrapText="1"/>
    </xf>
    <xf numFmtId="0" fontId="17" fillId="0" borderId="1" xfId="0" applyFont="1" applyBorder="1" applyAlignment="1">
      <alignment vertical="top" wrapText="1"/>
    </xf>
    <xf numFmtId="0" fontId="5" fillId="0" borderId="1" xfId="0" applyFont="1" applyBorder="1" applyAlignment="1">
      <alignment vertical="center" wrapText="1"/>
    </xf>
    <xf numFmtId="0" fontId="11" fillId="0" borderId="1" xfId="0" applyFont="1" applyBorder="1" applyAlignment="1">
      <alignment vertical="center"/>
    </xf>
    <xf numFmtId="0" fontId="9" fillId="0" borderId="1" xfId="0" applyFont="1" applyBorder="1"/>
    <xf numFmtId="0" fontId="11" fillId="0" borderId="1" xfId="0" applyFont="1" applyBorder="1"/>
    <xf numFmtId="0" fontId="15" fillId="0" borderId="1" xfId="0" applyFont="1" applyBorder="1"/>
    <xf numFmtId="0" fontId="9" fillId="0" borderId="1" xfId="0" applyFont="1" applyBorder="1" applyAlignment="1">
      <alignment horizontal="left" vertical="center" indent="15"/>
    </xf>
    <xf numFmtId="0" fontId="11" fillId="0" borderId="1" xfId="0" applyFont="1" applyBorder="1" applyAlignment="1">
      <alignment horizontal="left" vertical="top" wrapText="1"/>
    </xf>
    <xf numFmtId="0" fontId="9" fillId="0" borderId="1" xfId="0" applyFont="1" applyBorder="1" applyAlignment="1">
      <alignment horizontal="left" vertical="top" wrapText="1"/>
    </xf>
    <xf numFmtId="0" fontId="11" fillId="0" borderId="1" xfId="0" applyFont="1" applyBorder="1" applyAlignment="1">
      <alignment wrapText="1"/>
    </xf>
    <xf numFmtId="0" fontId="8" fillId="2" borderId="3" xfId="0" applyFont="1" applyFill="1" applyBorder="1"/>
    <xf numFmtId="9" fontId="9" fillId="0" borderId="1" xfId="0" applyNumberFormat="1" applyFont="1" applyBorder="1"/>
    <xf numFmtId="9" fontId="9" fillId="0" borderId="1" xfId="0" applyNumberFormat="1" applyFont="1" applyBorder="1" applyAlignment="1">
      <alignment horizontal="right" indent="2"/>
    </xf>
    <xf numFmtId="0" fontId="6" fillId="0" borderId="0" xfId="0" applyFont="1" applyAlignment="1">
      <alignment wrapText="1"/>
    </xf>
    <xf numFmtId="0" fontId="5" fillId="0" borderId="0" xfId="0" applyFont="1" applyAlignment="1">
      <alignment vertical="center"/>
    </xf>
    <xf numFmtId="0" fontId="9" fillId="0" borderId="1" xfId="0" applyFont="1" applyBorder="1" applyAlignment="1">
      <alignment vertical="top" wrapText="1"/>
    </xf>
    <xf numFmtId="0" fontId="9" fillId="0" borderId="1" xfId="0" applyFont="1" applyBorder="1" applyAlignment="1">
      <alignment wrapText="1"/>
    </xf>
    <xf numFmtId="0" fontId="14" fillId="2" borderId="4" xfId="0" applyFont="1" applyFill="1" applyBorder="1"/>
    <xf numFmtId="0" fontId="8" fillId="2" borderId="0" xfId="0" applyFont="1" applyFill="1"/>
    <xf numFmtId="0" fontId="8" fillId="2" borderId="0" xfId="0" applyFont="1" applyFill="1" applyAlignment="1">
      <alignment horizontal="left"/>
    </xf>
    <xf numFmtId="0" fontId="14" fillId="2" borderId="0" xfId="0" applyFont="1" applyFill="1"/>
    <xf numFmtId="14" fontId="8" fillId="2" borderId="0" xfId="0" applyNumberFormat="1" applyFont="1" applyFill="1" applyAlignment="1">
      <alignment horizontal="left"/>
    </xf>
    <xf numFmtId="0" fontId="5" fillId="0" borderId="0" xfId="0" applyFont="1" applyAlignment="1">
      <alignment horizontal="left"/>
    </xf>
    <xf numFmtId="0" fontId="6" fillId="0" borderId="1" xfId="0" applyFont="1" applyBorder="1" applyAlignment="1">
      <alignment horizontal="left"/>
    </xf>
    <xf numFmtId="3" fontId="6" fillId="0" borderId="1" xfId="0" applyNumberFormat="1" applyFont="1" applyBorder="1" applyAlignment="1">
      <alignment horizontal="left"/>
    </xf>
    <xf numFmtId="2" fontId="6" fillId="0" borderId="1" xfId="0" applyNumberFormat="1" applyFont="1" applyBorder="1"/>
    <xf numFmtId="0" fontId="6" fillId="0" borderId="1" xfId="0" quotePrefix="1" applyFont="1" applyBorder="1"/>
    <xf numFmtId="0" fontId="8" fillId="2" borderId="0" xfId="0" applyFont="1" applyFill="1" applyAlignment="1">
      <alignment wrapText="1"/>
    </xf>
    <xf numFmtId="0" fontId="6" fillId="0" borderId="1" xfId="0" quotePrefix="1" applyFont="1" applyBorder="1" applyAlignment="1">
      <alignment horizontal="left"/>
    </xf>
    <xf numFmtId="0" fontId="14" fillId="2" borderId="0" xfId="0" applyFont="1" applyFill="1" applyAlignment="1">
      <alignment horizontal="left"/>
    </xf>
    <xf numFmtId="0" fontId="8" fillId="2" borderId="0" xfId="0" applyFont="1" applyFill="1" applyAlignment="1">
      <alignment horizontal="left" wrapText="1"/>
    </xf>
    <xf numFmtId="44" fontId="6" fillId="0" borderId="0" xfId="0" applyNumberFormat="1" applyFont="1"/>
    <xf numFmtId="44" fontId="8" fillId="2" borderId="0" xfId="0" applyNumberFormat="1" applyFont="1" applyFill="1"/>
    <xf numFmtId="4" fontId="14" fillId="2" borderId="0" xfId="0" applyNumberFormat="1" applyFont="1" applyFill="1" applyAlignment="1">
      <alignment horizontal="left"/>
    </xf>
    <xf numFmtId="44" fontId="14" fillId="2" borderId="0" xfId="0" applyNumberFormat="1" applyFont="1" applyFill="1" applyAlignment="1">
      <alignment horizontal="left"/>
    </xf>
    <xf numFmtId="4" fontId="6" fillId="0" borderId="0" xfId="0" applyNumberFormat="1" applyFont="1" applyAlignment="1">
      <alignment horizontal="left"/>
    </xf>
    <xf numFmtId="44" fontId="6" fillId="0" borderId="0" xfId="0" applyNumberFormat="1" applyFont="1" applyAlignment="1">
      <alignment horizontal="left"/>
    </xf>
    <xf numFmtId="10" fontId="6" fillId="0" borderId="0" xfId="0" applyNumberFormat="1" applyFont="1" applyAlignment="1">
      <alignment horizontal="left"/>
    </xf>
    <xf numFmtId="4" fontId="8" fillId="2" borderId="0" xfId="0" applyNumberFormat="1" applyFont="1" applyFill="1" applyAlignment="1">
      <alignment horizontal="left" wrapText="1"/>
    </xf>
    <xf numFmtId="44" fontId="8" fillId="2" borderId="0" xfId="0" applyNumberFormat="1" applyFont="1" applyFill="1" applyAlignment="1">
      <alignment horizontal="left" wrapText="1"/>
    </xf>
    <xf numFmtId="10" fontId="8" fillId="2" borderId="0" xfId="0" applyNumberFormat="1" applyFont="1" applyFill="1" applyAlignment="1">
      <alignment horizontal="left" wrapText="1"/>
    </xf>
    <xf numFmtId="4" fontId="6" fillId="0" borderId="1" xfId="0" quotePrefix="1" applyNumberFormat="1" applyFont="1" applyBorder="1" applyAlignment="1">
      <alignment horizontal="left"/>
    </xf>
    <xf numFmtId="44" fontId="6" fillId="3" borderId="1" xfId="0" quotePrefix="1" applyNumberFormat="1" applyFont="1" applyFill="1" applyBorder="1" applyAlignment="1">
      <alignment horizontal="left"/>
    </xf>
    <xf numFmtId="10" fontId="6" fillId="3" borderId="1" xfId="0" quotePrefix="1" applyNumberFormat="1" applyFont="1" applyFill="1" applyBorder="1" applyAlignment="1">
      <alignment horizontal="left"/>
    </xf>
    <xf numFmtId="4" fontId="8" fillId="2" borderId="0" xfId="0" applyNumberFormat="1" applyFont="1" applyFill="1" applyAlignment="1">
      <alignment horizontal="left"/>
    </xf>
    <xf numFmtId="44" fontId="8" fillId="2" borderId="0" xfId="0" applyNumberFormat="1" applyFont="1" applyFill="1" applyAlignment="1">
      <alignment horizontal="left"/>
    </xf>
    <xf numFmtId="10" fontId="8" fillId="2" borderId="0" xfId="0" applyNumberFormat="1" applyFont="1" applyFill="1" applyAlignment="1">
      <alignment horizontal="left"/>
    </xf>
    <xf numFmtId="166" fontId="6" fillId="3" borderId="1" xfId="0" quotePrefix="1" applyNumberFormat="1" applyFont="1" applyFill="1" applyBorder="1" applyAlignment="1">
      <alignment horizontal="left"/>
    </xf>
    <xf numFmtId="44" fontId="6" fillId="0" borderId="1" xfId="0" quotePrefix="1" applyNumberFormat="1" applyFont="1" applyBorder="1" applyAlignment="1">
      <alignment horizontal="left"/>
    </xf>
    <xf numFmtId="0" fontId="5" fillId="0" borderId="0" xfId="2" applyFont="1"/>
    <xf numFmtId="164" fontId="6" fillId="0" borderId="0" xfId="0" applyNumberFormat="1" applyFont="1"/>
    <xf numFmtId="0" fontId="6" fillId="0" borderId="0" xfId="2" applyFont="1"/>
    <xf numFmtId="0" fontId="19" fillId="0" borderId="0" xfId="0" applyFont="1" applyAlignment="1">
      <alignment horizontal="left" vertical="center" wrapText="1"/>
    </xf>
    <xf numFmtId="0" fontId="5" fillId="0" borderId="1" xfId="2" applyFont="1" applyBorder="1" applyAlignment="1">
      <alignment horizontal="left"/>
    </xf>
    <xf numFmtId="0" fontId="19" fillId="3" borderId="1" xfId="0" quotePrefix="1" applyFont="1" applyFill="1" applyBorder="1" applyAlignment="1" applyProtection="1">
      <alignment horizontal="center" vertical="center" wrapText="1"/>
      <protection hidden="1"/>
    </xf>
    <xf numFmtId="14" fontId="19" fillId="3" borderId="1" xfId="0" quotePrefix="1" applyNumberFormat="1" applyFont="1" applyFill="1" applyBorder="1" applyAlignment="1" applyProtection="1">
      <alignment horizontal="center" vertical="center" wrapText="1"/>
      <protection hidden="1"/>
    </xf>
    <xf numFmtId="4" fontId="1" fillId="0" borderId="0" xfId="0" applyNumberFormat="1" applyFont="1" applyAlignment="1">
      <alignment horizontal="left"/>
    </xf>
    <xf numFmtId="0" fontId="20" fillId="3" borderId="0" xfId="0" applyFont="1" applyFill="1" applyAlignment="1">
      <alignment horizontal="left"/>
    </xf>
    <xf numFmtId="0" fontId="6" fillId="0" borderId="1" xfId="0" applyFont="1" applyBorder="1" applyAlignment="1">
      <alignment horizontal="center"/>
    </xf>
    <xf numFmtId="0" fontId="6" fillId="4" borderId="1" xfId="0" applyFont="1" applyFill="1" applyBorder="1"/>
    <xf numFmtId="44" fontId="8" fillId="2" borderId="0" xfId="0" applyNumberFormat="1" applyFont="1" applyFill="1" applyAlignment="1">
      <alignment horizontal="right"/>
    </xf>
    <xf numFmtId="44" fontId="6" fillId="0" borderId="1" xfId="0" applyNumberFormat="1" applyFont="1" applyBorder="1"/>
    <xf numFmtId="44" fontId="6" fillId="3" borderId="1" xfId="0" applyNumberFormat="1" applyFont="1" applyFill="1" applyBorder="1"/>
    <xf numFmtId="0" fontId="5" fillId="0" borderId="1" xfId="2" applyFont="1" applyBorder="1" applyAlignment="1">
      <alignment horizontal="left" wrapText="1"/>
    </xf>
    <xf numFmtId="0" fontId="5" fillId="0" borderId="3" xfId="2" applyFont="1" applyBorder="1" applyAlignment="1">
      <alignment horizontal="left" vertical="top" wrapText="1"/>
    </xf>
    <xf numFmtId="0" fontId="11" fillId="0" borderId="4" xfId="0" applyFont="1" applyBorder="1" applyAlignment="1">
      <alignment horizontal="left"/>
    </xf>
    <xf numFmtId="0" fontId="11" fillId="0" borderId="1" xfId="0" applyFont="1" applyBorder="1" applyAlignment="1">
      <alignment horizontal="left"/>
    </xf>
    <xf numFmtId="14" fontId="9" fillId="0" borderId="1" xfId="0" applyNumberFormat="1" applyFont="1" applyBorder="1" applyAlignment="1">
      <alignment horizontal="right"/>
    </xf>
    <xf numFmtId="14" fontId="9" fillId="0" borderId="1" xfId="0" applyNumberFormat="1" applyFont="1" applyBorder="1" applyAlignment="1">
      <alignment horizontal="right" vertical="center"/>
    </xf>
    <xf numFmtId="0" fontId="9" fillId="0" borderId="1" xfId="0" applyFont="1" applyBorder="1" applyAlignment="1">
      <alignment horizontal="center" vertical="center"/>
    </xf>
    <xf numFmtId="8" fontId="9" fillId="0" borderId="1" xfId="0" applyNumberFormat="1" applyFont="1" applyBorder="1" applyAlignment="1">
      <alignment horizontal="left"/>
    </xf>
    <xf numFmtId="0" fontId="9" fillId="0" borderId="1" xfId="0" applyFont="1" applyBorder="1" applyAlignment="1">
      <alignment horizontal="left"/>
    </xf>
    <xf numFmtId="0" fontId="9" fillId="0" borderId="1" xfId="0" applyFont="1" applyBorder="1" applyAlignment="1">
      <alignment horizontal="center"/>
    </xf>
    <xf numFmtId="0" fontId="9" fillId="0" borderId="1" xfId="0" applyFont="1" applyBorder="1" applyAlignment="1">
      <alignment horizontal="right"/>
    </xf>
    <xf numFmtId="0" fontId="9" fillId="0" borderId="1" xfId="0" applyFont="1" applyBorder="1" applyAlignment="1">
      <alignment horizontal="right" vertical="center"/>
    </xf>
    <xf numFmtId="0" fontId="16" fillId="0" borderId="1" xfId="0" applyFont="1" applyBorder="1" applyAlignment="1">
      <alignment horizontal="left"/>
    </xf>
    <xf numFmtId="0" fontId="9" fillId="0" borderId="1" xfId="0" applyFont="1" applyBorder="1" applyAlignment="1">
      <alignment horizontal="right" wrapText="1"/>
    </xf>
    <xf numFmtId="0" fontId="9" fillId="0" borderId="1" xfId="0" applyFont="1" applyBorder="1" applyAlignment="1">
      <alignment horizontal="center" wrapText="1"/>
    </xf>
    <xf numFmtId="0" fontId="9" fillId="0" borderId="1" xfId="0" applyFont="1" applyBorder="1" applyAlignment="1">
      <alignment horizontal="left" wrapText="1"/>
    </xf>
    <xf numFmtId="0" fontId="11" fillId="0" borderId="3" xfId="0" applyFont="1" applyBorder="1"/>
    <xf numFmtId="0" fontId="9" fillId="0" borderId="4" xfId="0" applyFont="1" applyBorder="1" applyAlignment="1">
      <alignment horizontal="center"/>
    </xf>
    <xf numFmtId="0" fontId="17" fillId="0" borderId="1" xfId="0" applyFont="1" applyBorder="1" applyAlignment="1">
      <alignment horizontal="left"/>
    </xf>
    <xf numFmtId="0" fontId="17" fillId="0" borderId="1" xfId="0" applyFont="1" applyBorder="1" applyAlignment="1">
      <alignment horizontal="center"/>
    </xf>
    <xf numFmtId="0" fontId="5" fillId="0" borderId="9" xfId="0" applyFont="1" applyBorder="1" applyAlignment="1">
      <alignment wrapText="1"/>
    </xf>
    <xf numFmtId="0" fontId="5" fillId="0" borderId="9" xfId="0" applyFont="1" applyBorder="1"/>
    <xf numFmtId="164" fontId="5" fillId="0" borderId="10" xfId="0" applyNumberFormat="1" applyFont="1" applyBorder="1"/>
    <xf numFmtId="164" fontId="5" fillId="0" borderId="11" xfId="0" applyNumberFormat="1" applyFont="1" applyBorder="1"/>
    <xf numFmtId="0" fontId="5" fillId="0" borderId="12" xfId="0" applyFont="1" applyBorder="1"/>
    <xf numFmtId="0" fontId="6" fillId="0" borderId="13" xfId="0" applyFont="1" applyBorder="1"/>
    <xf numFmtId="10" fontId="6" fillId="3" borderId="0" xfId="4" applyNumberFormat="1" applyFont="1" applyFill="1" applyBorder="1"/>
    <xf numFmtId="44" fontId="6" fillId="3" borderId="0" xfId="3" applyFont="1" applyFill="1" applyBorder="1"/>
    <xf numFmtId="164" fontId="6" fillId="0" borderId="14" xfId="0" applyNumberFormat="1" applyFont="1" applyBorder="1"/>
    <xf numFmtId="164" fontId="6" fillId="0" borderId="13" xfId="0" applyNumberFormat="1" applyFont="1" applyBorder="1"/>
    <xf numFmtId="44" fontId="6" fillId="0" borderId="13" xfId="3" applyFont="1" applyBorder="1"/>
    <xf numFmtId="44" fontId="6" fillId="0" borderId="0" xfId="3" applyFont="1" applyBorder="1"/>
    <xf numFmtId="44" fontId="6" fillId="0" borderId="14" xfId="3" applyFont="1" applyBorder="1"/>
    <xf numFmtId="0" fontId="6" fillId="0" borderId="15" xfId="0" applyFont="1" applyBorder="1"/>
    <xf numFmtId="10" fontId="6" fillId="3" borderId="16" xfId="4" applyNumberFormat="1" applyFont="1" applyFill="1" applyBorder="1"/>
    <xf numFmtId="44" fontId="6" fillId="3" borderId="16" xfId="3" applyFont="1" applyFill="1" applyBorder="1"/>
    <xf numFmtId="164" fontId="6" fillId="0" borderId="17" xfId="0" applyNumberFormat="1" applyFont="1" applyBorder="1"/>
    <xf numFmtId="44" fontId="6" fillId="0" borderId="15" xfId="3" applyFont="1" applyBorder="1"/>
    <xf numFmtId="44" fontId="6" fillId="0" borderId="16" xfId="3" applyFont="1" applyBorder="1"/>
    <xf numFmtId="44" fontId="6" fillId="0" borderId="17" xfId="3" applyFont="1" applyBorder="1"/>
    <xf numFmtId="0" fontId="5" fillId="0" borderId="18" xfId="0" applyFont="1" applyBorder="1"/>
    <xf numFmtId="10" fontId="5" fillId="0" borderId="12" xfId="0" applyNumberFormat="1" applyFont="1" applyBorder="1"/>
    <xf numFmtId="164" fontId="5" fillId="0" borderId="13" xfId="0" applyNumberFormat="1" applyFont="1" applyBorder="1"/>
    <xf numFmtId="164" fontId="5" fillId="0" borderId="0" xfId="0" applyNumberFormat="1" applyFont="1"/>
    <xf numFmtId="164" fontId="5" fillId="0" borderId="14" xfId="0" applyNumberFormat="1" applyFont="1" applyBorder="1"/>
    <xf numFmtId="0" fontId="5" fillId="0" borderId="3" xfId="0" applyFont="1" applyBorder="1"/>
    <xf numFmtId="0" fontId="5" fillId="0" borderId="7" xfId="0" applyFont="1" applyBorder="1"/>
    <xf numFmtId="164" fontId="5" fillId="0" borderId="4" xfId="0" applyNumberFormat="1" applyFont="1" applyBorder="1"/>
    <xf numFmtId="164" fontId="5" fillId="0" borderId="8" xfId="0" applyNumberFormat="1" applyFont="1" applyBorder="1"/>
    <xf numFmtId="164" fontId="5" fillId="0" borderId="9" xfId="0" applyNumberFormat="1" applyFont="1" applyBorder="1"/>
    <xf numFmtId="0" fontId="5" fillId="0" borderId="3" xfId="6" applyFont="1" applyBorder="1" applyAlignment="1">
      <alignment wrapText="1"/>
    </xf>
    <xf numFmtId="0" fontId="5" fillId="0" borderId="7" xfId="6" applyFont="1" applyBorder="1" applyAlignment="1">
      <alignment horizontal="center" wrapText="1"/>
    </xf>
    <xf numFmtId="0" fontId="5" fillId="0" borderId="4" xfId="6" applyFont="1" applyBorder="1" applyAlignment="1">
      <alignment horizontal="center" wrapText="1"/>
    </xf>
    <xf numFmtId="0" fontId="5" fillId="0" borderId="3" xfId="6" quotePrefix="1" applyFont="1" applyBorder="1" applyAlignment="1">
      <alignment horizontal="center" wrapText="1"/>
    </xf>
    <xf numFmtId="0" fontId="5" fillId="0" borderId="7" xfId="6" quotePrefix="1" applyFont="1" applyBorder="1" applyAlignment="1">
      <alignment horizontal="center" wrapText="1"/>
    </xf>
    <xf numFmtId="0" fontId="5" fillId="0" borderId="4" xfId="6" quotePrefix="1" applyFont="1" applyBorder="1" applyAlignment="1">
      <alignment horizontal="center" wrapText="1"/>
    </xf>
    <xf numFmtId="0" fontId="22" fillId="0" borderId="8" xfId="0" applyFont="1" applyBorder="1"/>
    <xf numFmtId="0" fontId="22" fillId="0" borderId="13" xfId="0" applyFont="1" applyBorder="1"/>
    <xf numFmtId="0" fontId="22" fillId="0" borderId="15" xfId="0" applyFont="1" applyBorder="1"/>
    <xf numFmtId="0" fontId="6" fillId="0" borderId="16" xfId="0" applyFont="1" applyBorder="1"/>
    <xf numFmtId="164" fontId="6" fillId="0" borderId="15" xfId="0" applyNumberFormat="1" applyFont="1" applyBorder="1"/>
    <xf numFmtId="164" fontId="6" fillId="0" borderId="16" xfId="0" applyNumberFormat="1" applyFont="1" applyBorder="1"/>
    <xf numFmtId="164" fontId="5" fillId="0" borderId="12" xfId="0" applyNumberFormat="1" applyFont="1" applyBorder="1"/>
    <xf numFmtId="164" fontId="5" fillId="0" borderId="18" xfId="0" applyNumberFormat="1" applyFont="1" applyBorder="1"/>
    <xf numFmtId="164" fontId="6" fillId="3" borderId="0" xfId="0" applyNumberFormat="1" applyFont="1" applyFill="1"/>
    <xf numFmtId="164" fontId="6" fillId="3" borderId="8" xfId="0" applyNumberFormat="1" applyFont="1" applyFill="1" applyBorder="1"/>
    <xf numFmtId="164" fontId="6" fillId="3" borderId="9" xfId="0" applyNumberFormat="1" applyFont="1" applyFill="1" applyBorder="1"/>
    <xf numFmtId="164" fontId="6" fillId="3" borderId="14" xfId="0" applyNumberFormat="1" applyFont="1" applyFill="1" applyBorder="1"/>
    <xf numFmtId="164" fontId="6" fillId="3" borderId="13" xfId="0" applyNumberFormat="1" applyFont="1" applyFill="1" applyBorder="1"/>
    <xf numFmtId="164" fontId="6" fillId="3" borderId="16" xfId="0" applyNumberFormat="1" applyFont="1" applyFill="1" applyBorder="1"/>
    <xf numFmtId="164" fontId="6" fillId="3" borderId="15" xfId="0" applyNumberFormat="1" applyFont="1" applyFill="1" applyBorder="1"/>
    <xf numFmtId="164" fontId="6" fillId="3" borderId="17" xfId="0" applyNumberFormat="1" applyFont="1" applyFill="1" applyBorder="1"/>
    <xf numFmtId="0" fontId="5" fillId="6" borderId="18" xfId="0" applyFont="1" applyFill="1" applyBorder="1"/>
    <xf numFmtId="0" fontId="5" fillId="6" borderId="12" xfId="0" applyFont="1" applyFill="1" applyBorder="1"/>
    <xf numFmtId="164" fontId="5" fillId="6" borderId="12" xfId="0" applyNumberFormat="1" applyFont="1" applyFill="1" applyBorder="1"/>
    <xf numFmtId="164" fontId="5" fillId="6" borderId="18" xfId="0" applyNumberFormat="1" applyFont="1" applyFill="1" applyBorder="1"/>
    <xf numFmtId="164" fontId="5" fillId="6" borderId="11" xfId="0" applyNumberFormat="1" applyFont="1" applyFill="1" applyBorder="1"/>
    <xf numFmtId="0" fontId="5" fillId="6" borderId="3" xfId="0" applyFont="1" applyFill="1" applyBorder="1"/>
    <xf numFmtId="0" fontId="5" fillId="6" borderId="7" xfId="0" applyFont="1" applyFill="1" applyBorder="1"/>
    <xf numFmtId="0" fontId="6" fillId="0" borderId="14" xfId="0" applyFont="1" applyBorder="1"/>
    <xf numFmtId="0" fontId="5" fillId="6" borderId="1" xfId="5" applyFont="1" applyFill="1" applyBorder="1"/>
    <xf numFmtId="0" fontId="5" fillId="6" borderId="1" xfId="5" applyFont="1" applyFill="1" applyBorder="1" applyAlignment="1">
      <alignment horizontal="right"/>
    </xf>
    <xf numFmtId="0" fontId="6" fillId="0" borderId="3" xfId="0" applyFont="1" applyBorder="1"/>
    <xf numFmtId="0" fontId="6" fillId="0" borderId="3" xfId="0" applyFont="1" applyBorder="1" applyAlignment="1">
      <alignment horizontal="right"/>
    </xf>
    <xf numFmtId="44" fontId="6" fillId="3" borderId="1" xfId="3" applyFont="1" applyFill="1" applyBorder="1"/>
    <xf numFmtId="0" fontId="17" fillId="5" borderId="19" xfId="7" applyFont="1" applyFill="1" applyBorder="1"/>
    <xf numFmtId="164" fontId="6" fillId="0" borderId="1" xfId="0" applyNumberFormat="1" applyFont="1" applyBorder="1"/>
    <xf numFmtId="0" fontId="6" fillId="0" borderId="3" xfId="0" applyFont="1" applyBorder="1" applyAlignment="1">
      <alignment wrapText="1"/>
    </xf>
    <xf numFmtId="0" fontId="19" fillId="0" borderId="0" xfId="0" applyFont="1" applyAlignment="1">
      <alignment horizontal="right" vertical="center" wrapText="1"/>
    </xf>
    <xf numFmtId="44" fontId="19" fillId="3" borderId="1" xfId="0" quotePrefix="1" applyNumberFormat="1" applyFont="1" applyFill="1" applyBorder="1" applyAlignment="1" applyProtection="1">
      <alignment horizontal="center" vertical="center" wrapText="1"/>
      <protection hidden="1"/>
    </xf>
    <xf numFmtId="44" fontId="19" fillId="0" borderId="1" xfId="0" quotePrefix="1" applyNumberFormat="1" applyFont="1" applyBorder="1" applyAlignment="1" applyProtection="1">
      <alignment horizontal="center" vertical="center" wrapText="1"/>
      <protection hidden="1"/>
    </xf>
    <xf numFmtId="164" fontId="8" fillId="2" borderId="0" xfId="2" applyNumberFormat="1" applyFont="1" applyFill="1" applyAlignment="1">
      <alignment horizontal="center"/>
    </xf>
    <xf numFmtId="0" fontId="16" fillId="0" borderId="0" xfId="0" applyFont="1"/>
    <xf numFmtId="0" fontId="6" fillId="0" borderId="1" xfId="0" applyFont="1" applyBorder="1" applyAlignment="1">
      <alignment wrapText="1"/>
    </xf>
    <xf numFmtId="16" fontId="16" fillId="0" borderId="1" xfId="0" quotePrefix="1" applyNumberFormat="1" applyFont="1" applyBorder="1"/>
    <xf numFmtId="0" fontId="16" fillId="0" borderId="1" xfId="0" quotePrefix="1" applyFont="1" applyBorder="1" applyAlignment="1">
      <alignment horizontal="left"/>
    </xf>
    <xf numFmtId="0" fontId="19" fillId="3" borderId="0" xfId="0" quotePrefix="1" applyFont="1" applyFill="1" applyAlignment="1" applyProtection="1">
      <alignment horizontal="center" vertical="center" wrapText="1"/>
      <protection hidden="1"/>
    </xf>
    <xf numFmtId="14" fontId="19" fillId="3" borderId="0" xfId="0" quotePrefix="1" applyNumberFormat="1" applyFont="1" applyFill="1" applyAlignment="1" applyProtection="1">
      <alignment horizontal="center" vertical="center" wrapText="1"/>
      <protection hidden="1"/>
    </xf>
    <xf numFmtId="44" fontId="19" fillId="3" borderId="1" xfId="3" quotePrefix="1" applyFont="1" applyFill="1" applyBorder="1" applyAlignment="1" applyProtection="1">
      <alignment horizontal="center" vertical="center" wrapText="1"/>
      <protection hidden="1"/>
    </xf>
    <xf numFmtId="0" fontId="19" fillId="0" borderId="0" xfId="0" applyFont="1" applyAlignment="1">
      <alignment horizontal="right" vertical="center" wrapText="1"/>
    </xf>
    <xf numFmtId="44" fontId="19" fillId="0" borderId="1" xfId="0" applyNumberFormat="1" applyFont="1" applyBorder="1" applyAlignment="1" applyProtection="1">
      <alignment horizontal="center" vertical="center" wrapText="1"/>
      <protection hidden="1"/>
    </xf>
    <xf numFmtId="44" fontId="19" fillId="0" borderId="1" xfId="0" quotePrefix="1" applyNumberFormat="1" applyFont="1" applyBorder="1" applyAlignment="1" applyProtection="1">
      <alignment horizontal="center" vertical="center" wrapText="1"/>
      <protection hidden="1"/>
    </xf>
    <xf numFmtId="44" fontId="19" fillId="3" borderId="1" xfId="0" applyNumberFormat="1" applyFont="1" applyFill="1" applyBorder="1" applyAlignment="1" applyProtection="1">
      <alignment horizontal="center" vertical="center" wrapText="1"/>
      <protection hidden="1"/>
    </xf>
    <xf numFmtId="44" fontId="19" fillId="3" borderId="1" xfId="0" quotePrefix="1" applyNumberFormat="1" applyFont="1" applyFill="1" applyBorder="1" applyAlignment="1" applyProtection="1">
      <alignment horizontal="center" vertical="center" wrapText="1"/>
      <protection hidden="1"/>
    </xf>
    <xf numFmtId="164" fontId="8" fillId="2" borderId="0" xfId="2" applyNumberFormat="1" applyFont="1" applyFill="1" applyAlignment="1">
      <alignment horizontal="center"/>
    </xf>
    <xf numFmtId="0" fontId="19" fillId="0" borderId="0" xfId="0" applyFont="1" applyAlignment="1">
      <alignment horizontal="left" vertical="center" wrapText="1"/>
    </xf>
    <xf numFmtId="44" fontId="14" fillId="2" borderId="0" xfId="0" applyNumberFormat="1" applyFont="1" applyFill="1" applyAlignment="1">
      <alignment horizontal="left" wrapText="1"/>
    </xf>
    <xf numFmtId="0" fontId="4" fillId="0" borderId="0" xfId="0" applyFont="1" applyAlignment="1">
      <alignment horizontal="left" wrapText="1"/>
    </xf>
  </cellXfs>
  <cellStyles count="8">
    <cellStyle name="Euro" xfId="1" xr:uid="{00000000-0005-0000-0000-000000000000}"/>
    <cellStyle name="Procent" xfId="4" builtinId="5"/>
    <cellStyle name="Standaard" xfId="0" builtinId="0"/>
    <cellStyle name="Standaard 2" xfId="2" xr:uid="{00000000-0005-0000-0000-000002000000}"/>
    <cellStyle name="Standaard 4" xfId="5" xr:uid="{91B1DDF5-C302-6F46-A75F-07687244CE9F}"/>
    <cellStyle name="Standaard 7" xfId="7" xr:uid="{4FF8B857-E9A3-CE47-BE87-5340071819F2}"/>
    <cellStyle name="Standaard 8" xfId="6" xr:uid="{30930702-9B17-A84A-BBD6-8F8B01071FFA}"/>
    <cellStyle name="Valuta" xfId="3" builtinId="4"/>
  </cellStyles>
  <dxfs count="9">
    <dxf>
      <font>
        <color theme="0"/>
      </font>
      <fill>
        <patternFill patternType="none">
          <bgColor auto="1"/>
        </patternFill>
      </fill>
      <border>
        <left/>
        <right/>
        <top/>
        <bottom/>
        <vertical/>
        <horizontal/>
      </border>
    </dxf>
    <dxf>
      <font>
        <color theme="0"/>
      </font>
      <fill>
        <patternFill patternType="none">
          <bgColor auto="1"/>
        </patternFill>
      </fill>
      <border>
        <left/>
        <right/>
        <top/>
        <bottom/>
        <vertical/>
        <horizontal/>
      </border>
    </dxf>
    <dxf>
      <font>
        <color theme="0"/>
      </font>
      <fill>
        <patternFill patternType="none">
          <bgColor auto="1"/>
        </patternFill>
      </fill>
      <border>
        <left/>
        <right/>
        <top/>
        <bottom/>
        <vertical/>
        <horizontal/>
      </border>
    </dxf>
    <dxf>
      <font>
        <color theme="0"/>
      </font>
      <fill>
        <patternFill patternType="none">
          <bgColor auto="1"/>
        </patternFill>
      </fill>
      <border>
        <left/>
        <right/>
        <top/>
        <bottom/>
        <vertical/>
        <horizontal/>
      </border>
    </dxf>
    <dxf>
      <font>
        <color theme="0"/>
      </font>
      <fill>
        <patternFill patternType="none">
          <bgColor auto="1"/>
        </patternFill>
      </fill>
      <border>
        <left/>
        <right/>
        <top/>
        <bottom/>
        <vertical/>
        <horizontal/>
      </border>
    </dxf>
    <dxf>
      <font>
        <color theme="0"/>
      </font>
      <fill>
        <patternFill patternType="none">
          <bgColor auto="1"/>
        </patternFill>
      </fill>
      <border>
        <left/>
        <right/>
        <top/>
        <bottom/>
        <vertical/>
        <horizontal/>
      </border>
    </dxf>
    <dxf>
      <font>
        <color theme="0"/>
      </font>
      <fill>
        <patternFill patternType="none">
          <bgColor auto="1"/>
        </patternFill>
      </fill>
      <border>
        <left/>
        <right/>
        <top/>
        <bottom/>
        <vertical/>
        <horizontal/>
      </border>
    </dxf>
    <dxf>
      <font>
        <color theme="0"/>
      </font>
      <fill>
        <patternFill patternType="none">
          <bgColor auto="1"/>
        </patternFill>
      </fill>
      <border>
        <left/>
        <right/>
        <top/>
        <bottom/>
        <vertical/>
        <horizontal/>
      </border>
    </dxf>
    <dxf>
      <font>
        <color theme="0"/>
      </font>
      <fill>
        <patternFill patternType="none">
          <bgColor auto="1"/>
        </patternFill>
      </fill>
      <border>
        <left/>
        <right/>
        <top/>
        <bottom/>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customXml" Target="../customXml/item3.xml"/><Relationship Id="rId10" Type="http://schemas.openxmlformats.org/officeDocument/2006/relationships/worksheet" Target="worksheets/sheet10.xml"/><Relationship Id="rId19"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7</xdr:col>
      <xdr:colOff>666750</xdr:colOff>
      <xdr:row>1</xdr:row>
      <xdr:rowOff>165101</xdr:rowOff>
    </xdr:from>
    <xdr:to>
      <xdr:col>14</xdr:col>
      <xdr:colOff>9525</xdr:colOff>
      <xdr:row>8</xdr:row>
      <xdr:rowOff>101600</xdr:rowOff>
    </xdr:to>
    <xdr:sp macro="" textlink="">
      <xdr:nvSpPr>
        <xdr:cNvPr id="3" name="Tekstvak 2">
          <a:extLst>
            <a:ext uri="{FF2B5EF4-FFF2-40B4-BE49-F238E27FC236}">
              <a16:creationId xmlns:a16="http://schemas.microsoft.com/office/drawing/2014/main" id="{4C8BE76D-7D88-474A-8BE6-C40D3FA55AC8}"/>
            </a:ext>
          </a:extLst>
        </xdr:cNvPr>
        <xdr:cNvSpPr txBox="1"/>
      </xdr:nvSpPr>
      <xdr:spPr>
        <a:xfrm>
          <a:off x="9378950" y="355601"/>
          <a:ext cx="4054475" cy="1079499"/>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b="1">
              <a:solidFill>
                <a:sysClr val="windowText" lastClr="000000"/>
              </a:solidFill>
            </a:rPr>
            <a:t>Door Inschrijver in te vullen tabbladen:</a:t>
          </a:r>
        </a:p>
        <a:p>
          <a:r>
            <a:rPr lang="nl-NL" sz="1100" b="1">
              <a:solidFill>
                <a:sysClr val="windowText" lastClr="000000"/>
              </a:solidFill>
            </a:rPr>
            <a:t>- Tarieven</a:t>
          </a:r>
        </a:p>
        <a:p>
          <a:r>
            <a:rPr lang="nl-NL" sz="1100" b="1">
              <a:solidFill>
                <a:sysClr val="windowText" lastClr="000000"/>
              </a:solidFill>
            </a:rPr>
            <a:t>- Glasgegevens</a:t>
          </a:r>
        </a:p>
        <a:p>
          <a:r>
            <a:rPr lang="nl-NL" sz="1100" b="1">
              <a:solidFill>
                <a:sysClr val="windowText" lastClr="000000"/>
              </a:solidFill>
            </a:rPr>
            <a:t>- Ruimtestaat</a:t>
          </a:r>
        </a:p>
        <a:p>
          <a:r>
            <a:rPr lang="nl-NL" sz="1100" b="1" baseline="0">
              <a:solidFill>
                <a:sysClr val="windowText" lastClr="000000"/>
              </a:solidFill>
            </a:rPr>
            <a:t>- Totaalblad Prijzen</a:t>
          </a:r>
          <a:endParaRPr lang="nl-NL" sz="1100" b="1">
            <a:solidFill>
              <a:sysClr val="windowText" lastClr="000000"/>
            </a:solidFill>
          </a:endParaRPr>
        </a:p>
      </xdr:txBody>
    </xdr:sp>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Users/cindyvanderblom/Library/CloudStorage/OneDrive-Gedeeldebibliotheken-AevesGroep/Consultancy%20Publiek%20-%20General/0.%20ADVIES/01.%20Projecten/Veiligheidsregio%20Gelderland-Zuid/MVO%20Glas-%20en%20gevelreiniging/03.%20Inschrijvingsdocumenten/04%20Gereed%20v%20Publicatie_Word%20en%20Excel/Bijlage%201%20Inschrijfstaat%20Glasbewassing%20en%20gevelreiniging.xlsx" TargetMode="External"/><Relationship Id="rId2" Type="http://schemas.microsoft.com/office/2019/04/relationships/externalLinkLongPath" Target="/Users/cindyvanderblom/Library/CloudStorage/OneDrive-Gedeeldebibliotheken-AevesGroep/Consultancy%20Publiek%20-%20General/0.%20ADVIES/01.%20Projecten/Veiligheidsregio%20Gelderland-Zuid/MVO%20Glas-%20en%20gevelreiniging/03.%20Inschrijvingsdocumenten/04%20Gereed%20v%20Publicatie_Word%20en%20Excel/Bijlage%201%20Inschrijfstaat%20Glasbewassing%20en%20gevelreiniging.xlsx?10A508EE" TargetMode="External"/><Relationship Id="rId1" Type="http://schemas.openxmlformats.org/officeDocument/2006/relationships/externalLinkPath" Target="file:///10A508EE/Bijlage%201%20Inschrijfstaat%20Glasbewassing%20en%20gevelreiniging.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Toelichting"/>
      <sheetName val="Overzicht locaties"/>
      <sheetName val="Werkprogramma's"/>
      <sheetName val="Tarieven"/>
      <sheetName val="Glasbewassing"/>
      <sheetName val="Gevelreiniging"/>
      <sheetName val="Overzicht per locatie"/>
      <sheetName val="Totalisatie"/>
      <sheetName val="Afroepprijzen"/>
    </sheetNames>
    <sheetDataSet>
      <sheetData sheetId="0" refreshError="1"/>
      <sheetData sheetId="1" refreshError="1"/>
      <sheetData sheetId="2" refreshError="1"/>
      <sheetData sheetId="3">
        <row r="3">
          <cell r="A3" t="str">
            <v>Gevelglas buitenzijde</v>
          </cell>
          <cell r="B3" t="str">
            <v>prijs per m2/dag</v>
          </cell>
          <cell r="C3" t="str">
            <v>zie tabblad</v>
          </cell>
        </row>
        <row r="4">
          <cell r="A4" t="str">
            <v>Gevelglas binnenzijde</v>
          </cell>
          <cell r="B4" t="str">
            <v>prijs per m2/dag</v>
          </cell>
          <cell r="C4" t="str">
            <v>glasbewassing</v>
          </cell>
        </row>
        <row r="5">
          <cell r="A5" t="str">
            <v>Schuiframen buitenzijde</v>
          </cell>
          <cell r="B5" t="str">
            <v>prijs per m2/dag</v>
          </cell>
        </row>
        <row r="6">
          <cell r="A6" t="str">
            <v>Schuiframen binnenzijde</v>
          </cell>
          <cell r="B6" t="str">
            <v>prijs per m2/dag</v>
          </cell>
        </row>
        <row r="7">
          <cell r="A7" t="str">
            <v>Garagedeuren buitenzijde</v>
          </cell>
          <cell r="B7" t="str">
            <v>prijs per m2/dag</v>
          </cell>
        </row>
        <row r="8">
          <cell r="A8" t="str">
            <v>Garagedeuren binnenzijde</v>
          </cell>
          <cell r="B8" t="str">
            <v>prijs per m2/dag</v>
          </cell>
        </row>
        <row r="9">
          <cell r="A9" t="str">
            <v>Dakglas</v>
          </cell>
          <cell r="B9" t="str">
            <v>prijs per m2/dag</v>
          </cell>
        </row>
        <row r="10">
          <cell r="A10" t="str">
            <v>Overkapping</v>
          </cell>
          <cell r="B10" t="str">
            <v>prijs per m2/dag</v>
          </cell>
        </row>
        <row r="11">
          <cell r="A11" t="str">
            <v>Separatieglas (m ² is totaal)</v>
          </cell>
          <cell r="B11" t="str">
            <v>prijs per m2/dag</v>
          </cell>
        </row>
        <row r="12">
          <cell r="A12" t="str">
            <v>hoogwerker buiten max 16 meter</v>
          </cell>
          <cell r="B12" t="str">
            <v>prijs per m2/dag</v>
          </cell>
        </row>
        <row r="13">
          <cell r="A13" t="str">
            <v>verreiker</v>
          </cell>
          <cell r="B13" t="str">
            <v>prijs per m2/dag</v>
          </cell>
        </row>
      </sheetData>
      <sheetData sheetId="4" refreshError="1"/>
      <sheetData sheetId="5" refreshError="1"/>
      <sheetData sheetId="6" refreshError="1"/>
      <sheetData sheetId="7" refreshError="1"/>
      <sheetData sheetId="8" refreshError="1"/>
    </sheetDataSet>
  </externalBook>
</externalLink>
</file>

<file path=xl/persons/person.xml><?xml version="1.0" encoding="utf-8"?>
<personList xmlns="http://schemas.microsoft.com/office/spreadsheetml/2018/threadedcomments" xmlns:x="http://schemas.openxmlformats.org/spreadsheetml/2006/main">
  <person displayName="Cindy" id="{27CE61A2-BC2E-4741-9C77-9F1388406F58}" userId="S::cindy@robencindy.com::063c8709-2e48-4e0f-b735-8628376a9316"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M1" dT="2024-05-17T16:59:21.09" personId="{27CE61A2-BC2E-4741-9C77-9F1388406F58}" id="{62707481-AAC3-8444-B89C-C98F2D900CA6}">
    <text>N.a.v. NvI-1: differentiatie TUSSEN locaties is toegestaan, mits BINNEN een locatie de prestaties per ruimtesoort en minimale opleverfrequentie hetzelfde zijn.</text>
  </threadedComment>
</ThreadedComment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6.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19"/>
  <sheetViews>
    <sheetView showGridLines="0" view="pageBreakPreview" zoomScaleNormal="100" zoomScaleSheetLayoutView="100" workbookViewId="0">
      <selection activeCell="A32" sqref="A32"/>
    </sheetView>
  </sheetViews>
  <sheetFormatPr baseColWidth="10" defaultColWidth="8.83203125" defaultRowHeight="14" x14ac:dyDescent="0.2"/>
  <cols>
    <col min="1" max="1" width="106.5" style="2" customWidth="1"/>
    <col min="2" max="16384" width="8.83203125" style="2"/>
  </cols>
  <sheetData>
    <row r="1" spans="1:1" x14ac:dyDescent="0.2">
      <c r="A1" s="4" t="s">
        <v>0</v>
      </c>
    </row>
    <row r="2" spans="1:1" ht="15" x14ac:dyDescent="0.2">
      <c r="A2" s="5" t="s">
        <v>1</v>
      </c>
    </row>
    <row r="3" spans="1:1" x14ac:dyDescent="0.2">
      <c r="A3" s="6"/>
    </row>
    <row r="4" spans="1:1" ht="15" x14ac:dyDescent="0.2">
      <c r="A4" s="7" t="s">
        <v>2</v>
      </c>
    </row>
    <row r="5" spans="1:1" ht="30" x14ac:dyDescent="0.2">
      <c r="A5" s="6" t="s">
        <v>3</v>
      </c>
    </row>
    <row r="6" spans="1:1" x14ac:dyDescent="0.2">
      <c r="A6" s="6"/>
    </row>
    <row r="7" spans="1:1" ht="15" x14ac:dyDescent="0.2">
      <c r="A7" s="8" t="s">
        <v>4</v>
      </c>
    </row>
    <row r="8" spans="1:1" ht="15" x14ac:dyDescent="0.2">
      <c r="A8" s="9" t="s">
        <v>5</v>
      </c>
    </row>
    <row r="9" spans="1:1" ht="30" x14ac:dyDescent="0.2">
      <c r="A9" s="9" t="s">
        <v>6</v>
      </c>
    </row>
    <row r="10" spans="1:1" x14ac:dyDescent="0.2">
      <c r="A10" s="9"/>
    </row>
    <row r="11" spans="1:1" ht="15" x14ac:dyDescent="0.2">
      <c r="A11" s="8" t="s">
        <v>7</v>
      </c>
    </row>
    <row r="12" spans="1:1" ht="30" x14ac:dyDescent="0.2">
      <c r="A12" s="9" t="s">
        <v>8</v>
      </c>
    </row>
    <row r="13" spans="1:1" x14ac:dyDescent="0.2">
      <c r="A13" s="9"/>
    </row>
    <row r="14" spans="1:1" x14ac:dyDescent="0.2">
      <c r="A14" s="10" t="s">
        <v>9</v>
      </c>
    </row>
    <row r="15" spans="1:1" ht="15" x14ac:dyDescent="0.2">
      <c r="A15" s="9" t="s">
        <v>10</v>
      </c>
    </row>
    <row r="16" spans="1:1" ht="15" x14ac:dyDescent="0.2">
      <c r="A16" s="9" t="s">
        <v>11</v>
      </c>
    </row>
    <row r="17" spans="1:1" ht="15" x14ac:dyDescent="0.2">
      <c r="A17" s="9" t="s">
        <v>12</v>
      </c>
    </row>
    <row r="18" spans="1:1" ht="15" x14ac:dyDescent="0.2">
      <c r="A18" s="9" t="s">
        <v>13</v>
      </c>
    </row>
    <row r="19" spans="1:1" ht="15" x14ac:dyDescent="0.2">
      <c r="A19" s="11" t="s">
        <v>14</v>
      </c>
    </row>
  </sheetData>
  <pageMargins left="0.7" right="0.7" top="0.75" bottom="0.75" header="0.3" footer="0.3"/>
  <pageSetup paperSize="8" fitToHeight="0"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N107"/>
  <sheetViews>
    <sheetView view="pageBreakPreview" topLeftCell="A61" zoomScaleNormal="100" zoomScaleSheetLayoutView="100" workbookViewId="0">
      <selection sqref="A1:XFD1048576"/>
    </sheetView>
  </sheetViews>
  <sheetFormatPr baseColWidth="10" defaultColWidth="8.83203125" defaultRowHeight="14" x14ac:dyDescent="0.2"/>
  <cols>
    <col min="1" max="1" width="57.5" style="1" customWidth="1"/>
    <col min="2" max="2" width="9.1640625" style="2" customWidth="1"/>
    <col min="3" max="3" width="63.5" style="3" customWidth="1"/>
    <col min="4" max="16384" width="8.83203125" style="2"/>
  </cols>
  <sheetData>
    <row r="1" spans="1:13" x14ac:dyDescent="0.2">
      <c r="A1" s="12" t="s">
        <v>653</v>
      </c>
      <c r="B1" s="13"/>
      <c r="C1" s="14" t="s">
        <v>579</v>
      </c>
    </row>
    <row r="2" spans="1:13" x14ac:dyDescent="0.2">
      <c r="A2" s="12" t="s">
        <v>580</v>
      </c>
      <c r="B2" s="13"/>
      <c r="C2" s="14" t="s">
        <v>581</v>
      </c>
    </row>
    <row r="3" spans="1:13" x14ac:dyDescent="0.2">
      <c r="A3" s="10" t="s">
        <v>654</v>
      </c>
      <c r="B3" s="15"/>
      <c r="C3" s="16" t="s">
        <v>599</v>
      </c>
      <c r="G3" s="17"/>
      <c r="H3" s="17"/>
    </row>
    <row r="4" spans="1:13" x14ac:dyDescent="0.2">
      <c r="A4" s="18"/>
      <c r="B4" s="15"/>
      <c r="C4" s="16" t="s">
        <v>591</v>
      </c>
      <c r="F4" s="19"/>
      <c r="G4" s="19"/>
    </row>
    <row r="5" spans="1:13" x14ac:dyDescent="0.2">
      <c r="A5" s="10" t="s">
        <v>582</v>
      </c>
      <c r="B5" s="15"/>
      <c r="C5" s="16" t="s">
        <v>655</v>
      </c>
      <c r="J5" s="17"/>
      <c r="K5" s="17"/>
    </row>
    <row r="6" spans="1:13" x14ac:dyDescent="0.2">
      <c r="A6" s="18"/>
      <c r="B6" s="15"/>
      <c r="C6" s="16" t="s">
        <v>584</v>
      </c>
      <c r="E6" s="19"/>
      <c r="F6" s="19"/>
    </row>
    <row r="7" spans="1:13" x14ac:dyDescent="0.2">
      <c r="A7" s="18"/>
      <c r="B7" s="15"/>
      <c r="C7" s="20" t="s">
        <v>585</v>
      </c>
      <c r="E7" s="19"/>
      <c r="F7" s="19"/>
    </row>
    <row r="8" spans="1:13" x14ac:dyDescent="0.2">
      <c r="A8" s="10" t="s">
        <v>588</v>
      </c>
      <c r="B8" s="15"/>
      <c r="C8" s="16" t="s">
        <v>589</v>
      </c>
      <c r="H8" s="17"/>
      <c r="I8" s="17"/>
    </row>
    <row r="9" spans="1:13" x14ac:dyDescent="0.2">
      <c r="A9" s="10" t="s">
        <v>586</v>
      </c>
      <c r="B9" s="15"/>
      <c r="C9" s="16" t="s">
        <v>656</v>
      </c>
      <c r="K9" s="17"/>
      <c r="L9" s="17"/>
    </row>
    <row r="10" spans="1:13" x14ac:dyDescent="0.2">
      <c r="A10" s="10" t="s">
        <v>590</v>
      </c>
      <c r="B10" s="15"/>
      <c r="C10" s="16" t="s">
        <v>591</v>
      </c>
      <c r="L10" s="17"/>
      <c r="M10" s="17"/>
    </row>
    <row r="11" spans="1:13" x14ac:dyDescent="0.2">
      <c r="A11" s="10" t="s">
        <v>657</v>
      </c>
      <c r="B11" s="15"/>
      <c r="C11" s="16" t="s">
        <v>591</v>
      </c>
      <c r="J11" s="17"/>
      <c r="K11" s="17"/>
    </row>
    <row r="12" spans="1:13" x14ac:dyDescent="0.2">
      <c r="A12" s="10" t="s">
        <v>658</v>
      </c>
      <c r="B12" s="15"/>
      <c r="C12" s="16" t="s">
        <v>589</v>
      </c>
      <c r="K12" s="17"/>
      <c r="L12" s="17"/>
    </row>
    <row r="13" spans="1:13" x14ac:dyDescent="0.2">
      <c r="A13" s="10" t="s">
        <v>594</v>
      </c>
      <c r="B13" s="15"/>
      <c r="C13" s="16" t="s">
        <v>589</v>
      </c>
      <c r="H13" s="17"/>
      <c r="I13" s="17"/>
    </row>
    <row r="14" spans="1:13" x14ac:dyDescent="0.2">
      <c r="A14" s="10" t="s">
        <v>659</v>
      </c>
      <c r="B14" s="15"/>
      <c r="C14" s="16" t="s">
        <v>660</v>
      </c>
      <c r="F14" s="17"/>
      <c r="G14" s="17"/>
    </row>
    <row r="15" spans="1:13" x14ac:dyDescent="0.2">
      <c r="A15" s="18"/>
      <c r="B15" s="15"/>
      <c r="C15" s="16" t="s">
        <v>661</v>
      </c>
      <c r="D15" s="19"/>
    </row>
    <row r="16" spans="1:13" x14ac:dyDescent="0.2">
      <c r="A16" s="18"/>
      <c r="B16" s="24" t="s">
        <v>644</v>
      </c>
      <c r="C16" s="16" t="s">
        <v>662</v>
      </c>
    </row>
    <row r="17" spans="1:12" x14ac:dyDescent="0.2">
      <c r="A17" s="10" t="s">
        <v>663</v>
      </c>
      <c r="B17" s="15"/>
      <c r="C17" s="16" t="s">
        <v>628</v>
      </c>
      <c r="I17" s="17"/>
      <c r="J17" s="17"/>
    </row>
    <row r="18" spans="1:12" x14ac:dyDescent="0.2">
      <c r="A18" s="18"/>
      <c r="B18" s="15"/>
      <c r="C18" s="16" t="s">
        <v>597</v>
      </c>
      <c r="E18" s="19"/>
      <c r="F18" s="19"/>
    </row>
    <row r="19" spans="1:12" x14ac:dyDescent="0.2">
      <c r="A19" s="10" t="s">
        <v>664</v>
      </c>
      <c r="B19" s="15"/>
      <c r="C19" s="16" t="s">
        <v>584</v>
      </c>
      <c r="H19" s="17"/>
      <c r="I19" s="17"/>
    </row>
    <row r="20" spans="1:12" x14ac:dyDescent="0.2">
      <c r="A20" s="18"/>
      <c r="B20" s="15"/>
      <c r="C20" s="16" t="s">
        <v>599</v>
      </c>
      <c r="E20" s="19"/>
      <c r="F20" s="19"/>
    </row>
    <row r="21" spans="1:12" x14ac:dyDescent="0.2">
      <c r="A21" s="18"/>
      <c r="B21" s="15"/>
      <c r="C21" s="16" t="s">
        <v>605</v>
      </c>
      <c r="D21" s="19"/>
      <c r="E21" s="19"/>
    </row>
    <row r="22" spans="1:12" x14ac:dyDescent="0.2">
      <c r="A22" s="10" t="s">
        <v>665</v>
      </c>
      <c r="B22" s="15"/>
      <c r="C22" s="16" t="s">
        <v>599</v>
      </c>
      <c r="H22" s="17"/>
      <c r="I22" s="17"/>
    </row>
    <row r="23" spans="1:12" x14ac:dyDescent="0.2">
      <c r="A23" s="18"/>
      <c r="B23" s="15"/>
      <c r="C23" s="16" t="s">
        <v>666</v>
      </c>
      <c r="F23" s="19"/>
      <c r="G23" s="19"/>
    </row>
    <row r="24" spans="1:12" x14ac:dyDescent="0.2">
      <c r="A24" s="10" t="s">
        <v>601</v>
      </c>
      <c r="B24" s="15"/>
      <c r="C24" s="16" t="s">
        <v>599</v>
      </c>
      <c r="K24" s="17"/>
      <c r="L24" s="17"/>
    </row>
    <row r="25" spans="1:12" x14ac:dyDescent="0.2">
      <c r="A25" s="18"/>
      <c r="B25" s="15"/>
      <c r="C25" s="16" t="s">
        <v>589</v>
      </c>
      <c r="E25" s="19"/>
      <c r="F25" s="19"/>
    </row>
    <row r="26" spans="1:12" x14ac:dyDescent="0.2">
      <c r="A26" s="10" t="s">
        <v>667</v>
      </c>
      <c r="B26" s="15"/>
      <c r="C26" s="16" t="s">
        <v>599</v>
      </c>
      <c r="G26" s="17"/>
      <c r="H26" s="17"/>
    </row>
    <row r="27" spans="1:12" x14ac:dyDescent="0.2">
      <c r="A27" s="18"/>
      <c r="B27" s="15"/>
      <c r="C27" s="16" t="s">
        <v>605</v>
      </c>
      <c r="D27" s="19"/>
      <c r="E27" s="19"/>
    </row>
    <row r="28" spans="1:12" x14ac:dyDescent="0.2">
      <c r="A28" s="18"/>
      <c r="B28" s="15"/>
      <c r="C28" s="16" t="s">
        <v>606</v>
      </c>
      <c r="D28" s="19"/>
      <c r="E28" s="19"/>
    </row>
    <row r="29" spans="1:12" x14ac:dyDescent="0.2">
      <c r="A29" s="10" t="s">
        <v>668</v>
      </c>
      <c r="B29" s="15"/>
      <c r="C29" s="16" t="s">
        <v>669</v>
      </c>
      <c r="K29" s="17"/>
      <c r="L29" s="17"/>
    </row>
    <row r="30" spans="1:12" x14ac:dyDescent="0.2">
      <c r="A30" s="18"/>
      <c r="B30" s="15"/>
      <c r="C30" s="16" t="s">
        <v>591</v>
      </c>
      <c r="E30" s="19"/>
      <c r="F30" s="19"/>
    </row>
    <row r="31" spans="1:12" x14ac:dyDescent="0.2">
      <c r="A31" s="10" t="s">
        <v>670</v>
      </c>
      <c r="B31" s="15"/>
      <c r="C31" s="16" t="s">
        <v>671</v>
      </c>
      <c r="H31" s="17"/>
      <c r="I31" s="17"/>
    </row>
    <row r="32" spans="1:12" x14ac:dyDescent="0.2">
      <c r="A32" s="18"/>
      <c r="B32" s="15"/>
      <c r="C32" s="16" t="s">
        <v>589</v>
      </c>
      <c r="F32" s="19"/>
      <c r="G32" s="19"/>
    </row>
    <row r="33" spans="1:12" x14ac:dyDescent="0.2">
      <c r="A33" s="10" t="s">
        <v>610</v>
      </c>
      <c r="B33" s="15"/>
      <c r="C33" s="16" t="s">
        <v>599</v>
      </c>
      <c r="K33" s="17"/>
      <c r="L33" s="17"/>
    </row>
    <row r="34" spans="1:12" x14ac:dyDescent="0.2">
      <c r="A34" s="18"/>
      <c r="B34" s="15"/>
      <c r="C34" s="16" t="s">
        <v>611</v>
      </c>
      <c r="E34" s="19"/>
      <c r="F34" s="19"/>
    </row>
    <row r="35" spans="1:12" x14ac:dyDescent="0.2">
      <c r="A35" s="18"/>
      <c r="B35" s="15"/>
      <c r="C35" s="16" t="s">
        <v>612</v>
      </c>
      <c r="K35" s="17"/>
      <c r="L35" s="17"/>
    </row>
    <row r="36" spans="1:12" x14ac:dyDescent="0.2">
      <c r="A36" s="10" t="s">
        <v>613</v>
      </c>
      <c r="B36" s="15"/>
      <c r="C36" s="16" t="s">
        <v>605</v>
      </c>
      <c r="E36" s="19"/>
      <c r="F36" s="19"/>
    </row>
    <row r="37" spans="1:12" x14ac:dyDescent="0.2">
      <c r="A37" s="18"/>
      <c r="B37" s="15"/>
      <c r="C37" s="16" t="s">
        <v>606</v>
      </c>
      <c r="H37" s="19"/>
      <c r="I37" s="19"/>
    </row>
    <row r="38" spans="1:12" x14ac:dyDescent="0.2">
      <c r="A38" s="10" t="s">
        <v>614</v>
      </c>
      <c r="B38" s="15"/>
      <c r="C38" s="16" t="s">
        <v>584</v>
      </c>
      <c r="F38" s="17"/>
      <c r="G38" s="17"/>
    </row>
    <row r="39" spans="1:12" x14ac:dyDescent="0.2">
      <c r="A39" s="18"/>
      <c r="B39" s="15"/>
      <c r="C39" s="16" t="s">
        <v>605</v>
      </c>
      <c r="D39" s="19"/>
      <c r="E39" s="19"/>
    </row>
    <row r="40" spans="1:12" x14ac:dyDescent="0.2">
      <c r="A40" s="10" t="s">
        <v>672</v>
      </c>
      <c r="B40" s="15"/>
      <c r="C40" s="16" t="s">
        <v>584</v>
      </c>
      <c r="I40" s="17"/>
      <c r="J40" s="17"/>
    </row>
    <row r="41" spans="1:12" x14ac:dyDescent="0.2">
      <c r="A41" s="18"/>
      <c r="B41" s="15"/>
      <c r="C41" s="16" t="s">
        <v>605</v>
      </c>
      <c r="D41" s="19"/>
      <c r="E41" s="19"/>
    </row>
    <row r="42" spans="1:12" x14ac:dyDescent="0.2">
      <c r="A42" s="10" t="s">
        <v>673</v>
      </c>
      <c r="B42" s="15"/>
      <c r="C42" s="16" t="s">
        <v>584</v>
      </c>
      <c r="I42" s="17"/>
      <c r="J42" s="17"/>
    </row>
    <row r="43" spans="1:12" x14ac:dyDescent="0.2">
      <c r="A43" s="10" t="s">
        <v>674</v>
      </c>
      <c r="B43" s="15"/>
      <c r="C43" s="16" t="s">
        <v>589</v>
      </c>
      <c r="D43" s="19"/>
      <c r="E43" s="19"/>
    </row>
    <row r="44" spans="1:12" x14ac:dyDescent="0.2">
      <c r="A44" s="10" t="s">
        <v>675</v>
      </c>
      <c r="B44" s="15"/>
      <c r="C44" s="16" t="s">
        <v>676</v>
      </c>
      <c r="H44" s="17"/>
      <c r="I44" s="17"/>
    </row>
    <row r="45" spans="1:12" x14ac:dyDescent="0.2">
      <c r="A45" s="10" t="s">
        <v>615</v>
      </c>
      <c r="B45" s="15"/>
      <c r="C45" s="16" t="s">
        <v>589</v>
      </c>
      <c r="K45" s="17"/>
      <c r="L45" s="17"/>
    </row>
    <row r="46" spans="1:12" x14ac:dyDescent="0.2">
      <c r="A46" s="10" t="s">
        <v>677</v>
      </c>
      <c r="B46" s="15"/>
      <c r="C46" s="16" t="s">
        <v>599</v>
      </c>
      <c r="H46" s="17"/>
      <c r="I46" s="17"/>
    </row>
    <row r="47" spans="1:12" x14ac:dyDescent="0.2">
      <c r="A47" s="18"/>
      <c r="B47" s="15"/>
      <c r="C47" s="16" t="s">
        <v>605</v>
      </c>
      <c r="H47" s="17"/>
      <c r="I47" s="17"/>
    </row>
    <row r="48" spans="1:12" x14ac:dyDescent="0.2">
      <c r="A48" s="18"/>
      <c r="B48" s="15"/>
      <c r="C48" s="16" t="s">
        <v>591</v>
      </c>
      <c r="J48" s="17"/>
      <c r="K48" s="17"/>
    </row>
    <row r="49" spans="1:13" x14ac:dyDescent="0.2">
      <c r="A49" s="10" t="s">
        <v>678</v>
      </c>
      <c r="B49" s="15"/>
      <c r="C49" s="16" t="s">
        <v>591</v>
      </c>
      <c r="D49" s="19"/>
      <c r="E49" s="19"/>
    </row>
    <row r="50" spans="1:13" x14ac:dyDescent="0.2">
      <c r="A50" s="10" t="s">
        <v>616</v>
      </c>
      <c r="B50" s="15"/>
      <c r="C50" s="16" t="s">
        <v>589</v>
      </c>
      <c r="F50" s="19"/>
      <c r="G50" s="19"/>
    </row>
    <row r="51" spans="1:13" x14ac:dyDescent="0.2">
      <c r="A51" s="10" t="s">
        <v>679</v>
      </c>
      <c r="B51" s="15"/>
      <c r="C51" s="16" t="s">
        <v>680</v>
      </c>
      <c r="J51" s="17"/>
      <c r="K51" s="17"/>
    </row>
    <row r="52" spans="1:13" x14ac:dyDescent="0.2">
      <c r="A52" s="18"/>
      <c r="B52" s="15"/>
      <c r="C52" s="16" t="s">
        <v>599</v>
      </c>
      <c r="J52" s="17"/>
      <c r="K52" s="17"/>
    </row>
    <row r="53" spans="1:13" x14ac:dyDescent="0.2">
      <c r="A53" s="18"/>
      <c r="B53" s="15"/>
      <c r="C53" s="16" t="s">
        <v>605</v>
      </c>
      <c r="H53" s="17"/>
      <c r="I53" s="17"/>
    </row>
    <row r="54" spans="1:13" x14ac:dyDescent="0.2">
      <c r="A54" s="18"/>
      <c r="B54" s="24" t="s">
        <v>644</v>
      </c>
      <c r="C54" s="16" t="s">
        <v>681</v>
      </c>
      <c r="E54" s="19"/>
      <c r="F54" s="19"/>
    </row>
    <row r="55" spans="1:13" x14ac:dyDescent="0.2">
      <c r="A55" s="18"/>
      <c r="B55" s="15"/>
      <c r="C55" s="16" t="s">
        <v>606</v>
      </c>
      <c r="D55" s="19"/>
      <c r="E55" s="19"/>
    </row>
    <row r="56" spans="1:13" x14ac:dyDescent="0.2">
      <c r="A56" s="10" t="s">
        <v>682</v>
      </c>
      <c r="B56" s="15"/>
      <c r="C56" s="16" t="s">
        <v>680</v>
      </c>
    </row>
    <row r="57" spans="1:13" x14ac:dyDescent="0.2">
      <c r="A57" s="18"/>
      <c r="B57" s="15"/>
      <c r="C57" s="16" t="s">
        <v>584</v>
      </c>
      <c r="D57" s="19"/>
      <c r="E57" s="19"/>
    </row>
    <row r="58" spans="1:13" x14ac:dyDescent="0.2">
      <c r="A58" s="18"/>
      <c r="B58" s="15"/>
      <c r="C58" s="16" t="s">
        <v>599</v>
      </c>
      <c r="K58" s="17"/>
      <c r="L58" s="17"/>
    </row>
    <row r="59" spans="1:13" x14ac:dyDescent="0.2">
      <c r="A59" s="18"/>
      <c r="B59" s="15"/>
      <c r="C59" s="16" t="s">
        <v>589</v>
      </c>
      <c r="E59" s="19"/>
      <c r="F59" s="19"/>
    </row>
    <row r="60" spans="1:13" x14ac:dyDescent="0.2">
      <c r="A60" s="10" t="s">
        <v>683</v>
      </c>
      <c r="B60" s="15"/>
      <c r="C60" s="16" t="s">
        <v>589</v>
      </c>
      <c r="E60" s="19"/>
      <c r="F60" s="19"/>
    </row>
    <row r="61" spans="1:13" x14ac:dyDescent="0.2">
      <c r="A61" s="10" t="s">
        <v>617</v>
      </c>
      <c r="B61" s="15"/>
      <c r="C61" s="16" t="s">
        <v>589</v>
      </c>
      <c r="E61" s="19"/>
      <c r="F61" s="19"/>
    </row>
    <row r="62" spans="1:13" x14ac:dyDescent="0.2">
      <c r="A62" s="10" t="s">
        <v>684</v>
      </c>
      <c r="B62" s="15"/>
      <c r="C62" s="16" t="s">
        <v>685</v>
      </c>
      <c r="K62" s="17"/>
      <c r="L62" s="17"/>
    </row>
    <row r="63" spans="1:13" x14ac:dyDescent="0.2">
      <c r="A63" s="10" t="s">
        <v>619</v>
      </c>
      <c r="B63" s="15"/>
      <c r="C63" s="16" t="s">
        <v>589</v>
      </c>
      <c r="K63" s="17"/>
      <c r="L63" s="17"/>
    </row>
    <row r="64" spans="1:13" x14ac:dyDescent="0.2">
      <c r="A64" s="10" t="s">
        <v>620</v>
      </c>
      <c r="B64" s="15"/>
      <c r="C64" s="16" t="s">
        <v>589</v>
      </c>
      <c r="L64" s="17"/>
      <c r="M64" s="17"/>
    </row>
    <row r="65" spans="1:14" x14ac:dyDescent="0.2">
      <c r="A65" s="10" t="s">
        <v>621</v>
      </c>
      <c r="B65" s="15"/>
      <c r="C65" s="16" t="s">
        <v>591</v>
      </c>
      <c r="H65" s="17"/>
      <c r="I65" s="17"/>
    </row>
    <row r="66" spans="1:14" x14ac:dyDescent="0.2">
      <c r="A66" s="10" t="s">
        <v>624</v>
      </c>
      <c r="B66" s="15"/>
      <c r="C66" s="20" t="s">
        <v>625</v>
      </c>
      <c r="H66" s="17"/>
      <c r="I66" s="17"/>
    </row>
    <row r="67" spans="1:14" x14ac:dyDescent="0.2">
      <c r="A67" s="10" t="s">
        <v>626</v>
      </c>
      <c r="B67" s="15"/>
      <c r="C67" s="16" t="s">
        <v>591</v>
      </c>
      <c r="I67" s="17"/>
      <c r="J67" s="17"/>
    </row>
    <row r="68" spans="1:14" x14ac:dyDescent="0.2">
      <c r="A68" s="10" t="s">
        <v>627</v>
      </c>
      <c r="B68" s="15"/>
      <c r="C68" s="16" t="s">
        <v>599</v>
      </c>
      <c r="L68" s="17"/>
      <c r="M68" s="17"/>
    </row>
    <row r="69" spans="1:14" x14ac:dyDescent="0.2">
      <c r="A69" s="18"/>
      <c r="B69" s="15"/>
      <c r="C69" s="16" t="s">
        <v>628</v>
      </c>
      <c r="M69" s="17"/>
      <c r="N69" s="17"/>
    </row>
    <row r="70" spans="1:14" x14ac:dyDescent="0.2">
      <c r="A70" s="18"/>
      <c r="B70" s="15"/>
      <c r="C70" s="16" t="s">
        <v>591</v>
      </c>
      <c r="I70" s="17"/>
      <c r="J70" s="17"/>
    </row>
    <row r="71" spans="1:14" x14ac:dyDescent="0.2">
      <c r="A71" s="18"/>
      <c r="B71" s="24" t="s">
        <v>644</v>
      </c>
      <c r="C71" s="16" t="s">
        <v>686</v>
      </c>
      <c r="D71" s="19"/>
    </row>
    <row r="72" spans="1:14" x14ac:dyDescent="0.2">
      <c r="A72" s="10" t="s">
        <v>631</v>
      </c>
      <c r="B72" s="15"/>
      <c r="C72" s="16" t="s">
        <v>628</v>
      </c>
      <c r="F72" s="19"/>
      <c r="G72" s="19"/>
    </row>
    <row r="73" spans="1:14" x14ac:dyDescent="0.2">
      <c r="A73" s="18"/>
      <c r="B73" s="15"/>
      <c r="C73" s="16" t="s">
        <v>687</v>
      </c>
    </row>
    <row r="74" spans="1:14" x14ac:dyDescent="0.2">
      <c r="A74" s="10" t="s">
        <v>636</v>
      </c>
      <c r="B74" s="15"/>
      <c r="C74" s="16" t="s">
        <v>589</v>
      </c>
      <c r="H74" s="17"/>
      <c r="I74" s="17"/>
    </row>
    <row r="75" spans="1:14" x14ac:dyDescent="0.2">
      <c r="A75" s="10" t="s">
        <v>634</v>
      </c>
      <c r="B75" s="15"/>
      <c r="C75" s="16" t="s">
        <v>605</v>
      </c>
      <c r="J75" s="17"/>
      <c r="K75" s="17"/>
    </row>
    <row r="76" spans="1:14" x14ac:dyDescent="0.2">
      <c r="A76" s="18"/>
      <c r="B76" s="15"/>
      <c r="C76" s="16" t="s">
        <v>591</v>
      </c>
      <c r="J76" s="17"/>
      <c r="K76" s="17"/>
    </row>
    <row r="77" spans="1:14" x14ac:dyDescent="0.2">
      <c r="A77" s="10" t="s">
        <v>688</v>
      </c>
      <c r="B77" s="15"/>
      <c r="C77" s="16" t="s">
        <v>599</v>
      </c>
      <c r="F77" s="17"/>
      <c r="G77" s="17"/>
    </row>
    <row r="78" spans="1:14" x14ac:dyDescent="0.2">
      <c r="A78" s="18"/>
      <c r="B78" s="15"/>
      <c r="C78" s="16" t="s">
        <v>591</v>
      </c>
      <c r="F78" s="19"/>
      <c r="G78" s="19"/>
    </row>
    <row r="79" spans="1:14" x14ac:dyDescent="0.2">
      <c r="A79" s="10" t="s">
        <v>689</v>
      </c>
      <c r="B79" s="15"/>
      <c r="C79" s="16" t="s">
        <v>591</v>
      </c>
      <c r="J79" s="17"/>
      <c r="K79" s="17"/>
    </row>
    <row r="80" spans="1:14" x14ac:dyDescent="0.2">
      <c r="A80" s="10" t="s">
        <v>637</v>
      </c>
      <c r="B80" s="15"/>
      <c r="C80" s="16" t="s">
        <v>589</v>
      </c>
      <c r="F80" s="19"/>
      <c r="G80" s="19"/>
    </row>
    <row r="81" spans="1:13" x14ac:dyDescent="0.2">
      <c r="A81" s="10" t="s">
        <v>638</v>
      </c>
      <c r="B81" s="15"/>
      <c r="C81" s="16" t="s">
        <v>591</v>
      </c>
      <c r="F81" s="19"/>
      <c r="G81" s="19"/>
    </row>
    <row r="82" spans="1:13" x14ac:dyDescent="0.2">
      <c r="A82" s="10" t="s">
        <v>639</v>
      </c>
      <c r="B82" s="15"/>
      <c r="C82" s="16" t="s">
        <v>599</v>
      </c>
      <c r="K82" s="17"/>
      <c r="L82" s="17"/>
    </row>
    <row r="83" spans="1:13" x14ac:dyDescent="0.2">
      <c r="A83" s="18"/>
      <c r="B83" s="15"/>
      <c r="C83" s="16" t="s">
        <v>591</v>
      </c>
      <c r="K83" s="17"/>
      <c r="L83" s="17"/>
    </row>
    <row r="84" spans="1:13" x14ac:dyDescent="0.2">
      <c r="A84" s="10" t="s">
        <v>640</v>
      </c>
      <c r="B84" s="15"/>
      <c r="C84" s="16" t="s">
        <v>690</v>
      </c>
      <c r="H84" s="17"/>
      <c r="I84" s="17"/>
    </row>
    <row r="85" spans="1:13" x14ac:dyDescent="0.2">
      <c r="A85" s="18"/>
      <c r="B85" s="15"/>
      <c r="C85" s="16" t="s">
        <v>599</v>
      </c>
      <c r="F85" s="19"/>
      <c r="G85" s="19"/>
    </row>
    <row r="86" spans="1:13" x14ac:dyDescent="0.2">
      <c r="A86" s="10" t="s">
        <v>691</v>
      </c>
      <c r="B86" s="15"/>
      <c r="C86" s="16" t="s">
        <v>591</v>
      </c>
      <c r="L86" s="17"/>
      <c r="M86" s="17"/>
    </row>
    <row r="87" spans="1:13" x14ac:dyDescent="0.2">
      <c r="A87" s="18"/>
      <c r="B87" s="24" t="s">
        <v>644</v>
      </c>
      <c r="C87" s="16" t="s">
        <v>686</v>
      </c>
      <c r="F87" s="19"/>
      <c r="G87" s="19"/>
    </row>
    <row r="88" spans="1:13" x14ac:dyDescent="0.2">
      <c r="A88" s="10" t="s">
        <v>692</v>
      </c>
      <c r="B88" s="15"/>
      <c r="C88" s="16" t="s">
        <v>591</v>
      </c>
      <c r="L88" s="17"/>
      <c r="M88" s="17"/>
    </row>
    <row r="89" spans="1:13" x14ac:dyDescent="0.2">
      <c r="A89" s="18"/>
      <c r="B89" s="24" t="s">
        <v>644</v>
      </c>
      <c r="C89" s="16" t="s">
        <v>645</v>
      </c>
    </row>
    <row r="90" spans="1:13" x14ac:dyDescent="0.2">
      <c r="A90" s="10" t="s">
        <v>693</v>
      </c>
      <c r="B90" s="15"/>
      <c r="C90" s="16" t="s">
        <v>599</v>
      </c>
      <c r="L90" s="17"/>
      <c r="M90" s="17"/>
    </row>
    <row r="91" spans="1:13" x14ac:dyDescent="0.2">
      <c r="A91" s="18"/>
      <c r="B91" s="15"/>
      <c r="C91" s="16" t="s">
        <v>591</v>
      </c>
    </row>
    <row r="92" spans="1:13" x14ac:dyDescent="0.2">
      <c r="A92" s="18"/>
      <c r="B92" s="24" t="s">
        <v>644</v>
      </c>
      <c r="C92" s="16" t="s">
        <v>686</v>
      </c>
      <c r="J92" s="17"/>
      <c r="K92" s="17"/>
    </row>
    <row r="93" spans="1:13" x14ac:dyDescent="0.2">
      <c r="A93" s="10" t="s">
        <v>694</v>
      </c>
      <c r="B93" s="15"/>
      <c r="C93" s="16" t="s">
        <v>647</v>
      </c>
      <c r="K93" s="17"/>
      <c r="L93" s="17"/>
    </row>
    <row r="94" spans="1:13" x14ac:dyDescent="0.2">
      <c r="A94" s="18"/>
      <c r="B94" s="15"/>
      <c r="C94" s="16" t="s">
        <v>591</v>
      </c>
      <c r="F94" s="19"/>
      <c r="G94" s="19"/>
    </row>
    <row r="95" spans="1:13" x14ac:dyDescent="0.2">
      <c r="A95" s="10" t="s">
        <v>695</v>
      </c>
      <c r="B95" s="15"/>
      <c r="C95" s="16" t="s">
        <v>696</v>
      </c>
      <c r="I95" s="17"/>
      <c r="J95" s="17"/>
    </row>
    <row r="96" spans="1:13" x14ac:dyDescent="0.2">
      <c r="A96" s="18"/>
      <c r="B96" s="15"/>
      <c r="C96" s="16" t="s">
        <v>591</v>
      </c>
      <c r="F96" s="19"/>
      <c r="G96" s="19"/>
    </row>
    <row r="97" spans="1:12" x14ac:dyDescent="0.2">
      <c r="A97" s="10" t="s">
        <v>648</v>
      </c>
      <c r="B97" s="15"/>
      <c r="C97" s="16" t="s">
        <v>649</v>
      </c>
      <c r="J97" s="17"/>
      <c r="K97" s="17"/>
    </row>
    <row r="98" spans="1:12" x14ac:dyDescent="0.2">
      <c r="A98" s="10" t="s">
        <v>697</v>
      </c>
      <c r="B98" s="15"/>
      <c r="C98" s="16" t="s">
        <v>647</v>
      </c>
      <c r="F98" s="19"/>
      <c r="G98" s="19"/>
    </row>
    <row r="99" spans="1:12" x14ac:dyDescent="0.2">
      <c r="A99" s="18"/>
      <c r="B99" s="15"/>
      <c r="C99" s="16" t="s">
        <v>591</v>
      </c>
      <c r="H99" s="17"/>
      <c r="I99" s="17"/>
    </row>
    <row r="100" spans="1:12" x14ac:dyDescent="0.2">
      <c r="A100" s="10" t="s">
        <v>698</v>
      </c>
      <c r="B100" s="15"/>
      <c r="C100" s="16" t="s">
        <v>599</v>
      </c>
      <c r="G100" s="17"/>
      <c r="H100" s="17"/>
    </row>
    <row r="101" spans="1:12" x14ac:dyDescent="0.2">
      <c r="A101" s="18"/>
      <c r="B101" s="24" t="s">
        <v>644</v>
      </c>
      <c r="C101" s="16" t="s">
        <v>699</v>
      </c>
      <c r="F101" s="19"/>
      <c r="G101" s="19"/>
    </row>
    <row r="102" spans="1:12" x14ac:dyDescent="0.2">
      <c r="A102" s="10" t="s">
        <v>700</v>
      </c>
      <c r="B102" s="15"/>
      <c r="C102" s="16" t="s">
        <v>599</v>
      </c>
      <c r="K102" s="17"/>
      <c r="L102" s="17"/>
    </row>
    <row r="103" spans="1:12" x14ac:dyDescent="0.2">
      <c r="A103" s="18"/>
      <c r="B103" s="15"/>
      <c r="C103" s="16" t="s">
        <v>591</v>
      </c>
    </row>
    <row r="104" spans="1:12" x14ac:dyDescent="0.2">
      <c r="A104" s="10" t="s">
        <v>650</v>
      </c>
      <c r="B104" s="15"/>
      <c r="C104" s="16" t="s">
        <v>605</v>
      </c>
      <c r="I104" s="17"/>
      <c r="J104" s="17"/>
    </row>
    <row r="105" spans="1:12" x14ac:dyDescent="0.2">
      <c r="A105" s="18"/>
      <c r="B105" s="15"/>
      <c r="C105" s="16" t="s">
        <v>701</v>
      </c>
      <c r="F105" s="19"/>
      <c r="G105" s="19"/>
    </row>
    <row r="106" spans="1:12" x14ac:dyDescent="0.2">
      <c r="H106" s="17"/>
      <c r="I106" s="17"/>
    </row>
    <row r="107" spans="1:12" x14ac:dyDescent="0.2">
      <c r="E107" s="19"/>
      <c r="F107" s="19"/>
    </row>
  </sheetData>
  <pageMargins left="0.7" right="0.7" top="0.75" bottom="0.75" header="0.3" footer="0.3"/>
  <pageSetup paperSize="8" fitToHeight="0"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N64"/>
  <sheetViews>
    <sheetView view="pageBreakPreview" topLeftCell="A32" zoomScaleNormal="100" zoomScaleSheetLayoutView="100" workbookViewId="0">
      <selection activeCell="A20" sqref="A20"/>
    </sheetView>
  </sheetViews>
  <sheetFormatPr baseColWidth="10" defaultColWidth="8.83203125" defaultRowHeight="14" x14ac:dyDescent="0.2"/>
  <cols>
    <col min="1" max="1" width="52.83203125" style="1" bestFit="1" customWidth="1"/>
    <col min="2" max="2" width="9.1640625" style="2" customWidth="1"/>
    <col min="3" max="3" width="64.5" style="3" customWidth="1"/>
    <col min="4" max="16384" width="8.83203125" style="2"/>
  </cols>
  <sheetData>
    <row r="1" spans="1:12" x14ac:dyDescent="0.2">
      <c r="A1" s="12" t="s">
        <v>702</v>
      </c>
      <c r="B1" s="13"/>
      <c r="C1" s="14" t="s">
        <v>703</v>
      </c>
    </row>
    <row r="2" spans="1:12" x14ac:dyDescent="0.2">
      <c r="A2" s="12" t="s">
        <v>580</v>
      </c>
      <c r="B2" s="13"/>
      <c r="C2" s="14" t="s">
        <v>581</v>
      </c>
    </row>
    <row r="3" spans="1:12" x14ac:dyDescent="0.2">
      <c r="A3" s="10" t="s">
        <v>582</v>
      </c>
      <c r="B3" s="15"/>
      <c r="C3" s="16" t="s">
        <v>680</v>
      </c>
      <c r="K3" s="17"/>
      <c r="L3" s="17"/>
    </row>
    <row r="4" spans="1:12" x14ac:dyDescent="0.2">
      <c r="A4" s="18"/>
      <c r="B4" s="15"/>
      <c r="C4" s="16" t="s">
        <v>584</v>
      </c>
      <c r="D4" s="19"/>
      <c r="E4" s="19"/>
    </row>
    <row r="5" spans="1:12" x14ac:dyDescent="0.2">
      <c r="A5" s="18"/>
      <c r="B5" s="15"/>
      <c r="C5" s="20" t="s">
        <v>585</v>
      </c>
      <c r="D5" s="19"/>
      <c r="E5" s="19"/>
    </row>
    <row r="6" spans="1:12" x14ac:dyDescent="0.2">
      <c r="A6" s="10" t="s">
        <v>588</v>
      </c>
      <c r="B6" s="15"/>
      <c r="C6" s="16" t="s">
        <v>589</v>
      </c>
      <c r="H6" s="17"/>
      <c r="I6" s="17"/>
    </row>
    <row r="7" spans="1:12" x14ac:dyDescent="0.2">
      <c r="A7" s="10" t="s">
        <v>704</v>
      </c>
      <c r="B7" s="15"/>
      <c r="C7" s="16" t="s">
        <v>589</v>
      </c>
      <c r="H7" s="17"/>
      <c r="I7" s="17"/>
    </row>
    <row r="8" spans="1:12" x14ac:dyDescent="0.2">
      <c r="A8" s="10"/>
      <c r="B8" s="15"/>
      <c r="C8" s="16" t="s">
        <v>705</v>
      </c>
      <c r="H8" s="17"/>
      <c r="I8" s="17"/>
    </row>
    <row r="9" spans="1:12" x14ac:dyDescent="0.2">
      <c r="A9" s="10" t="s">
        <v>586</v>
      </c>
      <c r="B9" s="15"/>
      <c r="C9" s="16" t="s">
        <v>656</v>
      </c>
      <c r="K9" s="17"/>
      <c r="L9" s="17"/>
    </row>
    <row r="10" spans="1:12" x14ac:dyDescent="0.2">
      <c r="A10" s="10" t="s">
        <v>706</v>
      </c>
      <c r="B10" s="15"/>
      <c r="C10" s="16" t="s">
        <v>671</v>
      </c>
      <c r="K10" s="17"/>
      <c r="L10" s="17"/>
    </row>
    <row r="11" spans="1:12" x14ac:dyDescent="0.2">
      <c r="A11" s="10" t="s">
        <v>664</v>
      </c>
      <c r="B11" s="15"/>
      <c r="C11" s="16" t="s">
        <v>584</v>
      </c>
      <c r="H11" s="17"/>
      <c r="I11" s="17"/>
    </row>
    <row r="12" spans="1:12" x14ac:dyDescent="0.2">
      <c r="A12" s="18"/>
      <c r="B12" s="15"/>
      <c r="C12" s="16" t="s">
        <v>599</v>
      </c>
      <c r="D12" s="19"/>
      <c r="E12" s="19"/>
    </row>
    <row r="13" spans="1:12" x14ac:dyDescent="0.2">
      <c r="A13" s="18"/>
      <c r="B13" s="15"/>
      <c r="C13" s="16" t="s">
        <v>605</v>
      </c>
      <c r="D13" s="19"/>
    </row>
    <row r="14" spans="1:12" x14ac:dyDescent="0.2">
      <c r="A14" s="18"/>
      <c r="B14" s="15"/>
      <c r="C14" s="16" t="s">
        <v>671</v>
      </c>
      <c r="D14" s="19"/>
    </row>
    <row r="15" spans="1:12" x14ac:dyDescent="0.2">
      <c r="A15" s="10" t="s">
        <v>665</v>
      </c>
      <c r="B15" s="15"/>
      <c r="C15" s="16" t="s">
        <v>599</v>
      </c>
      <c r="H15" s="17"/>
      <c r="I15" s="17"/>
    </row>
    <row r="16" spans="1:12" x14ac:dyDescent="0.2">
      <c r="A16" s="18"/>
      <c r="B16" s="15"/>
      <c r="C16" s="16" t="s">
        <v>707</v>
      </c>
      <c r="E16" s="19"/>
      <c r="F16" s="19"/>
    </row>
    <row r="17" spans="1:12" x14ac:dyDescent="0.2">
      <c r="A17" s="10" t="s">
        <v>601</v>
      </c>
      <c r="B17" s="15"/>
      <c r="C17" s="16" t="s">
        <v>599</v>
      </c>
      <c r="K17" s="17"/>
      <c r="L17" s="17"/>
    </row>
    <row r="18" spans="1:12" x14ac:dyDescent="0.2">
      <c r="A18" s="18"/>
      <c r="B18" s="15"/>
      <c r="C18" s="16" t="s">
        <v>589</v>
      </c>
      <c r="D18" s="19"/>
      <c r="E18" s="19"/>
    </row>
    <row r="19" spans="1:12" x14ac:dyDescent="0.2">
      <c r="A19" s="10" t="s">
        <v>708</v>
      </c>
      <c r="B19" s="15"/>
      <c r="C19" s="16" t="s">
        <v>599</v>
      </c>
      <c r="I19" s="17"/>
      <c r="J19" s="17"/>
    </row>
    <row r="20" spans="1:12" x14ac:dyDescent="0.2">
      <c r="A20" s="18"/>
      <c r="B20" s="15"/>
      <c r="C20" s="16" t="s">
        <v>591</v>
      </c>
      <c r="E20" s="19"/>
      <c r="F20" s="19"/>
    </row>
    <row r="21" spans="1:12" x14ac:dyDescent="0.2">
      <c r="A21" s="10" t="s">
        <v>670</v>
      </c>
      <c r="B21" s="15"/>
      <c r="C21" s="16" t="s">
        <v>671</v>
      </c>
      <c r="K21" s="17"/>
      <c r="L21" s="17"/>
    </row>
    <row r="22" spans="1:12" x14ac:dyDescent="0.2">
      <c r="A22" s="18"/>
      <c r="B22" s="15"/>
      <c r="C22" s="16" t="s">
        <v>589</v>
      </c>
      <c r="D22" s="19"/>
      <c r="E22" s="19"/>
    </row>
    <row r="23" spans="1:12" x14ac:dyDescent="0.2">
      <c r="A23" s="10" t="s">
        <v>709</v>
      </c>
      <c r="B23" s="15"/>
      <c r="C23" s="16" t="s">
        <v>710</v>
      </c>
      <c r="K23" s="17"/>
      <c r="L23" s="17"/>
    </row>
    <row r="24" spans="1:12" x14ac:dyDescent="0.2">
      <c r="A24" s="10" t="s">
        <v>610</v>
      </c>
      <c r="B24" s="15"/>
      <c r="C24" s="16" t="s">
        <v>599</v>
      </c>
      <c r="K24" s="17"/>
      <c r="L24" s="17"/>
    </row>
    <row r="25" spans="1:12" x14ac:dyDescent="0.2">
      <c r="A25" s="18"/>
      <c r="B25" s="15"/>
      <c r="C25" s="16" t="s">
        <v>611</v>
      </c>
      <c r="D25" s="19"/>
      <c r="E25" s="19"/>
    </row>
    <row r="26" spans="1:12" x14ac:dyDescent="0.2">
      <c r="A26" s="18"/>
      <c r="B26" s="15"/>
      <c r="C26" s="16" t="s">
        <v>612</v>
      </c>
      <c r="G26" s="19"/>
      <c r="H26" s="19"/>
    </row>
    <row r="27" spans="1:12" x14ac:dyDescent="0.2">
      <c r="A27" s="10" t="s">
        <v>613</v>
      </c>
      <c r="B27" s="15"/>
      <c r="C27" s="16" t="s">
        <v>605</v>
      </c>
      <c r="F27" s="17"/>
      <c r="G27" s="17"/>
    </row>
    <row r="28" spans="1:12" x14ac:dyDescent="0.2">
      <c r="A28" s="18"/>
      <c r="B28" s="15"/>
      <c r="C28" s="16" t="s">
        <v>606</v>
      </c>
      <c r="D28" s="19"/>
    </row>
    <row r="29" spans="1:12" x14ac:dyDescent="0.2">
      <c r="A29" s="10" t="s">
        <v>614</v>
      </c>
      <c r="B29" s="15"/>
      <c r="C29" s="16" t="s">
        <v>584</v>
      </c>
      <c r="I29" s="17"/>
      <c r="J29" s="17"/>
    </row>
    <row r="30" spans="1:12" x14ac:dyDescent="0.2">
      <c r="A30" s="18"/>
      <c r="B30" s="15"/>
      <c r="C30" s="16" t="s">
        <v>605</v>
      </c>
      <c r="D30" s="19"/>
    </row>
    <row r="31" spans="1:12" x14ac:dyDescent="0.2">
      <c r="A31" s="10" t="s">
        <v>615</v>
      </c>
      <c r="B31" s="15"/>
      <c r="C31" s="16" t="s">
        <v>589</v>
      </c>
      <c r="H31" s="17"/>
      <c r="I31" s="17"/>
    </row>
    <row r="32" spans="1:12" ht="15" x14ac:dyDescent="0.2">
      <c r="A32" s="25" t="s">
        <v>711</v>
      </c>
      <c r="B32" s="15"/>
      <c r="C32" s="26" t="s">
        <v>712</v>
      </c>
      <c r="H32" s="17"/>
      <c r="I32" s="17"/>
    </row>
    <row r="33" spans="1:14" x14ac:dyDescent="0.2">
      <c r="A33" s="25"/>
      <c r="B33" s="15"/>
      <c r="C33" s="16" t="s">
        <v>671</v>
      </c>
      <c r="H33" s="17"/>
      <c r="I33" s="17"/>
    </row>
    <row r="34" spans="1:14" x14ac:dyDescent="0.2">
      <c r="A34" s="10" t="s">
        <v>616</v>
      </c>
      <c r="B34" s="15"/>
      <c r="C34" s="16" t="s">
        <v>589</v>
      </c>
      <c r="J34" s="17"/>
      <c r="K34" s="17"/>
    </row>
    <row r="35" spans="1:14" x14ac:dyDescent="0.2">
      <c r="A35" s="10" t="s">
        <v>683</v>
      </c>
      <c r="B35" s="15"/>
      <c r="C35" s="16" t="s">
        <v>589</v>
      </c>
      <c r="K35" s="17"/>
      <c r="L35" s="17"/>
    </row>
    <row r="36" spans="1:14" x14ac:dyDescent="0.2">
      <c r="A36" s="10" t="s">
        <v>619</v>
      </c>
      <c r="B36" s="15"/>
      <c r="C36" s="16" t="s">
        <v>589</v>
      </c>
      <c r="H36" s="17"/>
      <c r="I36" s="17"/>
    </row>
    <row r="37" spans="1:14" x14ac:dyDescent="0.2">
      <c r="A37" s="10" t="s">
        <v>620</v>
      </c>
      <c r="B37" s="15"/>
      <c r="C37" s="16" t="s">
        <v>589</v>
      </c>
      <c r="H37" s="17"/>
      <c r="I37" s="17"/>
    </row>
    <row r="38" spans="1:14" x14ac:dyDescent="0.2">
      <c r="A38" s="10" t="s">
        <v>713</v>
      </c>
      <c r="B38" s="15"/>
      <c r="C38" s="16" t="s">
        <v>599</v>
      </c>
      <c r="G38" s="17"/>
      <c r="H38" s="17"/>
    </row>
    <row r="39" spans="1:14" x14ac:dyDescent="0.2">
      <c r="A39" s="10" t="s">
        <v>714</v>
      </c>
      <c r="B39" s="15"/>
      <c r="C39" s="16" t="s">
        <v>591</v>
      </c>
      <c r="J39" s="17"/>
      <c r="K39" s="17"/>
    </row>
    <row r="40" spans="1:14" x14ac:dyDescent="0.2">
      <c r="A40" s="10" t="s">
        <v>626</v>
      </c>
      <c r="B40" s="15"/>
      <c r="C40" s="16" t="s">
        <v>591</v>
      </c>
      <c r="M40" s="17"/>
      <c r="N40" s="17"/>
    </row>
    <row r="41" spans="1:14" x14ac:dyDescent="0.2">
      <c r="A41" s="10" t="s">
        <v>631</v>
      </c>
      <c r="B41" s="15"/>
      <c r="C41" s="16" t="s">
        <v>628</v>
      </c>
      <c r="H41" s="17"/>
      <c r="I41" s="17"/>
    </row>
    <row r="42" spans="1:14" x14ac:dyDescent="0.2">
      <c r="A42" s="18"/>
      <c r="B42" s="15"/>
      <c r="C42" s="16" t="s">
        <v>687</v>
      </c>
      <c r="D42" s="19"/>
    </row>
    <row r="43" spans="1:14" x14ac:dyDescent="0.2">
      <c r="A43" s="10" t="s">
        <v>715</v>
      </c>
      <c r="B43" s="15"/>
      <c r="C43" s="16" t="s">
        <v>591</v>
      </c>
      <c r="I43" s="17"/>
      <c r="J43" s="17"/>
    </row>
    <row r="44" spans="1:14" x14ac:dyDescent="0.2">
      <c r="A44" s="10" t="s">
        <v>716</v>
      </c>
      <c r="B44" s="15"/>
      <c r="C44" s="16" t="s">
        <v>589</v>
      </c>
      <c r="J44" s="17"/>
      <c r="K44" s="17"/>
    </row>
    <row r="45" spans="1:14" x14ac:dyDescent="0.2">
      <c r="A45" s="10"/>
      <c r="B45" s="15"/>
      <c r="C45" s="16" t="s">
        <v>717</v>
      </c>
      <c r="J45" s="17"/>
      <c r="K45" s="17"/>
    </row>
    <row r="46" spans="1:14" x14ac:dyDescent="0.2">
      <c r="A46" s="10" t="s">
        <v>718</v>
      </c>
      <c r="B46" s="15"/>
      <c r="C46" s="16" t="s">
        <v>591</v>
      </c>
      <c r="I46" s="17"/>
      <c r="J46" s="17"/>
    </row>
    <row r="47" spans="1:14" x14ac:dyDescent="0.2">
      <c r="A47" s="10" t="s">
        <v>719</v>
      </c>
      <c r="B47" s="15"/>
      <c r="C47" s="16" t="s">
        <v>671</v>
      </c>
      <c r="M47" s="17"/>
      <c r="N47" s="17"/>
    </row>
    <row r="48" spans="1:14" x14ac:dyDescent="0.2">
      <c r="A48" s="18"/>
      <c r="B48" s="15"/>
      <c r="C48" s="16" t="s">
        <v>584</v>
      </c>
      <c r="E48" s="19"/>
      <c r="F48" s="19"/>
    </row>
    <row r="49" spans="1:14" ht="30" x14ac:dyDescent="0.2">
      <c r="A49" s="25" t="s">
        <v>720</v>
      </c>
      <c r="B49" s="15"/>
      <c r="C49" s="26" t="s">
        <v>721</v>
      </c>
      <c r="E49" s="19"/>
      <c r="F49" s="19"/>
    </row>
    <row r="50" spans="1:14" x14ac:dyDescent="0.2">
      <c r="A50" s="25"/>
      <c r="B50" s="15"/>
      <c r="C50" s="16" t="s">
        <v>671</v>
      </c>
      <c r="E50" s="19"/>
      <c r="F50" s="19"/>
    </row>
    <row r="51" spans="1:14" ht="15" x14ac:dyDescent="0.2">
      <c r="A51" s="27" t="s">
        <v>245</v>
      </c>
      <c r="B51" s="15"/>
      <c r="C51" s="16" t="s">
        <v>591</v>
      </c>
      <c r="M51" s="17"/>
      <c r="N51" s="17"/>
    </row>
    <row r="52" spans="1:14" x14ac:dyDescent="0.2">
      <c r="A52" s="10" t="s">
        <v>637</v>
      </c>
      <c r="B52" s="15"/>
      <c r="C52" s="16" t="s">
        <v>589</v>
      </c>
      <c r="K52" s="17"/>
      <c r="L52" s="17"/>
    </row>
    <row r="53" spans="1:14" x14ac:dyDescent="0.2">
      <c r="A53" s="10" t="s">
        <v>638</v>
      </c>
      <c r="B53" s="15"/>
      <c r="C53" s="16" t="s">
        <v>591</v>
      </c>
      <c r="K53" s="17"/>
      <c r="L53" s="17"/>
    </row>
    <row r="54" spans="1:14" x14ac:dyDescent="0.2">
      <c r="A54" s="10" t="s">
        <v>639</v>
      </c>
      <c r="B54" s="15"/>
      <c r="C54" s="16" t="s">
        <v>599</v>
      </c>
      <c r="H54" s="17"/>
      <c r="I54" s="17"/>
    </row>
    <row r="55" spans="1:14" x14ac:dyDescent="0.2">
      <c r="A55" s="18"/>
      <c r="B55" s="15"/>
      <c r="C55" s="16" t="s">
        <v>591</v>
      </c>
      <c r="F55" s="19"/>
      <c r="G55" s="19"/>
    </row>
    <row r="56" spans="1:14" x14ac:dyDescent="0.2">
      <c r="A56" s="10" t="s">
        <v>695</v>
      </c>
      <c r="B56" s="15"/>
      <c r="C56" s="16" t="s">
        <v>696</v>
      </c>
      <c r="J56" s="17"/>
      <c r="K56" s="17"/>
    </row>
    <row r="57" spans="1:14" x14ac:dyDescent="0.2">
      <c r="A57" s="18"/>
      <c r="B57" s="15"/>
      <c r="C57" s="16" t="s">
        <v>591</v>
      </c>
      <c r="F57" s="19"/>
      <c r="G57" s="19"/>
    </row>
    <row r="58" spans="1:14" x14ac:dyDescent="0.2">
      <c r="A58" s="10" t="s">
        <v>648</v>
      </c>
      <c r="B58" s="15"/>
      <c r="C58" s="16" t="s">
        <v>649</v>
      </c>
      <c r="H58" s="17"/>
      <c r="I58" s="17"/>
    </row>
    <row r="59" spans="1:14" x14ac:dyDescent="0.2">
      <c r="A59" s="10" t="s">
        <v>698</v>
      </c>
      <c r="B59" s="15"/>
      <c r="C59" s="16" t="s">
        <v>599</v>
      </c>
      <c r="K59" s="17"/>
      <c r="L59" s="17"/>
    </row>
    <row r="60" spans="1:14" x14ac:dyDescent="0.2">
      <c r="A60" s="18"/>
      <c r="B60" s="24" t="s">
        <v>644</v>
      </c>
      <c r="C60" s="16" t="s">
        <v>699</v>
      </c>
    </row>
    <row r="61" spans="1:14" x14ac:dyDescent="0.2">
      <c r="A61" s="10" t="s">
        <v>722</v>
      </c>
      <c r="B61" s="15"/>
      <c r="C61" s="16" t="s">
        <v>591</v>
      </c>
      <c r="H61" s="17"/>
      <c r="I61" s="17"/>
    </row>
    <row r="62" spans="1:14" x14ac:dyDescent="0.2">
      <c r="A62" s="10" t="s">
        <v>700</v>
      </c>
      <c r="B62" s="15"/>
      <c r="C62" s="16" t="s">
        <v>599</v>
      </c>
      <c r="I62" s="17"/>
      <c r="J62" s="17"/>
    </row>
    <row r="63" spans="1:14" x14ac:dyDescent="0.2">
      <c r="A63" s="18"/>
      <c r="B63" s="15"/>
      <c r="C63" s="16" t="s">
        <v>591</v>
      </c>
      <c r="F63" s="19"/>
      <c r="G63" s="19"/>
    </row>
    <row r="64" spans="1:14" ht="15" x14ac:dyDescent="0.2">
      <c r="A64" s="25" t="s">
        <v>723</v>
      </c>
      <c r="B64" s="15"/>
      <c r="C64" s="26" t="s">
        <v>724</v>
      </c>
    </row>
  </sheetData>
  <pageMargins left="0.7" right="0.7" top="0.75" bottom="0.75" header="0.3" footer="0.3"/>
  <pageSetup paperSize="8" fitToHeight="0" orientation="landscape"/>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C52"/>
  <sheetViews>
    <sheetView view="pageBreakPreview" zoomScaleNormal="100" zoomScaleSheetLayoutView="100" workbookViewId="0">
      <selection activeCell="B50" sqref="B50"/>
    </sheetView>
  </sheetViews>
  <sheetFormatPr baseColWidth="10" defaultColWidth="8.83203125" defaultRowHeight="14" x14ac:dyDescent="0.2"/>
  <cols>
    <col min="1" max="1" width="65.5" style="1" bestFit="1" customWidth="1"/>
    <col min="2" max="2" width="27.1640625" style="2" bestFit="1" customWidth="1"/>
    <col min="3" max="3" width="67.5" style="2" customWidth="1"/>
    <col min="4" max="16384" width="8.83203125" style="2"/>
  </cols>
  <sheetData>
    <row r="1" spans="1:3" x14ac:dyDescent="0.2">
      <c r="A1" s="12" t="s">
        <v>725</v>
      </c>
      <c r="B1" s="13"/>
      <c r="C1" s="14" t="s">
        <v>726</v>
      </c>
    </row>
    <row r="2" spans="1:3" x14ac:dyDescent="0.2">
      <c r="A2" s="12" t="s">
        <v>580</v>
      </c>
      <c r="B2" s="13" t="s">
        <v>759</v>
      </c>
      <c r="C2" s="14" t="s">
        <v>581</v>
      </c>
    </row>
    <row r="3" spans="1:3" x14ac:dyDescent="0.2">
      <c r="A3" s="10" t="s">
        <v>727</v>
      </c>
      <c r="B3" s="15"/>
      <c r="C3" s="16" t="s">
        <v>599</v>
      </c>
    </row>
    <row r="4" spans="1:3" x14ac:dyDescent="0.2">
      <c r="A4" s="18"/>
      <c r="B4" s="15"/>
      <c r="C4" s="16" t="s">
        <v>591</v>
      </c>
    </row>
    <row r="5" spans="1:3" x14ac:dyDescent="0.2">
      <c r="A5" s="10" t="s">
        <v>582</v>
      </c>
      <c r="B5" s="15"/>
      <c r="C5" s="16" t="s">
        <v>655</v>
      </c>
    </row>
    <row r="6" spans="1:3" x14ac:dyDescent="0.2">
      <c r="A6" s="18"/>
      <c r="B6" s="15"/>
      <c r="C6" s="16" t="s">
        <v>584</v>
      </c>
    </row>
    <row r="7" spans="1:3" x14ac:dyDescent="0.2">
      <c r="A7" s="18"/>
      <c r="B7" s="15"/>
      <c r="C7" s="20" t="s">
        <v>585</v>
      </c>
    </row>
    <row r="8" spans="1:3" x14ac:dyDescent="0.2">
      <c r="A8" s="10" t="s">
        <v>728</v>
      </c>
      <c r="B8" s="15"/>
      <c r="C8" s="16" t="s">
        <v>589</v>
      </c>
    </row>
    <row r="9" spans="1:3" x14ac:dyDescent="0.2">
      <c r="A9" s="10" t="s">
        <v>594</v>
      </c>
      <c r="B9" s="15"/>
      <c r="C9" s="16" t="s">
        <v>589</v>
      </c>
    </row>
    <row r="10" spans="1:3" x14ac:dyDescent="0.2">
      <c r="A10" s="10" t="s">
        <v>665</v>
      </c>
      <c r="B10" s="15"/>
      <c r="C10" s="16" t="s">
        <v>599</v>
      </c>
    </row>
    <row r="11" spans="1:3" x14ac:dyDescent="0.2">
      <c r="A11" s="18"/>
      <c r="B11" s="15"/>
      <c r="C11" s="16" t="s">
        <v>666</v>
      </c>
    </row>
    <row r="12" spans="1:3" x14ac:dyDescent="0.2">
      <c r="A12" s="10" t="s">
        <v>601</v>
      </c>
      <c r="B12" s="15"/>
      <c r="C12" s="16" t="s">
        <v>599</v>
      </c>
    </row>
    <row r="13" spans="1:3" x14ac:dyDescent="0.2">
      <c r="A13" s="18"/>
      <c r="B13" s="15"/>
      <c r="C13" s="16" t="s">
        <v>589</v>
      </c>
    </row>
    <row r="14" spans="1:3" x14ac:dyDescent="0.2">
      <c r="A14" s="10" t="s">
        <v>729</v>
      </c>
      <c r="B14" s="15"/>
      <c r="C14" s="16" t="s">
        <v>584</v>
      </c>
    </row>
    <row r="15" spans="1:3" x14ac:dyDescent="0.2">
      <c r="A15" s="18"/>
      <c r="B15" s="15"/>
      <c r="C15" s="16" t="s">
        <v>605</v>
      </c>
    </row>
    <row r="16" spans="1:3" x14ac:dyDescent="0.2">
      <c r="A16" s="10" t="s">
        <v>615</v>
      </c>
      <c r="B16" s="15"/>
      <c r="C16" s="16" t="s">
        <v>589</v>
      </c>
    </row>
    <row r="17" spans="1:3" x14ac:dyDescent="0.2">
      <c r="A17" s="10" t="s">
        <v>616</v>
      </c>
      <c r="B17" s="15"/>
      <c r="C17" s="16" t="s">
        <v>584</v>
      </c>
    </row>
    <row r="18" spans="1:3" x14ac:dyDescent="0.2">
      <c r="A18" s="10"/>
      <c r="B18" s="15"/>
      <c r="C18" s="16" t="s">
        <v>605</v>
      </c>
    </row>
    <row r="19" spans="1:3" x14ac:dyDescent="0.2">
      <c r="A19" s="10" t="s">
        <v>730</v>
      </c>
      <c r="B19" s="15"/>
      <c r="C19" s="16" t="s">
        <v>680</v>
      </c>
    </row>
    <row r="20" spans="1:3" x14ac:dyDescent="0.2">
      <c r="A20" s="18"/>
      <c r="B20" s="15"/>
      <c r="C20" s="16" t="s">
        <v>599</v>
      </c>
    </row>
    <row r="21" spans="1:3" x14ac:dyDescent="0.2">
      <c r="A21" s="18"/>
      <c r="B21" s="15"/>
      <c r="C21" s="16" t="s">
        <v>605</v>
      </c>
    </row>
    <row r="22" spans="1:3" x14ac:dyDescent="0.2">
      <c r="A22" s="18"/>
      <c r="B22" s="15" t="s">
        <v>644</v>
      </c>
      <c r="C22" s="16" t="s">
        <v>681</v>
      </c>
    </row>
    <row r="23" spans="1:3" x14ac:dyDescent="0.2">
      <c r="A23" s="18"/>
      <c r="B23" s="15"/>
      <c r="C23" s="16" t="s">
        <v>606</v>
      </c>
    </row>
    <row r="24" spans="1:3" x14ac:dyDescent="0.2">
      <c r="A24" s="18" t="s">
        <v>731</v>
      </c>
      <c r="B24" s="23" t="s">
        <v>768</v>
      </c>
      <c r="C24" s="16" t="s">
        <v>732</v>
      </c>
    </row>
    <row r="25" spans="1:3" x14ac:dyDescent="0.2">
      <c r="A25" s="18"/>
      <c r="B25" s="23" t="s">
        <v>769</v>
      </c>
      <c r="C25" s="22" t="s">
        <v>733</v>
      </c>
    </row>
    <row r="26" spans="1:3" x14ac:dyDescent="0.2">
      <c r="A26" s="18"/>
      <c r="B26" s="15"/>
      <c r="C26" s="16" t="s">
        <v>734</v>
      </c>
    </row>
    <row r="27" spans="1:3" x14ac:dyDescent="0.2">
      <c r="A27" s="18"/>
      <c r="B27" s="15"/>
      <c r="C27" s="16" t="s">
        <v>599</v>
      </c>
    </row>
    <row r="28" spans="1:3" x14ac:dyDescent="0.2">
      <c r="A28" s="18"/>
      <c r="B28" s="15"/>
      <c r="C28" s="16" t="s">
        <v>605</v>
      </c>
    </row>
    <row r="29" spans="1:3" x14ac:dyDescent="0.2">
      <c r="A29" s="10" t="s">
        <v>627</v>
      </c>
      <c r="B29" s="15"/>
      <c r="C29" s="16" t="s">
        <v>599</v>
      </c>
    </row>
    <row r="30" spans="1:3" x14ac:dyDescent="0.2">
      <c r="A30" s="18"/>
      <c r="B30" s="15"/>
      <c r="C30" s="16" t="s">
        <v>628</v>
      </c>
    </row>
    <row r="31" spans="1:3" x14ac:dyDescent="0.2">
      <c r="A31" s="18"/>
      <c r="B31" s="15"/>
      <c r="C31" s="16" t="s">
        <v>591</v>
      </c>
    </row>
    <row r="32" spans="1:3" x14ac:dyDescent="0.2">
      <c r="A32" s="18"/>
      <c r="B32" s="15" t="s">
        <v>644</v>
      </c>
      <c r="C32" s="16" t="s">
        <v>686</v>
      </c>
    </row>
    <row r="33" spans="1:3" x14ac:dyDescent="0.2">
      <c r="A33" s="18"/>
      <c r="B33" s="24"/>
      <c r="C33" s="22" t="s">
        <v>735</v>
      </c>
    </row>
    <row r="34" spans="1:3" x14ac:dyDescent="0.2">
      <c r="A34" s="10" t="s">
        <v>631</v>
      </c>
      <c r="B34" s="15"/>
      <c r="C34" s="16" t="s">
        <v>628</v>
      </c>
    </row>
    <row r="35" spans="1:3" x14ac:dyDescent="0.2">
      <c r="A35" s="18"/>
      <c r="B35" s="15"/>
      <c r="C35" s="16" t="s">
        <v>687</v>
      </c>
    </row>
    <row r="36" spans="1:3" x14ac:dyDescent="0.2">
      <c r="A36" s="10" t="s">
        <v>636</v>
      </c>
      <c r="B36" s="15"/>
      <c r="C36" s="16" t="s">
        <v>589</v>
      </c>
    </row>
    <row r="37" spans="1:3" x14ac:dyDescent="0.2">
      <c r="A37" s="10" t="s">
        <v>634</v>
      </c>
      <c r="B37" s="15"/>
      <c r="C37" s="16" t="s">
        <v>605</v>
      </c>
    </row>
    <row r="38" spans="1:3" x14ac:dyDescent="0.2">
      <c r="A38" s="18"/>
      <c r="B38" s="15"/>
      <c r="C38" s="16" t="s">
        <v>591</v>
      </c>
    </row>
    <row r="39" spans="1:3" x14ac:dyDescent="0.2">
      <c r="A39" s="10" t="s">
        <v>637</v>
      </c>
      <c r="B39" s="15"/>
      <c r="C39" s="16" t="s">
        <v>589</v>
      </c>
    </row>
    <row r="40" spans="1:3" x14ac:dyDescent="0.2">
      <c r="A40" s="10" t="s">
        <v>638</v>
      </c>
      <c r="B40" s="15"/>
      <c r="C40" s="16" t="s">
        <v>591</v>
      </c>
    </row>
    <row r="41" spans="1:3" x14ac:dyDescent="0.2">
      <c r="A41" s="10" t="s">
        <v>639</v>
      </c>
      <c r="B41" s="15"/>
      <c r="C41" s="16" t="s">
        <v>599</v>
      </c>
    </row>
    <row r="42" spans="1:3" x14ac:dyDescent="0.2">
      <c r="A42" s="18"/>
      <c r="B42" s="15"/>
      <c r="C42" s="16" t="s">
        <v>591</v>
      </c>
    </row>
    <row r="43" spans="1:3" x14ac:dyDescent="0.2">
      <c r="A43" s="10" t="s">
        <v>736</v>
      </c>
      <c r="B43" s="15"/>
      <c r="C43" s="16" t="s">
        <v>642</v>
      </c>
    </row>
    <row r="44" spans="1:3" x14ac:dyDescent="0.2">
      <c r="A44" s="18"/>
      <c r="B44" s="15"/>
      <c r="C44" s="16" t="s">
        <v>591</v>
      </c>
    </row>
    <row r="45" spans="1:3" x14ac:dyDescent="0.2">
      <c r="A45" s="10" t="s">
        <v>692</v>
      </c>
      <c r="B45" s="15"/>
      <c r="C45" s="16" t="s">
        <v>591</v>
      </c>
    </row>
    <row r="46" spans="1:3" x14ac:dyDescent="0.2">
      <c r="A46" s="18"/>
      <c r="B46" s="15" t="s">
        <v>644</v>
      </c>
      <c r="C46" s="16" t="s">
        <v>645</v>
      </c>
    </row>
    <row r="47" spans="1:3" x14ac:dyDescent="0.2">
      <c r="A47" s="10" t="s">
        <v>648</v>
      </c>
      <c r="B47" s="15"/>
      <c r="C47" s="16" t="s">
        <v>649</v>
      </c>
    </row>
    <row r="48" spans="1:3" x14ac:dyDescent="0.2">
      <c r="A48" s="10" t="s">
        <v>722</v>
      </c>
      <c r="B48" s="15"/>
      <c r="C48" s="16" t="s">
        <v>591</v>
      </c>
    </row>
    <row r="49" spans="1:3" x14ac:dyDescent="0.2">
      <c r="A49" s="21" t="s">
        <v>737</v>
      </c>
      <c r="B49" s="23" t="s">
        <v>770</v>
      </c>
      <c r="C49" s="22" t="s">
        <v>738</v>
      </c>
    </row>
    <row r="50" spans="1:3" x14ac:dyDescent="0.2">
      <c r="A50" s="21"/>
      <c r="B50" s="23"/>
      <c r="C50" s="22" t="s">
        <v>739</v>
      </c>
    </row>
    <row r="51" spans="1:3" x14ac:dyDescent="0.2">
      <c r="A51" s="10"/>
      <c r="B51" s="15"/>
      <c r="C51" s="22" t="s">
        <v>740</v>
      </c>
    </row>
    <row r="52" spans="1:3" x14ac:dyDescent="0.2">
      <c r="A52" s="10"/>
      <c r="B52" s="15"/>
      <c r="C52" s="22" t="s">
        <v>741</v>
      </c>
    </row>
  </sheetData>
  <pageMargins left="0.7" right="0.7" top="0.75" bottom="0.75" header="0.3" footer="0.3"/>
  <pageSetup paperSize="8" fitToHeight="0" orientation="landscape"/>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N84"/>
  <sheetViews>
    <sheetView view="pageBreakPreview" topLeftCell="A15" zoomScaleNormal="100" zoomScaleSheetLayoutView="100" workbookViewId="0">
      <selection activeCell="A37" sqref="A37"/>
    </sheetView>
  </sheetViews>
  <sheetFormatPr baseColWidth="10" defaultColWidth="8.83203125" defaultRowHeight="14" x14ac:dyDescent="0.2"/>
  <cols>
    <col min="1" max="1" width="57.5" style="1" customWidth="1"/>
    <col min="2" max="2" width="9.1640625" style="2" customWidth="1"/>
    <col min="3" max="3" width="63.5" style="3" customWidth="1"/>
    <col min="4" max="12" width="8.83203125" style="2"/>
    <col min="13" max="13" width="82" style="2" customWidth="1"/>
    <col min="14" max="16384" width="8.83203125" style="2"/>
  </cols>
  <sheetData>
    <row r="1" spans="1:13" x14ac:dyDescent="0.2">
      <c r="A1" s="12" t="s">
        <v>742</v>
      </c>
      <c r="B1" s="13"/>
      <c r="C1" s="14" t="s">
        <v>743</v>
      </c>
    </row>
    <row r="2" spans="1:13" x14ac:dyDescent="0.2">
      <c r="A2" s="12" t="s">
        <v>580</v>
      </c>
      <c r="B2" s="13"/>
      <c r="C2" s="14" t="s">
        <v>581</v>
      </c>
    </row>
    <row r="3" spans="1:13" x14ac:dyDescent="0.2">
      <c r="A3" s="10" t="s">
        <v>744</v>
      </c>
      <c r="B3" s="15"/>
      <c r="C3" s="16" t="s">
        <v>745</v>
      </c>
      <c r="G3" s="17"/>
      <c r="H3" s="17"/>
    </row>
    <row r="4" spans="1:13" x14ac:dyDescent="0.2">
      <c r="A4" s="10" t="s">
        <v>582</v>
      </c>
      <c r="B4" s="15"/>
      <c r="C4" s="16" t="s">
        <v>655</v>
      </c>
      <c r="J4" s="17"/>
      <c r="K4" s="17"/>
    </row>
    <row r="5" spans="1:13" x14ac:dyDescent="0.2">
      <c r="A5" s="18"/>
      <c r="B5" s="15"/>
      <c r="C5" s="16" t="s">
        <v>584</v>
      </c>
      <c r="E5" s="19"/>
      <c r="F5" s="19"/>
    </row>
    <row r="6" spans="1:13" x14ac:dyDescent="0.2">
      <c r="A6" s="18"/>
      <c r="B6" s="15"/>
      <c r="C6" s="20" t="s">
        <v>585</v>
      </c>
      <c r="E6" s="19"/>
      <c r="F6" s="19"/>
    </row>
    <row r="7" spans="1:13" x14ac:dyDescent="0.2">
      <c r="A7" s="10" t="s">
        <v>588</v>
      </c>
      <c r="B7" s="15"/>
      <c r="C7" s="16" t="s">
        <v>589</v>
      </c>
      <c r="H7" s="17"/>
      <c r="I7" s="17"/>
    </row>
    <row r="8" spans="1:13" x14ac:dyDescent="0.2">
      <c r="A8" s="10" t="s">
        <v>658</v>
      </c>
      <c r="B8" s="15"/>
      <c r="C8" s="16" t="s">
        <v>589</v>
      </c>
      <c r="K8" s="17"/>
      <c r="L8" s="17"/>
    </row>
    <row r="9" spans="1:13" x14ac:dyDescent="0.2">
      <c r="A9" s="10" t="s">
        <v>594</v>
      </c>
      <c r="B9" s="15"/>
      <c r="C9" s="16" t="s">
        <v>589</v>
      </c>
      <c r="H9" s="17"/>
      <c r="I9" s="17"/>
    </row>
    <row r="10" spans="1:13" x14ac:dyDescent="0.2">
      <c r="A10" s="21" t="s">
        <v>746</v>
      </c>
      <c r="B10" s="15"/>
      <c r="C10" s="22" t="s">
        <v>745</v>
      </c>
      <c r="I10" s="17"/>
      <c r="J10" s="17"/>
    </row>
    <row r="11" spans="1:13" x14ac:dyDescent="0.2">
      <c r="A11" s="21" t="s">
        <v>747</v>
      </c>
      <c r="B11" s="23"/>
      <c r="C11" s="22" t="s">
        <v>745</v>
      </c>
      <c r="I11" s="17"/>
      <c r="J11" s="17"/>
    </row>
    <row r="12" spans="1:13" x14ac:dyDescent="0.2">
      <c r="A12" s="10" t="s">
        <v>664</v>
      </c>
      <c r="B12" s="15"/>
      <c r="C12" s="16" t="s">
        <v>584</v>
      </c>
      <c r="H12" s="17"/>
      <c r="I12" s="17"/>
    </row>
    <row r="13" spans="1:13" x14ac:dyDescent="0.2">
      <c r="A13" s="18"/>
      <c r="B13" s="15"/>
      <c r="C13" s="16" t="s">
        <v>599</v>
      </c>
      <c r="E13" s="19"/>
      <c r="F13" s="19"/>
    </row>
    <row r="14" spans="1:13" x14ac:dyDescent="0.2">
      <c r="A14" s="18"/>
      <c r="B14" s="15"/>
      <c r="C14" s="16" t="s">
        <v>605</v>
      </c>
      <c r="D14" s="19"/>
      <c r="E14" s="19"/>
    </row>
    <row r="15" spans="1:13" x14ac:dyDescent="0.2">
      <c r="A15" s="10" t="s">
        <v>665</v>
      </c>
      <c r="B15" s="15"/>
      <c r="C15" s="16" t="s">
        <v>599</v>
      </c>
      <c r="H15" s="17"/>
      <c r="I15" s="17"/>
    </row>
    <row r="16" spans="1:13" x14ac:dyDescent="0.2">
      <c r="A16" s="18"/>
      <c r="B16" s="15"/>
      <c r="C16" s="16" t="s">
        <v>666</v>
      </c>
      <c r="F16" s="19"/>
      <c r="G16" s="19"/>
      <c r="M16" s="39"/>
    </row>
    <row r="17" spans="1:12" x14ac:dyDescent="0.2">
      <c r="A17" s="10" t="s">
        <v>601</v>
      </c>
      <c r="B17" s="15"/>
      <c r="C17" s="16" t="s">
        <v>599</v>
      </c>
      <c r="K17" s="17"/>
      <c r="L17" s="17"/>
    </row>
    <row r="18" spans="1:12" x14ac:dyDescent="0.2">
      <c r="A18" s="18"/>
      <c r="B18" s="15"/>
      <c r="C18" s="16" t="s">
        <v>589</v>
      </c>
      <c r="E18" s="19"/>
      <c r="F18" s="19"/>
    </row>
    <row r="19" spans="1:12" x14ac:dyDescent="0.2">
      <c r="A19" s="10" t="s">
        <v>667</v>
      </c>
      <c r="B19" s="15"/>
      <c r="C19" s="16" t="s">
        <v>599</v>
      </c>
      <c r="G19" s="17"/>
      <c r="H19" s="17"/>
    </row>
    <row r="20" spans="1:12" x14ac:dyDescent="0.2">
      <c r="A20" s="18"/>
      <c r="B20" s="15"/>
      <c r="C20" s="16" t="s">
        <v>605</v>
      </c>
      <c r="D20" s="19"/>
      <c r="E20" s="19"/>
    </row>
    <row r="21" spans="1:12" x14ac:dyDescent="0.2">
      <c r="A21" s="18"/>
      <c r="B21" s="15"/>
      <c r="C21" s="16" t="s">
        <v>606</v>
      </c>
      <c r="D21" s="19"/>
      <c r="E21" s="19"/>
    </row>
    <row r="22" spans="1:12" x14ac:dyDescent="0.2">
      <c r="A22" s="10" t="s">
        <v>668</v>
      </c>
      <c r="B22" s="15"/>
      <c r="C22" s="16" t="s">
        <v>669</v>
      </c>
      <c r="K22" s="17"/>
      <c r="L22" s="17"/>
    </row>
    <row r="23" spans="1:12" x14ac:dyDescent="0.2">
      <c r="A23" s="18"/>
      <c r="B23" s="15"/>
      <c r="C23" s="16" t="s">
        <v>591</v>
      </c>
      <c r="E23" s="19"/>
      <c r="F23" s="19"/>
    </row>
    <row r="24" spans="1:12" x14ac:dyDescent="0.2">
      <c r="A24" s="10" t="s">
        <v>670</v>
      </c>
      <c r="B24" s="15"/>
      <c r="C24" s="16" t="s">
        <v>671</v>
      </c>
      <c r="H24" s="17"/>
      <c r="I24" s="17"/>
    </row>
    <row r="25" spans="1:12" x14ac:dyDescent="0.2">
      <c r="A25" s="18"/>
      <c r="B25" s="15"/>
      <c r="C25" s="16" t="s">
        <v>589</v>
      </c>
      <c r="F25" s="19"/>
      <c r="G25" s="19"/>
    </row>
    <row r="26" spans="1:12" x14ac:dyDescent="0.2">
      <c r="A26" s="10" t="s">
        <v>610</v>
      </c>
      <c r="B26" s="15"/>
      <c r="C26" s="16" t="s">
        <v>599</v>
      </c>
      <c r="K26" s="17"/>
      <c r="L26" s="17"/>
    </row>
    <row r="27" spans="1:12" x14ac:dyDescent="0.2">
      <c r="A27" s="18"/>
      <c r="B27" s="15"/>
      <c r="C27" s="16" t="s">
        <v>611</v>
      </c>
      <c r="E27" s="19"/>
      <c r="F27" s="19"/>
    </row>
    <row r="28" spans="1:12" x14ac:dyDescent="0.2">
      <c r="A28" s="18"/>
      <c r="B28" s="15"/>
      <c r="C28" s="16" t="s">
        <v>612</v>
      </c>
      <c r="K28" s="17"/>
      <c r="L28" s="17"/>
    </row>
    <row r="29" spans="1:12" x14ac:dyDescent="0.2">
      <c r="A29" s="10" t="s">
        <v>613</v>
      </c>
      <c r="B29" s="15"/>
      <c r="C29" s="16" t="s">
        <v>605</v>
      </c>
      <c r="E29" s="19"/>
      <c r="F29" s="19"/>
    </row>
    <row r="30" spans="1:12" x14ac:dyDescent="0.2">
      <c r="A30" s="18"/>
      <c r="B30" s="15"/>
      <c r="C30" s="16" t="s">
        <v>606</v>
      </c>
      <c r="H30" s="19"/>
      <c r="I30" s="19"/>
    </row>
    <row r="31" spans="1:12" x14ac:dyDescent="0.2">
      <c r="A31" s="18"/>
      <c r="B31" s="15"/>
      <c r="C31" s="22" t="s">
        <v>748</v>
      </c>
      <c r="H31" s="19"/>
      <c r="I31" s="19"/>
    </row>
    <row r="32" spans="1:12" x14ac:dyDescent="0.2">
      <c r="A32" s="10" t="s">
        <v>614</v>
      </c>
      <c r="B32" s="15"/>
      <c r="C32" s="16" t="s">
        <v>584</v>
      </c>
      <c r="F32" s="17"/>
      <c r="G32" s="17"/>
    </row>
    <row r="33" spans="1:14" x14ac:dyDescent="0.2">
      <c r="A33" s="18"/>
      <c r="B33" s="15"/>
      <c r="C33" s="16" t="s">
        <v>605</v>
      </c>
      <c r="D33" s="19"/>
      <c r="E33" s="19"/>
    </row>
    <row r="34" spans="1:14" x14ac:dyDescent="0.2">
      <c r="A34" s="18"/>
      <c r="B34" s="15"/>
      <c r="C34" s="22" t="s">
        <v>748</v>
      </c>
      <c r="D34" s="19"/>
      <c r="E34" s="19"/>
    </row>
    <row r="35" spans="1:14" x14ac:dyDescent="0.2">
      <c r="A35" s="21" t="s">
        <v>675</v>
      </c>
      <c r="B35" s="15"/>
      <c r="C35" s="22" t="s">
        <v>745</v>
      </c>
      <c r="H35" s="17"/>
      <c r="I35" s="17"/>
    </row>
    <row r="36" spans="1:14" x14ac:dyDescent="0.2">
      <c r="A36" s="10" t="s">
        <v>615</v>
      </c>
      <c r="B36" s="15"/>
      <c r="C36" s="16" t="s">
        <v>589</v>
      </c>
      <c r="K36" s="17"/>
      <c r="L36" s="17"/>
    </row>
    <row r="37" spans="1:14" x14ac:dyDescent="0.2">
      <c r="A37" s="21" t="s">
        <v>678</v>
      </c>
      <c r="B37" s="15"/>
      <c r="C37" s="22" t="s">
        <v>745</v>
      </c>
      <c r="D37" s="19"/>
      <c r="E37" s="19"/>
    </row>
    <row r="38" spans="1:14" x14ac:dyDescent="0.2">
      <c r="A38" s="21" t="s">
        <v>616</v>
      </c>
      <c r="B38" s="15"/>
      <c r="C38" s="22" t="s">
        <v>745</v>
      </c>
      <c r="F38" s="19"/>
      <c r="G38" s="19"/>
    </row>
    <row r="39" spans="1:14" x14ac:dyDescent="0.2">
      <c r="A39" s="21" t="s">
        <v>749</v>
      </c>
      <c r="B39" s="15"/>
      <c r="C39" s="22" t="s">
        <v>745</v>
      </c>
      <c r="J39" s="17"/>
      <c r="K39" s="17"/>
    </row>
    <row r="40" spans="1:14" x14ac:dyDescent="0.2">
      <c r="A40" s="10" t="s">
        <v>617</v>
      </c>
      <c r="B40" s="15"/>
      <c r="C40" s="16" t="s">
        <v>589</v>
      </c>
      <c r="E40" s="19"/>
      <c r="F40" s="19"/>
    </row>
    <row r="41" spans="1:14" x14ac:dyDescent="0.2">
      <c r="A41" s="10" t="s">
        <v>684</v>
      </c>
      <c r="B41" s="15"/>
      <c r="C41" s="16" t="s">
        <v>685</v>
      </c>
      <c r="K41" s="17"/>
      <c r="L41" s="17"/>
    </row>
    <row r="42" spans="1:14" x14ac:dyDescent="0.2">
      <c r="A42" s="10" t="s">
        <v>619</v>
      </c>
      <c r="B42" s="15"/>
      <c r="C42" s="16" t="s">
        <v>589</v>
      </c>
      <c r="K42" s="17"/>
      <c r="L42" s="17"/>
    </row>
    <row r="43" spans="1:14" x14ac:dyDescent="0.2">
      <c r="A43" s="10" t="s">
        <v>620</v>
      </c>
      <c r="B43" s="15"/>
      <c r="C43" s="16" t="s">
        <v>589</v>
      </c>
      <c r="L43" s="17"/>
      <c r="M43" s="17"/>
    </row>
    <row r="44" spans="1:14" x14ac:dyDescent="0.2">
      <c r="A44" s="10" t="s">
        <v>621</v>
      </c>
      <c r="B44" s="15"/>
      <c r="C44" s="16" t="s">
        <v>591</v>
      </c>
      <c r="H44" s="17"/>
      <c r="I44" s="17"/>
    </row>
    <row r="45" spans="1:14" x14ac:dyDescent="0.2">
      <c r="A45" s="10" t="s">
        <v>624</v>
      </c>
      <c r="B45" s="15"/>
      <c r="C45" s="20" t="s">
        <v>625</v>
      </c>
      <c r="H45" s="17"/>
      <c r="I45" s="17"/>
    </row>
    <row r="46" spans="1:14" x14ac:dyDescent="0.2">
      <c r="A46" s="10" t="s">
        <v>626</v>
      </c>
      <c r="B46" s="15"/>
      <c r="C46" s="16" t="s">
        <v>591</v>
      </c>
      <c r="I46" s="17"/>
      <c r="J46" s="17"/>
    </row>
    <row r="47" spans="1:14" x14ac:dyDescent="0.2">
      <c r="A47" s="10" t="s">
        <v>627</v>
      </c>
      <c r="B47" s="15"/>
      <c r="C47" s="16" t="s">
        <v>599</v>
      </c>
      <c r="L47" s="17"/>
      <c r="M47" s="17"/>
    </row>
    <row r="48" spans="1:14" x14ac:dyDescent="0.2">
      <c r="A48" s="18"/>
      <c r="B48" s="15"/>
      <c r="C48" s="16" t="s">
        <v>628</v>
      </c>
      <c r="M48" s="17"/>
      <c r="N48" s="17"/>
    </row>
    <row r="49" spans="1:12" x14ac:dyDescent="0.2">
      <c r="A49" s="18"/>
      <c r="B49" s="15"/>
      <c r="C49" s="16" t="s">
        <v>591</v>
      </c>
      <c r="I49" s="17"/>
      <c r="J49" s="17"/>
    </row>
    <row r="50" spans="1:12" x14ac:dyDescent="0.2">
      <c r="A50" s="18"/>
      <c r="B50" s="24" t="s">
        <v>644</v>
      </c>
      <c r="C50" s="16" t="s">
        <v>686</v>
      </c>
      <c r="D50" s="19"/>
    </row>
    <row r="51" spans="1:12" x14ac:dyDescent="0.2">
      <c r="A51" s="10" t="s">
        <v>631</v>
      </c>
      <c r="B51" s="15"/>
      <c r="C51" s="16" t="s">
        <v>628</v>
      </c>
      <c r="F51" s="19"/>
      <c r="G51" s="19"/>
    </row>
    <row r="52" spans="1:12" x14ac:dyDescent="0.2">
      <c r="A52" s="18"/>
      <c r="B52" s="15"/>
      <c r="C52" s="16" t="s">
        <v>687</v>
      </c>
    </row>
    <row r="53" spans="1:12" x14ac:dyDescent="0.2">
      <c r="A53" s="10" t="s">
        <v>636</v>
      </c>
      <c r="B53" s="15"/>
      <c r="C53" s="16" t="s">
        <v>603</v>
      </c>
      <c r="H53" s="17"/>
      <c r="I53" s="17"/>
    </row>
    <row r="54" spans="1:12" x14ac:dyDescent="0.2">
      <c r="A54" s="10" t="s">
        <v>634</v>
      </c>
      <c r="B54" s="15"/>
      <c r="C54" s="16" t="s">
        <v>605</v>
      </c>
      <c r="J54" s="17"/>
      <c r="K54" s="17"/>
    </row>
    <row r="55" spans="1:12" x14ac:dyDescent="0.2">
      <c r="A55" s="18"/>
      <c r="B55" s="15"/>
      <c r="C55" s="16" t="s">
        <v>591</v>
      </c>
      <c r="J55" s="17"/>
      <c r="K55" s="17"/>
    </row>
    <row r="56" spans="1:12" x14ac:dyDescent="0.2">
      <c r="A56" s="10" t="s">
        <v>688</v>
      </c>
      <c r="B56" s="15"/>
      <c r="C56" s="16" t="s">
        <v>599</v>
      </c>
      <c r="F56" s="17"/>
      <c r="G56" s="17"/>
    </row>
    <row r="57" spans="1:12" x14ac:dyDescent="0.2">
      <c r="A57" s="18"/>
      <c r="B57" s="15"/>
      <c r="C57" s="16" t="s">
        <v>591</v>
      </c>
      <c r="F57" s="19"/>
      <c r="G57" s="19"/>
    </row>
    <row r="58" spans="1:12" x14ac:dyDescent="0.2">
      <c r="A58" s="21" t="s">
        <v>689</v>
      </c>
      <c r="B58" s="15"/>
      <c r="C58" s="16" t="s">
        <v>750</v>
      </c>
      <c r="J58" s="17"/>
      <c r="K58" s="17"/>
    </row>
    <row r="59" spans="1:12" x14ac:dyDescent="0.2">
      <c r="A59" s="10"/>
      <c r="B59" s="15"/>
      <c r="C59" s="22" t="s">
        <v>748</v>
      </c>
      <c r="J59" s="17"/>
      <c r="K59" s="17"/>
    </row>
    <row r="60" spans="1:12" x14ac:dyDescent="0.2">
      <c r="A60" s="21" t="s">
        <v>637</v>
      </c>
      <c r="B60" s="15"/>
      <c r="C60" s="16" t="s">
        <v>589</v>
      </c>
      <c r="F60" s="19"/>
      <c r="G60" s="19"/>
    </row>
    <row r="61" spans="1:12" x14ac:dyDescent="0.2">
      <c r="A61" s="10"/>
      <c r="B61" s="15"/>
      <c r="C61" s="22" t="s">
        <v>748</v>
      </c>
      <c r="F61" s="19"/>
      <c r="G61" s="19"/>
    </row>
    <row r="62" spans="1:12" x14ac:dyDescent="0.2">
      <c r="A62" s="10" t="s">
        <v>638</v>
      </c>
      <c r="B62" s="15"/>
      <c r="C62" s="16" t="s">
        <v>591</v>
      </c>
      <c r="F62" s="19"/>
      <c r="G62" s="19"/>
    </row>
    <row r="63" spans="1:12" x14ac:dyDescent="0.2">
      <c r="A63" s="10" t="s">
        <v>639</v>
      </c>
      <c r="B63" s="15"/>
      <c r="C63" s="16" t="s">
        <v>599</v>
      </c>
      <c r="K63" s="17"/>
      <c r="L63" s="17"/>
    </row>
    <row r="64" spans="1:12" x14ac:dyDescent="0.2">
      <c r="A64" s="18"/>
      <c r="B64" s="15"/>
      <c r="C64" s="16" t="s">
        <v>591</v>
      </c>
      <c r="K64" s="17"/>
      <c r="L64" s="17"/>
    </row>
    <row r="65" spans="1:13" x14ac:dyDescent="0.2">
      <c r="A65" s="21" t="s">
        <v>640</v>
      </c>
      <c r="B65" s="15"/>
      <c r="C65" s="22" t="s">
        <v>745</v>
      </c>
      <c r="H65" s="17"/>
      <c r="I65" s="17"/>
    </row>
    <row r="66" spans="1:13" x14ac:dyDescent="0.2">
      <c r="A66" s="10" t="s">
        <v>692</v>
      </c>
      <c r="B66" s="15"/>
      <c r="C66" s="16" t="s">
        <v>591</v>
      </c>
      <c r="L66" s="17"/>
      <c r="M66" s="17"/>
    </row>
    <row r="67" spans="1:13" x14ac:dyDescent="0.2">
      <c r="A67" s="18"/>
      <c r="B67" s="24" t="s">
        <v>644</v>
      </c>
      <c r="C67" s="16" t="s">
        <v>645</v>
      </c>
    </row>
    <row r="68" spans="1:13" x14ac:dyDescent="0.2">
      <c r="A68" s="10" t="s">
        <v>693</v>
      </c>
      <c r="B68" s="15"/>
      <c r="C68" s="16" t="s">
        <v>599</v>
      </c>
      <c r="L68" s="17"/>
      <c r="M68" s="17"/>
    </row>
    <row r="69" spans="1:13" x14ac:dyDescent="0.2">
      <c r="A69" s="18"/>
      <c r="B69" s="15"/>
      <c r="C69" s="16" t="s">
        <v>591</v>
      </c>
    </row>
    <row r="70" spans="1:13" x14ac:dyDescent="0.2">
      <c r="A70" s="18"/>
      <c r="B70" s="24" t="s">
        <v>644</v>
      </c>
      <c r="C70" s="16" t="s">
        <v>686</v>
      </c>
      <c r="J70" s="17"/>
      <c r="K70" s="17"/>
    </row>
    <row r="71" spans="1:13" x14ac:dyDescent="0.2">
      <c r="A71" s="10" t="s">
        <v>694</v>
      </c>
      <c r="B71" s="15"/>
      <c r="C71" s="16" t="s">
        <v>647</v>
      </c>
      <c r="K71" s="17"/>
      <c r="L71" s="17"/>
    </row>
    <row r="72" spans="1:13" x14ac:dyDescent="0.2">
      <c r="A72" s="18"/>
      <c r="B72" s="15"/>
      <c r="C72" s="16" t="s">
        <v>591</v>
      </c>
      <c r="F72" s="19"/>
      <c r="G72" s="19"/>
    </row>
    <row r="73" spans="1:13" x14ac:dyDescent="0.2">
      <c r="A73" s="10" t="s">
        <v>695</v>
      </c>
      <c r="B73" s="15"/>
      <c r="C73" s="16" t="s">
        <v>696</v>
      </c>
      <c r="I73" s="17"/>
      <c r="J73" s="17"/>
    </row>
    <row r="74" spans="1:13" x14ac:dyDescent="0.2">
      <c r="A74" s="18"/>
      <c r="B74" s="15"/>
      <c r="C74" s="16" t="s">
        <v>591</v>
      </c>
      <c r="F74" s="19"/>
      <c r="G74" s="19"/>
    </row>
    <row r="75" spans="1:13" x14ac:dyDescent="0.2">
      <c r="A75" s="10" t="s">
        <v>648</v>
      </c>
      <c r="B75" s="15"/>
      <c r="C75" s="16" t="s">
        <v>649</v>
      </c>
      <c r="J75" s="17"/>
      <c r="K75" s="17"/>
    </row>
    <row r="76" spans="1:13" x14ac:dyDescent="0.2">
      <c r="A76" s="10" t="s">
        <v>697</v>
      </c>
      <c r="B76" s="15"/>
      <c r="C76" s="16" t="s">
        <v>647</v>
      </c>
      <c r="F76" s="19"/>
      <c r="G76" s="19"/>
    </row>
    <row r="77" spans="1:13" x14ac:dyDescent="0.2">
      <c r="A77" s="18"/>
      <c r="B77" s="15"/>
      <c r="C77" s="16" t="s">
        <v>591</v>
      </c>
      <c r="H77" s="17"/>
      <c r="I77" s="17"/>
    </row>
    <row r="78" spans="1:13" x14ac:dyDescent="0.2">
      <c r="A78" s="10" t="s">
        <v>698</v>
      </c>
      <c r="B78" s="15"/>
      <c r="C78" s="16" t="s">
        <v>599</v>
      </c>
      <c r="G78" s="17"/>
      <c r="H78" s="17"/>
    </row>
    <row r="79" spans="1:13" x14ac:dyDescent="0.2">
      <c r="A79" s="18"/>
      <c r="B79" s="24" t="s">
        <v>644</v>
      </c>
      <c r="C79" s="16" t="s">
        <v>699</v>
      </c>
      <c r="F79" s="19"/>
      <c r="G79" s="19"/>
    </row>
    <row r="80" spans="1:13" x14ac:dyDescent="0.2">
      <c r="A80" s="21" t="s">
        <v>700</v>
      </c>
      <c r="B80" s="15"/>
      <c r="C80" s="22" t="s">
        <v>745</v>
      </c>
      <c r="K80" s="17"/>
      <c r="L80" s="17"/>
    </row>
    <row r="81" spans="1:10" x14ac:dyDescent="0.2">
      <c r="A81" s="21" t="s">
        <v>650</v>
      </c>
      <c r="B81" s="15"/>
      <c r="C81" s="22" t="s">
        <v>745</v>
      </c>
      <c r="I81" s="17"/>
      <c r="J81" s="17"/>
    </row>
    <row r="82" spans="1:10" x14ac:dyDescent="0.2">
      <c r="A82" s="18"/>
      <c r="B82" s="15"/>
      <c r="C82" s="16"/>
      <c r="F82" s="19"/>
      <c r="G82" s="19"/>
    </row>
    <row r="83" spans="1:10" x14ac:dyDescent="0.2">
      <c r="H83" s="17"/>
      <c r="I83" s="17"/>
    </row>
    <row r="84" spans="1:10" x14ac:dyDescent="0.2">
      <c r="E84" s="19"/>
      <c r="F84" s="19"/>
    </row>
  </sheetData>
  <pageMargins left="0.7" right="0.7" top="0.75" bottom="0.75" header="0.3" footer="0.3"/>
  <pageSetup paperSize="8" fitToHeight="0" orientation="landscape"/>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L12"/>
  <sheetViews>
    <sheetView view="pageBreakPreview" zoomScaleNormal="100" zoomScaleSheetLayoutView="100" workbookViewId="0">
      <selection activeCell="B3" sqref="B3"/>
    </sheetView>
  </sheetViews>
  <sheetFormatPr baseColWidth="10" defaultColWidth="8.83203125" defaultRowHeight="14" x14ac:dyDescent="0.2"/>
  <cols>
    <col min="1" max="1" width="57.5" style="1" customWidth="1"/>
    <col min="2" max="2" width="40.33203125" style="2" customWidth="1"/>
    <col min="3" max="3" width="63.5" style="3" customWidth="1"/>
    <col min="4" max="12" width="8.83203125" style="2"/>
    <col min="13" max="13" width="82" style="2" customWidth="1"/>
    <col min="14" max="16384" width="8.83203125" style="2"/>
  </cols>
  <sheetData>
    <row r="1" spans="1:12" x14ac:dyDescent="0.2">
      <c r="A1" s="12" t="s">
        <v>751</v>
      </c>
      <c r="B1" s="13"/>
      <c r="C1" s="14" t="s">
        <v>579</v>
      </c>
    </row>
    <row r="2" spans="1:12" x14ac:dyDescent="0.2">
      <c r="A2" s="12" t="s">
        <v>580</v>
      </c>
      <c r="B2" s="13" t="s">
        <v>771</v>
      </c>
      <c r="C2" s="14" t="s">
        <v>581</v>
      </c>
    </row>
    <row r="3" spans="1:12" x14ac:dyDescent="0.2">
      <c r="A3" s="10" t="s">
        <v>752</v>
      </c>
      <c r="B3" s="15"/>
      <c r="C3" s="16" t="s">
        <v>589</v>
      </c>
      <c r="G3" s="17"/>
      <c r="H3" s="17"/>
    </row>
    <row r="4" spans="1:12" x14ac:dyDescent="0.2">
      <c r="A4" s="10" t="s">
        <v>658</v>
      </c>
      <c r="B4" s="15"/>
      <c r="C4" s="16" t="s">
        <v>589</v>
      </c>
      <c r="G4" s="17"/>
      <c r="H4" s="17"/>
    </row>
    <row r="5" spans="1:12" x14ac:dyDescent="0.2">
      <c r="A5" s="10" t="s">
        <v>753</v>
      </c>
      <c r="B5" s="15" t="s">
        <v>760</v>
      </c>
      <c r="C5" s="16" t="s">
        <v>599</v>
      </c>
      <c r="G5" s="17"/>
      <c r="H5" s="17"/>
    </row>
    <row r="6" spans="1:12" x14ac:dyDescent="0.2">
      <c r="A6" s="10" t="s">
        <v>754</v>
      </c>
      <c r="B6" s="15" t="s">
        <v>761</v>
      </c>
      <c r="C6" s="16" t="s">
        <v>591</v>
      </c>
      <c r="J6" s="17"/>
      <c r="K6" s="17"/>
    </row>
    <row r="7" spans="1:12" ht="45" x14ac:dyDescent="0.2">
      <c r="A7" s="18"/>
      <c r="B7" s="182" t="s">
        <v>762</v>
      </c>
      <c r="C7" s="16" t="s">
        <v>755</v>
      </c>
      <c r="E7" s="19"/>
      <c r="F7" s="19"/>
    </row>
    <row r="8" spans="1:12" x14ac:dyDescent="0.2">
      <c r="A8" s="18"/>
      <c r="B8" s="15"/>
      <c r="C8" s="20" t="s">
        <v>666</v>
      </c>
      <c r="E8" s="19"/>
      <c r="F8" s="19"/>
    </row>
    <row r="9" spans="1:12" x14ac:dyDescent="0.2">
      <c r="A9" s="10" t="s">
        <v>756</v>
      </c>
      <c r="B9" s="15" t="s">
        <v>763</v>
      </c>
      <c r="C9" s="16" t="s">
        <v>599</v>
      </c>
      <c r="H9" s="17"/>
      <c r="I9" s="17"/>
    </row>
    <row r="10" spans="1:12" x14ac:dyDescent="0.2">
      <c r="A10" s="10"/>
      <c r="B10" s="15"/>
      <c r="C10" s="16"/>
      <c r="K10" s="17"/>
      <c r="L10" s="17"/>
    </row>
    <row r="11" spans="1:12" x14ac:dyDescent="0.2">
      <c r="H11" s="17"/>
      <c r="I11" s="17"/>
    </row>
    <row r="12" spans="1:12" x14ac:dyDescent="0.2">
      <c r="E12" s="19"/>
      <c r="F12" s="19"/>
    </row>
  </sheetData>
  <pageMargins left="0.7" right="0.7" top="0.75" bottom="0.75" header="0.3" footer="0.3"/>
  <pageSetup paperSize="8"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D20EB6-6BC4-B041-ADC3-EE61D35BE42C}">
  <sheetPr>
    <tabColor theme="6" tint="0.79998168889431442"/>
  </sheetPr>
  <dimension ref="A1:G31"/>
  <sheetViews>
    <sheetView workbookViewId="0">
      <selection activeCell="E4" sqref="E4"/>
    </sheetView>
  </sheetViews>
  <sheetFormatPr baseColWidth="10" defaultColWidth="8.83203125" defaultRowHeight="14" x14ac:dyDescent="0.2"/>
  <cols>
    <col min="1" max="1" width="53.6640625" style="2" bestFit="1" customWidth="1"/>
    <col min="2" max="6" width="24.1640625" style="2" customWidth="1"/>
    <col min="7" max="7" width="12.33203125" style="2" bestFit="1" customWidth="1"/>
    <col min="8" max="16384" width="8.83203125" style="2"/>
  </cols>
  <sheetData>
    <row r="1" spans="1:7" ht="20" customHeight="1" x14ac:dyDescent="0.2">
      <c r="A1" s="44" t="s">
        <v>15</v>
      </c>
      <c r="B1" s="44"/>
      <c r="C1" s="44"/>
      <c r="D1" s="44" t="s">
        <v>777</v>
      </c>
      <c r="E1" s="44" t="s">
        <v>778</v>
      </c>
      <c r="F1" s="44" t="s">
        <v>779</v>
      </c>
    </row>
    <row r="3" spans="1:7" x14ac:dyDescent="0.2">
      <c r="A3" s="44" t="s">
        <v>16</v>
      </c>
      <c r="B3" s="190">
        <f>Ruimtestaat!S195</f>
        <v>0</v>
      </c>
      <c r="C3" s="190"/>
      <c r="D3" s="179"/>
      <c r="E3" s="179"/>
      <c r="F3" s="179"/>
    </row>
    <row r="4" spans="1:7" x14ac:dyDescent="0.2">
      <c r="A4" s="44" t="s">
        <v>776</v>
      </c>
      <c r="B4" s="189">
        <f>D4*E4</f>
        <v>0</v>
      </c>
      <c r="C4" s="190"/>
      <c r="D4" s="178"/>
      <c r="E4" s="187">
        <v>0</v>
      </c>
      <c r="F4" s="187"/>
      <c r="G4" s="181" t="s">
        <v>766</v>
      </c>
    </row>
    <row r="5" spans="1:7" x14ac:dyDescent="0.2">
      <c r="A5" s="44" t="s">
        <v>17</v>
      </c>
      <c r="B5" s="190">
        <f>Glasgegevens!G9</f>
        <v>0</v>
      </c>
      <c r="C5" s="190"/>
      <c r="D5" s="179"/>
      <c r="E5" s="179"/>
      <c r="F5" s="179"/>
    </row>
    <row r="6" spans="1:7" ht="30" x14ac:dyDescent="0.2">
      <c r="A6" s="53" t="s">
        <v>767</v>
      </c>
      <c r="B6" s="191">
        <v>0</v>
      </c>
      <c r="C6" s="192"/>
      <c r="D6" s="179"/>
      <c r="E6" s="179"/>
      <c r="F6" s="179"/>
      <c r="G6" s="181" t="s">
        <v>766</v>
      </c>
    </row>
    <row r="8" spans="1:7" x14ac:dyDescent="0.2">
      <c r="A8" s="75" t="s">
        <v>18</v>
      </c>
      <c r="B8" s="193">
        <f>SUM(B3:C6)</f>
        <v>0</v>
      </c>
      <c r="C8" s="193"/>
      <c r="D8" s="180"/>
      <c r="E8" s="180"/>
      <c r="F8" s="180"/>
    </row>
    <row r="10" spans="1:7" x14ac:dyDescent="0.2">
      <c r="C10" s="76"/>
      <c r="D10" s="76"/>
      <c r="E10" s="76"/>
      <c r="F10" s="76"/>
    </row>
    <row r="11" spans="1:7" x14ac:dyDescent="0.2">
      <c r="A11" s="75" t="s">
        <v>19</v>
      </c>
      <c r="B11" s="75"/>
      <c r="C11" s="77"/>
      <c r="D11" s="77"/>
      <c r="E11" s="77"/>
      <c r="F11" s="77"/>
    </row>
    <row r="12" spans="1:7" ht="66" customHeight="1" x14ac:dyDescent="0.2">
      <c r="A12" s="194" t="s">
        <v>20</v>
      </c>
      <c r="B12" s="194"/>
      <c r="C12" s="194"/>
      <c r="D12" s="78"/>
      <c r="E12" s="78"/>
      <c r="F12" s="78"/>
    </row>
    <row r="13" spans="1:7" x14ac:dyDescent="0.2">
      <c r="A13" s="78"/>
      <c r="B13" s="78"/>
      <c r="C13" s="78"/>
      <c r="D13" s="78"/>
      <c r="E13" s="78"/>
      <c r="F13" s="78"/>
    </row>
    <row r="14" spans="1:7" x14ac:dyDescent="0.2">
      <c r="A14" s="188" t="s">
        <v>21</v>
      </c>
      <c r="B14" s="188"/>
      <c r="C14" s="188"/>
      <c r="D14" s="177"/>
      <c r="E14" s="177"/>
      <c r="F14" s="177"/>
    </row>
    <row r="15" spans="1:7" x14ac:dyDescent="0.2">
      <c r="A15" s="78"/>
      <c r="B15" s="78"/>
      <c r="C15" s="78"/>
      <c r="D15" s="78"/>
      <c r="E15" s="78"/>
      <c r="F15" s="78"/>
    </row>
    <row r="16" spans="1:7" x14ac:dyDescent="0.2">
      <c r="A16" s="77"/>
      <c r="B16" s="79" t="s">
        <v>22</v>
      </c>
      <c r="C16" s="80"/>
      <c r="D16" s="185"/>
      <c r="E16" s="185"/>
      <c r="F16" s="185"/>
    </row>
    <row r="17" spans="1:7" ht="30" x14ac:dyDescent="0.2">
      <c r="A17" s="77"/>
      <c r="B17" s="89" t="s">
        <v>23</v>
      </c>
      <c r="C17" s="80"/>
      <c r="D17" s="185"/>
      <c r="E17" s="185"/>
      <c r="F17" s="185"/>
    </row>
    <row r="18" spans="1:7" ht="30" x14ac:dyDescent="0.2">
      <c r="A18" s="77"/>
      <c r="B18" s="89" t="s">
        <v>24</v>
      </c>
      <c r="C18" s="80"/>
      <c r="D18" s="185"/>
      <c r="E18" s="185"/>
      <c r="F18" s="185"/>
    </row>
    <row r="19" spans="1:7" x14ac:dyDescent="0.2">
      <c r="A19" s="77"/>
      <c r="B19" s="79" t="s">
        <v>25</v>
      </c>
      <c r="C19" s="81"/>
      <c r="D19" s="186"/>
      <c r="E19" s="186"/>
      <c r="F19" s="186"/>
    </row>
    <row r="20" spans="1:7" x14ac:dyDescent="0.2">
      <c r="A20" s="77"/>
      <c r="B20" s="79" t="s">
        <v>26</v>
      </c>
      <c r="C20" s="80"/>
      <c r="D20" s="185"/>
      <c r="E20" s="185"/>
      <c r="F20" s="185"/>
    </row>
    <row r="21" spans="1:7" ht="30" x14ac:dyDescent="0.2">
      <c r="A21" s="77"/>
      <c r="B21" s="90" t="s">
        <v>27</v>
      </c>
      <c r="C21" s="80"/>
      <c r="D21" s="185"/>
      <c r="E21" s="185"/>
      <c r="F21" s="185"/>
    </row>
    <row r="28" spans="1:7" x14ac:dyDescent="0.2">
      <c r="C28" s="76"/>
      <c r="D28" s="76"/>
      <c r="E28" s="76"/>
      <c r="F28" s="76"/>
    </row>
    <row r="30" spans="1:7" x14ac:dyDescent="0.2">
      <c r="C30" s="76"/>
      <c r="D30" s="76"/>
      <c r="E30" s="76"/>
      <c r="F30" s="76"/>
      <c r="G30" s="76"/>
    </row>
    <row r="31" spans="1:7" x14ac:dyDescent="0.2">
      <c r="G31" s="2" t="s">
        <v>28</v>
      </c>
    </row>
  </sheetData>
  <mergeCells count="7">
    <mergeCell ref="A14:C14"/>
    <mergeCell ref="B4:C4"/>
    <mergeCell ref="B3:C3"/>
    <mergeCell ref="B5:C5"/>
    <mergeCell ref="B6:C6"/>
    <mergeCell ref="B8:C8"/>
    <mergeCell ref="A12:C12"/>
  </mergeCells>
  <conditionalFormatting sqref="A1 A3:A6">
    <cfRule type="expression" dxfId="8" priority="2" stopIfTrue="1">
      <formula>ISNA(#REF!)</formula>
    </cfRule>
  </conditionalFormatting>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77B2F1-07FC-6E4C-A54A-0453EECBE629}">
  <sheetPr>
    <tabColor theme="6" tint="0.79998168889431442"/>
  </sheetPr>
  <dimension ref="A1:I62"/>
  <sheetViews>
    <sheetView topLeftCell="A4" workbookViewId="0">
      <selection activeCell="H24" sqref="H24"/>
    </sheetView>
  </sheetViews>
  <sheetFormatPr baseColWidth="10" defaultColWidth="9" defaultRowHeight="14" x14ac:dyDescent="0.2"/>
  <cols>
    <col min="1" max="1" width="50.5" style="2" customWidth="1"/>
    <col min="2" max="7" width="14.6640625" style="2" customWidth="1"/>
    <col min="8" max="8" width="9" style="2"/>
    <col min="9" max="9" width="21.33203125" style="2" bestFit="1" customWidth="1"/>
    <col min="10" max="10" width="9" style="2"/>
    <col min="11" max="11" width="15.1640625" style="2" bestFit="1" customWidth="1"/>
    <col min="12" max="16384" width="9" style="2"/>
  </cols>
  <sheetData>
    <row r="1" spans="1:8" x14ac:dyDescent="0.2">
      <c r="A1" s="44" t="s">
        <v>29</v>
      </c>
      <c r="B1" s="44"/>
      <c r="C1" s="44"/>
      <c r="D1" s="44"/>
      <c r="E1" s="44"/>
      <c r="F1" s="44"/>
      <c r="G1" s="44"/>
    </row>
    <row r="2" spans="1:8" ht="15" x14ac:dyDescent="0.2">
      <c r="A2" s="109" t="s">
        <v>30</v>
      </c>
      <c r="B2" s="110"/>
      <c r="C2" s="110"/>
      <c r="D2" s="111"/>
    </row>
    <row r="3" spans="1:8" ht="12" customHeight="1" x14ac:dyDescent="0.2">
      <c r="A3" s="1" t="s">
        <v>31</v>
      </c>
      <c r="B3" s="1"/>
      <c r="C3" s="1"/>
      <c r="D3" s="112"/>
      <c r="E3" s="44" t="s">
        <v>32</v>
      </c>
      <c r="F3" s="44"/>
      <c r="G3" s="44"/>
    </row>
    <row r="4" spans="1:8" x14ac:dyDescent="0.2">
      <c r="A4" s="113" t="s">
        <v>33</v>
      </c>
      <c r="B4" s="113"/>
      <c r="C4" s="113"/>
      <c r="D4" s="44" t="s">
        <v>34</v>
      </c>
      <c r="E4" s="44" t="s">
        <v>35</v>
      </c>
      <c r="F4" s="44" t="s">
        <v>36</v>
      </c>
      <c r="G4" s="44" t="s">
        <v>37</v>
      </c>
    </row>
    <row r="5" spans="1:8" ht="30" x14ac:dyDescent="0.2">
      <c r="A5" s="44" t="s">
        <v>38</v>
      </c>
      <c r="B5" s="53" t="s">
        <v>39</v>
      </c>
      <c r="C5" s="53" t="s">
        <v>774</v>
      </c>
      <c r="D5" s="53" t="s">
        <v>40</v>
      </c>
      <c r="E5" s="44" t="s">
        <v>41</v>
      </c>
      <c r="F5" s="44" t="s">
        <v>42</v>
      </c>
      <c r="G5" s="44" t="s">
        <v>43</v>
      </c>
      <c r="H5" s="181" t="s">
        <v>772</v>
      </c>
    </row>
    <row r="6" spans="1:8" x14ac:dyDescent="0.2">
      <c r="A6" s="114" t="s">
        <v>44</v>
      </c>
      <c r="B6" s="115">
        <v>0</v>
      </c>
      <c r="C6" s="116">
        <v>0</v>
      </c>
      <c r="D6" s="117">
        <f>C6*B6</f>
        <v>0</v>
      </c>
      <c r="E6" s="118">
        <f>D6*1.3</f>
        <v>0</v>
      </c>
      <c r="F6" s="76">
        <f>D6*1.5</f>
        <v>0</v>
      </c>
      <c r="G6" s="117">
        <f>D6*2.5</f>
        <v>0</v>
      </c>
    </row>
    <row r="7" spans="1:8" x14ac:dyDescent="0.2">
      <c r="A7" s="114" t="s">
        <v>45</v>
      </c>
      <c r="B7" s="115">
        <v>0</v>
      </c>
      <c r="C7" s="116">
        <v>0</v>
      </c>
      <c r="D7" s="117">
        <f t="shared" ref="D7:D9" si="0">C7*B7</f>
        <v>0</v>
      </c>
      <c r="E7" s="118">
        <f t="shared" ref="E7:E9" si="1">D7*1.3</f>
        <v>0</v>
      </c>
      <c r="F7" s="76">
        <f t="shared" ref="F7:F9" si="2">D7*1.5</f>
        <v>0</v>
      </c>
      <c r="G7" s="117">
        <f t="shared" ref="G7:G9" si="3">D7*2.5</f>
        <v>0</v>
      </c>
    </row>
    <row r="8" spans="1:8" x14ac:dyDescent="0.2">
      <c r="A8" s="114" t="s">
        <v>46</v>
      </c>
      <c r="B8" s="115">
        <v>0</v>
      </c>
      <c r="C8" s="116">
        <v>0</v>
      </c>
      <c r="D8" s="117">
        <f t="shared" si="0"/>
        <v>0</v>
      </c>
      <c r="E8" s="118">
        <f t="shared" si="1"/>
        <v>0</v>
      </c>
      <c r="F8" s="76">
        <f t="shared" si="2"/>
        <v>0</v>
      </c>
      <c r="G8" s="117">
        <f t="shared" si="3"/>
        <v>0</v>
      </c>
    </row>
    <row r="9" spans="1:8" x14ac:dyDescent="0.2">
      <c r="A9" s="114" t="s">
        <v>47</v>
      </c>
      <c r="B9" s="115">
        <v>0</v>
      </c>
      <c r="C9" s="116">
        <v>0</v>
      </c>
      <c r="D9" s="117">
        <f t="shared" si="0"/>
        <v>0</v>
      </c>
      <c r="E9" s="118">
        <f t="shared" si="1"/>
        <v>0</v>
      </c>
      <c r="F9" s="76">
        <f t="shared" si="2"/>
        <v>0</v>
      </c>
      <c r="G9" s="117">
        <f t="shared" si="3"/>
        <v>0</v>
      </c>
    </row>
    <row r="10" spans="1:8" x14ac:dyDescent="0.2">
      <c r="A10" s="114" t="s">
        <v>48</v>
      </c>
      <c r="B10" s="115">
        <v>0</v>
      </c>
      <c r="C10" s="116">
        <v>0</v>
      </c>
      <c r="D10" s="117">
        <f>C10*B10</f>
        <v>0</v>
      </c>
      <c r="E10" s="119">
        <f>D10*1.3</f>
        <v>0</v>
      </c>
      <c r="F10" s="120">
        <f>D10*1.5</f>
        <v>0</v>
      </c>
      <c r="G10" s="121">
        <f>D10*2.5</f>
        <v>0</v>
      </c>
    </row>
    <row r="11" spans="1:8" ht="15" thickBot="1" x14ac:dyDescent="0.25">
      <c r="A11" s="122" t="s">
        <v>773</v>
      </c>
      <c r="B11" s="123">
        <v>0</v>
      </c>
      <c r="C11" s="124">
        <v>0</v>
      </c>
      <c r="D11" s="125">
        <f>C11*B11</f>
        <v>0</v>
      </c>
      <c r="E11" s="126">
        <f>D11*1.3</f>
        <v>0</v>
      </c>
      <c r="F11" s="127">
        <f>D11*1.5</f>
        <v>0</v>
      </c>
      <c r="G11" s="128">
        <f>D11*2.5</f>
        <v>0</v>
      </c>
      <c r="H11" s="181" t="s">
        <v>772</v>
      </c>
    </row>
    <row r="12" spans="1:8" ht="15" thickTop="1" x14ac:dyDescent="0.2">
      <c r="A12" s="129" t="s">
        <v>49</v>
      </c>
      <c r="B12" s="130">
        <f>SUM(B6:B11)</f>
        <v>0</v>
      </c>
      <c r="C12" s="113"/>
      <c r="D12" s="131">
        <f>SUM(D6:D11)</f>
        <v>0</v>
      </c>
      <c r="E12" s="131">
        <f>SUM(E6:E11)</f>
        <v>0</v>
      </c>
      <c r="F12" s="132">
        <f>SUM(F6:F11)</f>
        <v>0</v>
      </c>
      <c r="G12" s="133">
        <f>SUM(G6:G11)</f>
        <v>0</v>
      </c>
    </row>
    <row r="13" spans="1:8" x14ac:dyDescent="0.2">
      <c r="A13" s="134"/>
      <c r="B13" s="135"/>
      <c r="C13" s="135"/>
      <c r="D13" s="136"/>
      <c r="E13" s="137"/>
      <c r="F13" s="138"/>
      <c r="G13" s="111"/>
    </row>
    <row r="14" spans="1:8" ht="15" x14ac:dyDescent="0.2">
      <c r="A14" s="139"/>
      <c r="B14" s="140" t="s">
        <v>39</v>
      </c>
      <c r="C14" s="140" t="s">
        <v>50</v>
      </c>
      <c r="D14" s="141" t="s">
        <v>51</v>
      </c>
      <c r="E14" s="142"/>
      <c r="F14" s="143"/>
      <c r="G14" s="144"/>
    </row>
    <row r="15" spans="1:8" x14ac:dyDescent="0.2">
      <c r="A15" s="145" t="s">
        <v>52</v>
      </c>
      <c r="C15" s="115">
        <v>0</v>
      </c>
      <c r="D15" s="117">
        <f>D$12*$C15</f>
        <v>0</v>
      </c>
      <c r="E15" s="118">
        <f>E$12*$C15</f>
        <v>0</v>
      </c>
      <c r="F15" s="76">
        <f>F$12*$C15</f>
        <v>0</v>
      </c>
      <c r="G15" s="117">
        <f>G$12*$C15</f>
        <v>0</v>
      </c>
    </row>
    <row r="16" spans="1:8" x14ac:dyDescent="0.2">
      <c r="A16" s="146" t="s">
        <v>53</v>
      </c>
      <c r="C16" s="115">
        <v>0</v>
      </c>
      <c r="D16" s="117">
        <f>D$12*$C16</f>
        <v>0</v>
      </c>
      <c r="E16" s="118">
        <f t="shared" ref="E16:G20" si="4">E$12*$C16</f>
        <v>0</v>
      </c>
      <c r="F16" s="76">
        <f t="shared" si="4"/>
        <v>0</v>
      </c>
      <c r="G16" s="117">
        <f t="shared" si="4"/>
        <v>0</v>
      </c>
    </row>
    <row r="17" spans="1:8" x14ac:dyDescent="0.2">
      <c r="A17" s="146" t="s">
        <v>54</v>
      </c>
      <c r="C17" s="115">
        <v>0</v>
      </c>
      <c r="D17" s="117">
        <f>D$12*$C17+D$15*$C17+D$16*$C17</f>
        <v>0</v>
      </c>
      <c r="E17" s="117">
        <f>E$12*$C17+E$15*$C17+E$16*$C17</f>
        <v>0</v>
      </c>
      <c r="F17" s="117">
        <f t="shared" ref="E17:G17" si="5">F$12*$C17+F$15*$C17+F$16*$C17</f>
        <v>0</v>
      </c>
      <c r="G17" s="117">
        <f t="shared" si="5"/>
        <v>0</v>
      </c>
      <c r="H17" s="181" t="s">
        <v>772</v>
      </c>
    </row>
    <row r="18" spans="1:8" x14ac:dyDescent="0.2">
      <c r="A18" s="146" t="s">
        <v>55</v>
      </c>
      <c r="C18" s="115">
        <v>0</v>
      </c>
      <c r="D18" s="117">
        <f>D$12*$C18</f>
        <v>0</v>
      </c>
      <c r="E18" s="118">
        <f t="shared" si="4"/>
        <v>0</v>
      </c>
      <c r="F18" s="76">
        <f t="shared" si="4"/>
        <v>0</v>
      </c>
      <c r="G18" s="117">
        <f t="shared" si="4"/>
        <v>0</v>
      </c>
    </row>
    <row r="19" spans="1:8" x14ac:dyDescent="0.2">
      <c r="A19" s="146" t="s">
        <v>56</v>
      </c>
      <c r="C19" s="115">
        <v>0</v>
      </c>
      <c r="D19" s="117">
        <f>D$12*$C19</f>
        <v>0</v>
      </c>
      <c r="E19" s="118">
        <f t="shared" si="4"/>
        <v>0</v>
      </c>
      <c r="F19" s="76">
        <f t="shared" si="4"/>
        <v>0</v>
      </c>
      <c r="G19" s="117">
        <f t="shared" si="4"/>
        <v>0</v>
      </c>
    </row>
    <row r="20" spans="1:8" ht="15" thickBot="1" x14ac:dyDescent="0.25">
      <c r="A20" s="147" t="s">
        <v>57</v>
      </c>
      <c r="B20" s="148"/>
      <c r="C20" s="123">
        <v>0</v>
      </c>
      <c r="D20" s="125">
        <f t="shared" ref="D20" si="6">D$12*$C20</f>
        <v>0</v>
      </c>
      <c r="E20" s="149">
        <f t="shared" si="4"/>
        <v>0</v>
      </c>
      <c r="F20" s="150">
        <f t="shared" si="4"/>
        <v>0</v>
      </c>
      <c r="G20" s="125">
        <f t="shared" si="4"/>
        <v>0</v>
      </c>
    </row>
    <row r="21" spans="1:8" ht="15" thickTop="1" x14ac:dyDescent="0.2">
      <c r="A21" s="129" t="s">
        <v>58</v>
      </c>
      <c r="B21" s="113"/>
      <c r="C21" s="113"/>
      <c r="D21" s="151">
        <f>SUM(D12:D20)</f>
        <v>0</v>
      </c>
      <c r="E21" s="152">
        <f>SUM(E12:E20)</f>
        <v>0</v>
      </c>
      <c r="F21" s="151">
        <f>SUM(F12:F20)</f>
        <v>0</v>
      </c>
      <c r="G21" s="112">
        <f>SUM(G12:G20)</f>
        <v>0</v>
      </c>
    </row>
    <row r="22" spans="1:8" x14ac:dyDescent="0.2">
      <c r="A22" s="129"/>
      <c r="B22" s="113"/>
      <c r="C22" s="113"/>
      <c r="D22" s="151"/>
      <c r="E22" s="152"/>
      <c r="F22" s="151"/>
      <c r="G22" s="112"/>
    </row>
    <row r="23" spans="1:8" ht="15" x14ac:dyDescent="0.2">
      <c r="A23" s="44" t="s">
        <v>59</v>
      </c>
      <c r="B23" s="53"/>
      <c r="C23" s="53"/>
      <c r="D23" s="53" t="s">
        <v>51</v>
      </c>
      <c r="E23" s="44"/>
      <c r="F23" s="44"/>
      <c r="G23" s="44"/>
    </row>
    <row r="24" spans="1:8" x14ac:dyDescent="0.2">
      <c r="A24" s="114" t="s">
        <v>780</v>
      </c>
      <c r="D24" s="153">
        <v>0</v>
      </c>
      <c r="E24" s="154">
        <v>0</v>
      </c>
      <c r="F24" s="155">
        <v>0</v>
      </c>
      <c r="G24" s="156">
        <v>0</v>
      </c>
      <c r="H24" s="181" t="s">
        <v>766</v>
      </c>
    </row>
    <row r="25" spans="1:8" x14ac:dyDescent="0.2">
      <c r="A25" s="114" t="s">
        <v>60</v>
      </c>
      <c r="D25" s="153">
        <v>0</v>
      </c>
      <c r="E25" s="157">
        <v>0</v>
      </c>
      <c r="F25" s="153">
        <v>0</v>
      </c>
      <c r="G25" s="156">
        <v>0</v>
      </c>
    </row>
    <row r="26" spans="1:8" x14ac:dyDescent="0.2">
      <c r="A26" s="114" t="s">
        <v>61</v>
      </c>
      <c r="D26" s="153">
        <v>0</v>
      </c>
      <c r="E26" s="157">
        <v>0</v>
      </c>
      <c r="F26" s="153">
        <v>0</v>
      </c>
      <c r="G26" s="156">
        <v>0</v>
      </c>
    </row>
    <row r="27" spans="1:8" ht="15" thickBot="1" x14ac:dyDescent="0.25">
      <c r="A27" s="122" t="s">
        <v>62</v>
      </c>
      <c r="B27" s="148"/>
      <c r="C27" s="148"/>
      <c r="D27" s="158">
        <v>0</v>
      </c>
      <c r="E27" s="159">
        <v>0</v>
      </c>
      <c r="F27" s="158">
        <v>0</v>
      </c>
      <c r="G27" s="160">
        <v>0</v>
      </c>
    </row>
    <row r="28" spans="1:8" ht="15" thickTop="1" x14ac:dyDescent="0.2">
      <c r="A28" s="129" t="s">
        <v>63</v>
      </c>
      <c r="B28" s="113"/>
      <c r="C28" s="113"/>
      <c r="D28" s="151">
        <f>SUM(D24:D27)</f>
        <v>0</v>
      </c>
      <c r="E28" s="151">
        <f>SUM(E24:E27)</f>
        <v>0</v>
      </c>
      <c r="F28" s="151">
        <f>SUM(F24:F27)</f>
        <v>0</v>
      </c>
      <c r="G28" s="112">
        <f>SUM(G24:G27)</f>
        <v>0</v>
      </c>
    </row>
    <row r="29" spans="1:8" ht="15" thickBot="1" x14ac:dyDescent="0.25">
      <c r="A29" s="122"/>
      <c r="B29" s="148"/>
      <c r="C29" s="148"/>
      <c r="D29" s="125"/>
      <c r="E29" s="149"/>
      <c r="F29" s="150"/>
      <c r="G29" s="125"/>
    </row>
    <row r="30" spans="1:8" ht="15" thickTop="1" x14ac:dyDescent="0.2">
      <c r="A30" s="161" t="s">
        <v>64</v>
      </c>
      <c r="B30" s="162"/>
      <c r="C30" s="162"/>
      <c r="D30" s="163">
        <f>D28+D21</f>
        <v>0</v>
      </c>
      <c r="E30" s="164">
        <f>E28+E21</f>
        <v>0</v>
      </c>
      <c r="F30" s="163">
        <f>F28+F21</f>
        <v>0</v>
      </c>
      <c r="G30" s="165">
        <f>G28+G21</f>
        <v>0</v>
      </c>
    </row>
    <row r="31" spans="1:8" x14ac:dyDescent="0.2">
      <c r="A31" s="129"/>
      <c r="B31" s="113"/>
      <c r="C31" s="113"/>
      <c r="D31" s="151"/>
      <c r="E31" s="152"/>
      <c r="F31" s="151"/>
      <c r="G31" s="112"/>
    </row>
    <row r="32" spans="1:8" ht="15" x14ac:dyDescent="0.2">
      <c r="A32" s="44" t="s">
        <v>65</v>
      </c>
      <c r="B32" s="53"/>
      <c r="C32" s="53"/>
      <c r="D32" s="53" t="s">
        <v>51</v>
      </c>
      <c r="E32" s="44"/>
      <c r="F32" s="44"/>
      <c r="G32" s="44"/>
    </row>
    <row r="33" spans="1:9" x14ac:dyDescent="0.2">
      <c r="A33" s="114" t="s">
        <v>66</v>
      </c>
      <c r="D33" s="156">
        <v>0</v>
      </c>
      <c r="E33" s="156">
        <v>0</v>
      </c>
      <c r="F33" s="156">
        <v>0</v>
      </c>
      <c r="G33" s="156">
        <v>0</v>
      </c>
    </row>
    <row r="34" spans="1:9" x14ac:dyDescent="0.2">
      <c r="A34" s="114" t="s">
        <v>67</v>
      </c>
      <c r="D34" s="156">
        <v>0</v>
      </c>
      <c r="E34" s="156">
        <v>0</v>
      </c>
      <c r="F34" s="156">
        <v>0</v>
      </c>
      <c r="G34" s="156">
        <v>0</v>
      </c>
    </row>
    <row r="35" spans="1:9" x14ac:dyDescent="0.2">
      <c r="A35" s="114" t="s">
        <v>68</v>
      </c>
      <c r="D35" s="156">
        <v>0</v>
      </c>
      <c r="E35" s="156">
        <v>0</v>
      </c>
      <c r="F35" s="156">
        <v>0</v>
      </c>
      <c r="G35" s="156">
        <v>0</v>
      </c>
    </row>
    <row r="36" spans="1:9" x14ac:dyDescent="0.2">
      <c r="A36" s="114" t="s">
        <v>69</v>
      </c>
      <c r="D36" s="156">
        <v>0</v>
      </c>
      <c r="E36" s="156">
        <v>0</v>
      </c>
      <c r="F36" s="156">
        <v>0</v>
      </c>
      <c r="G36" s="156">
        <v>0</v>
      </c>
    </row>
    <row r="37" spans="1:9" x14ac:dyDescent="0.2">
      <c r="A37" s="114" t="s">
        <v>70</v>
      </c>
      <c r="D37" s="156">
        <v>0</v>
      </c>
      <c r="E37" s="156">
        <v>0</v>
      </c>
      <c r="F37" s="156">
        <v>0</v>
      </c>
      <c r="G37" s="156">
        <v>0</v>
      </c>
    </row>
    <row r="38" spans="1:9" x14ac:dyDescent="0.2">
      <c r="A38" s="114" t="s">
        <v>71</v>
      </c>
      <c r="D38" s="156">
        <v>0</v>
      </c>
      <c r="E38" s="156">
        <v>0</v>
      </c>
      <c r="F38" s="156">
        <v>0</v>
      </c>
      <c r="G38" s="156">
        <v>0</v>
      </c>
    </row>
    <row r="39" spans="1:9" x14ac:dyDescent="0.2">
      <c r="A39" s="114" t="s">
        <v>72</v>
      </c>
      <c r="D39" s="156">
        <v>0</v>
      </c>
      <c r="E39" s="156">
        <v>0</v>
      </c>
      <c r="F39" s="156">
        <v>0</v>
      </c>
      <c r="G39" s="156">
        <v>0</v>
      </c>
    </row>
    <row r="40" spans="1:9" ht="15" thickBot="1" x14ac:dyDescent="0.25">
      <c r="A40" s="122" t="s">
        <v>7</v>
      </c>
      <c r="B40" s="148"/>
      <c r="C40" s="148"/>
      <c r="D40" s="160">
        <v>0</v>
      </c>
      <c r="E40" s="160">
        <v>0</v>
      </c>
      <c r="F40" s="160">
        <v>0</v>
      </c>
      <c r="G40" s="160">
        <v>0</v>
      </c>
    </row>
    <row r="41" spans="1:9" ht="15" thickTop="1" x14ac:dyDescent="0.2">
      <c r="A41" s="166" t="s">
        <v>73</v>
      </c>
      <c r="B41" s="167"/>
      <c r="C41" s="167"/>
      <c r="D41" s="163">
        <f>SUM(D33:D40)</f>
        <v>0</v>
      </c>
      <c r="E41" s="164">
        <f>SUM(E33:E40)</f>
        <v>0</v>
      </c>
      <c r="F41" s="163">
        <f>SUM(F33:F40)</f>
        <v>0</v>
      </c>
      <c r="G41" s="165">
        <f>SUM(G33:G40)</f>
        <v>0</v>
      </c>
    </row>
    <row r="42" spans="1:9" x14ac:dyDescent="0.2">
      <c r="A42" s="114"/>
      <c r="G42" s="168"/>
    </row>
    <row r="43" spans="1:9" x14ac:dyDescent="0.2">
      <c r="A43" s="44" t="s">
        <v>74</v>
      </c>
      <c r="B43" s="53"/>
      <c r="C43" s="53"/>
      <c r="D43" s="53">
        <f>(D41+D30)</f>
        <v>0</v>
      </c>
      <c r="E43" s="44">
        <f>(E41+E30)</f>
        <v>0</v>
      </c>
      <c r="F43" s="44">
        <f>(F41+F30)</f>
        <v>0</v>
      </c>
      <c r="G43" s="44">
        <f>(G41+G30)</f>
        <v>0</v>
      </c>
    </row>
    <row r="45" spans="1:9" x14ac:dyDescent="0.2">
      <c r="A45" s="44" t="s">
        <v>75</v>
      </c>
      <c r="B45" s="53"/>
      <c r="C45" s="53"/>
      <c r="D45" s="53"/>
      <c r="E45" s="44"/>
      <c r="F45" s="44"/>
      <c r="G45" s="44"/>
    </row>
    <row r="46" spans="1:9" x14ac:dyDescent="0.2">
      <c r="A46" s="169" t="s">
        <v>76</v>
      </c>
      <c r="B46" s="170"/>
      <c r="C46" s="169"/>
      <c r="D46" s="169"/>
      <c r="E46" s="169"/>
      <c r="F46" s="169"/>
      <c r="G46" s="169"/>
      <c r="H46" s="76"/>
      <c r="I46" s="76"/>
    </row>
    <row r="47" spans="1:9" x14ac:dyDescent="0.2">
      <c r="A47" s="171" t="s">
        <v>77</v>
      </c>
      <c r="B47" s="172" t="s">
        <v>78</v>
      </c>
      <c r="C47" s="171" t="s">
        <v>79</v>
      </c>
      <c r="D47" s="173">
        <v>0</v>
      </c>
      <c r="E47" s="174"/>
      <c r="F47" s="174"/>
      <c r="G47" s="174"/>
      <c r="H47" s="76"/>
      <c r="I47" s="76"/>
    </row>
    <row r="48" spans="1:9" x14ac:dyDescent="0.2">
      <c r="A48" s="171" t="s">
        <v>77</v>
      </c>
      <c r="B48" s="172" t="s">
        <v>78</v>
      </c>
      <c r="C48" s="171" t="s">
        <v>80</v>
      </c>
      <c r="D48" s="173">
        <v>0</v>
      </c>
      <c r="E48" s="174"/>
      <c r="F48" s="174"/>
      <c r="G48" s="174"/>
      <c r="H48" s="76"/>
      <c r="I48" s="76"/>
    </row>
    <row r="49" spans="1:9" x14ac:dyDescent="0.2">
      <c r="A49" s="171" t="s">
        <v>81</v>
      </c>
      <c r="B49" s="172" t="s">
        <v>78</v>
      </c>
      <c r="C49" s="171" t="s">
        <v>79</v>
      </c>
      <c r="D49" s="173">
        <v>0</v>
      </c>
      <c r="E49" s="174"/>
      <c r="F49" s="174"/>
      <c r="G49" s="174"/>
      <c r="H49" s="76"/>
      <c r="I49" s="76"/>
    </row>
    <row r="50" spans="1:9" x14ac:dyDescent="0.2">
      <c r="A50" s="171" t="s">
        <v>82</v>
      </c>
      <c r="B50" s="172" t="s">
        <v>78</v>
      </c>
      <c r="C50" s="171" t="s">
        <v>79</v>
      </c>
      <c r="D50" s="173">
        <v>0</v>
      </c>
      <c r="E50" s="174"/>
      <c r="F50" s="174"/>
      <c r="G50" s="174"/>
      <c r="H50" s="76"/>
      <c r="I50" s="76"/>
    </row>
    <row r="51" spans="1:9" x14ac:dyDescent="0.2">
      <c r="A51" s="171" t="s">
        <v>83</v>
      </c>
      <c r="B51" s="172" t="s">
        <v>78</v>
      </c>
      <c r="C51" s="171" t="s">
        <v>79</v>
      </c>
      <c r="D51" s="173">
        <v>0</v>
      </c>
      <c r="E51" s="174"/>
      <c r="F51" s="174"/>
      <c r="G51" s="174"/>
      <c r="H51" s="76"/>
      <c r="I51" s="76"/>
    </row>
    <row r="52" spans="1:9" x14ac:dyDescent="0.2">
      <c r="A52" s="171" t="s">
        <v>83</v>
      </c>
      <c r="B52" s="172" t="s">
        <v>78</v>
      </c>
      <c r="C52" s="171" t="s">
        <v>84</v>
      </c>
      <c r="D52" s="173">
        <v>0</v>
      </c>
      <c r="E52" s="174"/>
      <c r="F52" s="174"/>
      <c r="G52" s="174"/>
      <c r="H52" s="76"/>
      <c r="I52" s="76"/>
    </row>
    <row r="53" spans="1:9" x14ac:dyDescent="0.2">
      <c r="A53" s="171" t="s">
        <v>85</v>
      </c>
      <c r="B53" s="172" t="s">
        <v>78</v>
      </c>
      <c r="C53" s="171" t="s">
        <v>79</v>
      </c>
      <c r="D53" s="173">
        <v>0</v>
      </c>
      <c r="E53" s="174"/>
      <c r="F53" s="174"/>
      <c r="G53" s="174"/>
      <c r="H53" s="76"/>
      <c r="I53" s="76"/>
    </row>
    <row r="54" spans="1:9" x14ac:dyDescent="0.2">
      <c r="A54" s="171" t="s">
        <v>86</v>
      </c>
      <c r="B54" s="172" t="s">
        <v>78</v>
      </c>
      <c r="C54" s="171" t="s">
        <v>79</v>
      </c>
      <c r="D54" s="173">
        <v>0</v>
      </c>
      <c r="E54" s="174"/>
      <c r="F54" s="174"/>
      <c r="G54" s="174"/>
      <c r="H54" s="76"/>
      <c r="I54" s="76"/>
    </row>
    <row r="55" spans="1:9" x14ac:dyDescent="0.2">
      <c r="A55" s="171" t="s">
        <v>87</v>
      </c>
      <c r="B55" s="172" t="s">
        <v>78</v>
      </c>
      <c r="C55" s="171" t="s">
        <v>79</v>
      </c>
      <c r="D55" s="173">
        <v>0</v>
      </c>
      <c r="E55" s="174"/>
      <c r="F55" s="174"/>
      <c r="G55" s="174"/>
      <c r="H55" s="76"/>
      <c r="I55" s="76"/>
    </row>
    <row r="56" spans="1:9" ht="30" x14ac:dyDescent="0.2">
      <c r="A56" s="176" t="s">
        <v>88</v>
      </c>
      <c r="B56" s="172" t="s">
        <v>89</v>
      </c>
      <c r="C56" s="171" t="s">
        <v>90</v>
      </c>
      <c r="D56" s="173">
        <v>0</v>
      </c>
      <c r="E56" s="174"/>
      <c r="F56" s="174"/>
      <c r="G56" s="174"/>
      <c r="H56" s="76"/>
      <c r="I56" s="76"/>
    </row>
    <row r="57" spans="1:9" ht="30" x14ac:dyDescent="0.2">
      <c r="A57" s="176" t="s">
        <v>88</v>
      </c>
      <c r="B57" s="172" t="s">
        <v>89</v>
      </c>
      <c r="C57" s="171" t="s">
        <v>91</v>
      </c>
      <c r="D57" s="173">
        <v>0</v>
      </c>
      <c r="E57" s="174"/>
      <c r="F57" s="174"/>
      <c r="G57" s="174"/>
      <c r="H57" s="76"/>
      <c r="I57" s="76"/>
    </row>
    <row r="58" spans="1:9" x14ac:dyDescent="0.2">
      <c r="A58" s="169" t="s">
        <v>92</v>
      </c>
      <c r="B58" s="170"/>
      <c r="C58" s="169"/>
      <c r="D58" s="169"/>
      <c r="E58" s="169"/>
      <c r="F58" s="169"/>
      <c r="G58" s="169"/>
      <c r="H58" s="76"/>
      <c r="I58" s="76"/>
    </row>
    <row r="59" spans="1:9" x14ac:dyDescent="0.2">
      <c r="A59" s="171" t="s">
        <v>93</v>
      </c>
      <c r="B59" s="172" t="s">
        <v>94</v>
      </c>
      <c r="C59" s="171"/>
      <c r="D59" s="173">
        <v>0</v>
      </c>
      <c r="E59" s="175">
        <f t="shared" ref="E59:E60" si="7">D59*1.3</f>
        <v>0</v>
      </c>
      <c r="F59" s="175">
        <f t="shared" ref="F59:F60" si="8">D59*1.5</f>
        <v>0</v>
      </c>
      <c r="G59" s="175">
        <f t="shared" ref="G59:G60" si="9">D59*2.5</f>
        <v>0</v>
      </c>
      <c r="H59" s="76"/>
      <c r="I59" s="76"/>
    </row>
    <row r="60" spans="1:9" x14ac:dyDescent="0.2">
      <c r="A60" s="171" t="s">
        <v>95</v>
      </c>
      <c r="B60" s="172" t="s">
        <v>94</v>
      </c>
      <c r="C60" s="171"/>
      <c r="D60" s="173">
        <v>0</v>
      </c>
      <c r="E60" s="175">
        <f t="shared" si="7"/>
        <v>0</v>
      </c>
      <c r="F60" s="175">
        <f t="shared" si="8"/>
        <v>0</v>
      </c>
      <c r="G60" s="175">
        <f t="shared" si="9"/>
        <v>0</v>
      </c>
      <c r="H60" s="76"/>
      <c r="I60" s="76"/>
    </row>
    <row r="61" spans="1:9" x14ac:dyDescent="0.2">
      <c r="A61" s="171" t="s">
        <v>96</v>
      </c>
      <c r="B61" s="172" t="s">
        <v>94</v>
      </c>
      <c r="C61" s="171"/>
      <c r="D61" s="173">
        <v>0</v>
      </c>
      <c r="E61" s="175">
        <f t="shared" ref="E61" si="10">D61*1.3</f>
        <v>0</v>
      </c>
      <c r="F61" s="175">
        <f t="shared" ref="F61" si="11">D61*1.5</f>
        <v>0</v>
      </c>
      <c r="G61" s="175">
        <f t="shared" ref="G61" si="12">D61*2.5</f>
        <v>0</v>
      </c>
      <c r="H61" s="76"/>
      <c r="I61" s="76"/>
    </row>
    <row r="62" spans="1:9" x14ac:dyDescent="0.2">
      <c r="A62" s="171" t="s">
        <v>97</v>
      </c>
      <c r="B62" s="172" t="s">
        <v>94</v>
      </c>
      <c r="C62" s="171"/>
      <c r="D62" s="173">
        <v>0</v>
      </c>
      <c r="E62" s="175">
        <f t="shared" ref="E62" si="13">D62*1.3</f>
        <v>0</v>
      </c>
      <c r="F62" s="175">
        <f t="shared" ref="F62" si="14">D62*1.5</f>
        <v>0</v>
      </c>
      <c r="G62" s="175">
        <f t="shared" ref="G62" si="15">D62*2.5</f>
        <v>0</v>
      </c>
      <c r="H62" s="76"/>
      <c r="I62" s="76"/>
    </row>
  </sheetData>
  <conditionalFormatting sqref="A5:D5">
    <cfRule type="expression" dxfId="7" priority="9" stopIfTrue="1">
      <formula>ISNA(#REF!)</formula>
    </cfRule>
  </conditionalFormatting>
  <conditionalFormatting sqref="A1:G1">
    <cfRule type="expression" dxfId="6" priority="14" stopIfTrue="1">
      <formula>ISNA(#REF!)</formula>
    </cfRule>
  </conditionalFormatting>
  <conditionalFormatting sqref="A23:G23">
    <cfRule type="expression" dxfId="5" priority="7" stopIfTrue="1">
      <formula>ISNA(#REF!)</formula>
    </cfRule>
  </conditionalFormatting>
  <conditionalFormatting sqref="A32:G32">
    <cfRule type="expression" dxfId="4" priority="5" stopIfTrue="1">
      <formula>ISNA(#REF!)</formula>
    </cfRule>
  </conditionalFormatting>
  <conditionalFormatting sqref="A43:G43">
    <cfRule type="expression" dxfId="3" priority="3" stopIfTrue="1">
      <formula>ISNA(#REF!)</formula>
    </cfRule>
  </conditionalFormatting>
  <conditionalFormatting sqref="A45:G45">
    <cfRule type="expression" dxfId="2" priority="1" stopIfTrue="1">
      <formula>ISNA(#REF!)</formula>
    </cfRule>
  </conditionalFormatting>
  <conditionalFormatting sqref="D4">
    <cfRule type="expression" dxfId="1" priority="10" stopIfTrue="1">
      <formula>ISNA(#REF!)</formula>
    </cfRule>
  </conditionalFormatting>
  <conditionalFormatting sqref="E3:G5">
    <cfRule type="expression" dxfId="0" priority="11" stopIfTrue="1">
      <formula>ISNA(#REF!)</formula>
    </cfRule>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97B229-FED5-D242-B19E-CF612CBCB82A}">
  <dimension ref="A1:AA94"/>
  <sheetViews>
    <sheetView workbookViewId="0"/>
  </sheetViews>
  <sheetFormatPr baseColWidth="10" defaultColWidth="10.83203125" defaultRowHeight="14" x14ac:dyDescent="0.2"/>
  <cols>
    <col min="1" max="1" width="14.5" style="2" bestFit="1" customWidth="1"/>
    <col min="2" max="2" width="7.6640625" style="2" bestFit="1" customWidth="1"/>
    <col min="3" max="3" width="16.5" style="2" bestFit="1" customWidth="1"/>
    <col min="4" max="4" width="13.83203125" style="2" bestFit="1" customWidth="1"/>
    <col min="5" max="5" width="17" style="2" bestFit="1" customWidth="1"/>
    <col min="6" max="6" width="13" style="2" bestFit="1" customWidth="1"/>
    <col min="7" max="7" width="37.83203125" style="2" bestFit="1" customWidth="1"/>
    <col min="8" max="8" width="14.83203125" style="2" bestFit="1" customWidth="1"/>
    <col min="9" max="9" width="12" style="2" bestFit="1" customWidth="1"/>
    <col min="10" max="10" width="11.5" style="2" bestFit="1" customWidth="1"/>
    <col min="11" max="11" width="5.33203125" style="2" bestFit="1" customWidth="1"/>
    <col min="12" max="12" width="14.33203125" style="2" bestFit="1" customWidth="1"/>
    <col min="13" max="13" width="9.83203125" style="2" bestFit="1" customWidth="1"/>
    <col min="14" max="14" width="13.83203125" style="2" bestFit="1" customWidth="1"/>
    <col min="15" max="15" width="22.1640625" style="2" bestFit="1" customWidth="1"/>
    <col min="16" max="16" width="14.1640625" style="2" bestFit="1" customWidth="1"/>
    <col min="17" max="17" width="16" style="2" bestFit="1" customWidth="1"/>
    <col min="18" max="18" width="35.1640625" style="2" bestFit="1" customWidth="1"/>
    <col min="19" max="19" width="13.83203125" style="2" bestFit="1" customWidth="1"/>
    <col min="20" max="16384" width="10.83203125" style="2"/>
  </cols>
  <sheetData>
    <row r="1" spans="1:27" x14ac:dyDescent="0.2">
      <c r="A1" s="44" t="s">
        <v>98</v>
      </c>
      <c r="B1" s="44" t="s">
        <v>99</v>
      </c>
      <c r="C1" s="44" t="s">
        <v>100</v>
      </c>
      <c r="D1" s="44" t="s">
        <v>101</v>
      </c>
      <c r="E1" s="44" t="s">
        <v>102</v>
      </c>
      <c r="F1" s="44" t="s">
        <v>103</v>
      </c>
      <c r="G1" s="44" t="s">
        <v>104</v>
      </c>
      <c r="H1" s="44" t="s">
        <v>105</v>
      </c>
      <c r="I1" s="44" t="s">
        <v>106</v>
      </c>
      <c r="J1" s="44" t="s">
        <v>107</v>
      </c>
      <c r="K1" s="44" t="s">
        <v>108</v>
      </c>
      <c r="L1" s="44" t="s">
        <v>109</v>
      </c>
      <c r="M1" s="44" t="s">
        <v>110</v>
      </c>
      <c r="N1" s="44" t="s">
        <v>111</v>
      </c>
      <c r="O1" s="44" t="s">
        <v>112</v>
      </c>
      <c r="P1" s="44" t="s">
        <v>113</v>
      </c>
      <c r="Q1" s="44" t="s">
        <v>114</v>
      </c>
      <c r="R1" s="44" t="s">
        <v>115</v>
      </c>
      <c r="S1" s="44" t="s">
        <v>116</v>
      </c>
      <c r="T1" s="91"/>
      <c r="U1" s="92"/>
      <c r="V1" s="92"/>
      <c r="W1" s="92"/>
      <c r="X1" s="92"/>
      <c r="Y1" s="92"/>
      <c r="Z1" s="92"/>
      <c r="AA1" s="92"/>
    </row>
    <row r="2" spans="1:27" x14ac:dyDescent="0.2">
      <c r="A2" s="107" t="s">
        <v>117</v>
      </c>
      <c r="B2" s="107">
        <v>100092</v>
      </c>
      <c r="C2" s="108" t="s">
        <v>118</v>
      </c>
      <c r="D2" s="93">
        <v>39266</v>
      </c>
      <c r="E2" s="93">
        <v>39266</v>
      </c>
      <c r="F2" s="94">
        <v>39266</v>
      </c>
      <c r="G2" s="29" t="s">
        <v>119</v>
      </c>
      <c r="H2" s="95">
        <v>3</v>
      </c>
      <c r="I2" s="96">
        <v>14.78</v>
      </c>
      <c r="J2" s="97" t="s">
        <v>120</v>
      </c>
      <c r="K2" s="97" t="s">
        <v>120</v>
      </c>
      <c r="L2" s="96">
        <v>14.78</v>
      </c>
      <c r="M2" s="98">
        <v>1</v>
      </c>
      <c r="N2" s="97" t="s">
        <v>121</v>
      </c>
      <c r="O2" s="97" t="s">
        <v>121</v>
      </c>
      <c r="P2" s="98" t="s">
        <v>122</v>
      </c>
      <c r="Q2" s="98" t="s">
        <v>118</v>
      </c>
      <c r="R2" s="97" t="s">
        <v>121</v>
      </c>
      <c r="S2" s="29" t="s">
        <v>123</v>
      </c>
      <c r="T2" s="97"/>
      <c r="U2" s="92"/>
      <c r="V2" s="92"/>
      <c r="W2" s="92"/>
      <c r="X2" s="92"/>
      <c r="Y2" s="92"/>
      <c r="Z2" s="92"/>
      <c r="AA2" s="92"/>
    </row>
    <row r="3" spans="1:27" x14ac:dyDescent="0.2">
      <c r="A3" s="107" t="s">
        <v>124</v>
      </c>
      <c r="B3" s="107">
        <v>101181</v>
      </c>
      <c r="C3" s="108" t="s">
        <v>118</v>
      </c>
      <c r="D3" s="93">
        <v>44179</v>
      </c>
      <c r="E3" s="93">
        <v>40495</v>
      </c>
      <c r="F3" s="94">
        <v>40495</v>
      </c>
      <c r="G3" s="29" t="s">
        <v>119</v>
      </c>
      <c r="H3" s="95">
        <v>5</v>
      </c>
      <c r="I3" s="96">
        <v>14.78</v>
      </c>
      <c r="J3" s="97" t="s">
        <v>120</v>
      </c>
      <c r="K3" s="97" t="s">
        <v>120</v>
      </c>
      <c r="L3" s="96">
        <v>14.78</v>
      </c>
      <c r="M3" s="98">
        <v>1</v>
      </c>
      <c r="N3" s="97" t="s">
        <v>121</v>
      </c>
      <c r="O3" s="97" t="s">
        <v>121</v>
      </c>
      <c r="P3" s="98" t="s">
        <v>122</v>
      </c>
      <c r="Q3" s="98" t="s">
        <v>122</v>
      </c>
      <c r="R3" s="97" t="s">
        <v>121</v>
      </c>
      <c r="S3" s="29" t="s">
        <v>123</v>
      </c>
      <c r="T3" s="97"/>
      <c r="U3" s="97"/>
      <c r="V3" s="97"/>
      <c r="W3" s="97"/>
      <c r="X3" s="97"/>
      <c r="Y3" s="97"/>
      <c r="Z3" s="97"/>
      <c r="AA3" s="97"/>
    </row>
    <row r="4" spans="1:27" x14ac:dyDescent="0.2">
      <c r="A4" s="107"/>
      <c r="B4" s="107"/>
      <c r="C4" s="108"/>
      <c r="D4" s="99"/>
      <c r="E4" s="99"/>
      <c r="F4" s="99"/>
      <c r="G4" s="29"/>
      <c r="H4" s="95"/>
      <c r="I4" s="97"/>
      <c r="J4" s="97"/>
      <c r="K4" s="97"/>
      <c r="L4" s="97"/>
      <c r="M4" s="98"/>
      <c r="N4" s="97"/>
      <c r="O4" s="97"/>
      <c r="P4" s="98"/>
      <c r="Q4" s="98"/>
      <c r="R4" s="97"/>
      <c r="S4" s="29"/>
      <c r="T4" s="97"/>
      <c r="U4" s="97"/>
      <c r="V4" s="97"/>
      <c r="W4" s="97"/>
      <c r="X4" s="97"/>
      <c r="Y4" s="97"/>
      <c r="Z4" s="97"/>
      <c r="AA4" s="97"/>
    </row>
    <row r="5" spans="1:27" x14ac:dyDescent="0.2">
      <c r="A5" s="107"/>
      <c r="B5" s="107"/>
      <c r="C5" s="107"/>
      <c r="D5" s="99"/>
      <c r="E5" s="99"/>
      <c r="F5" s="99"/>
      <c r="G5" s="29"/>
      <c r="H5" s="95"/>
      <c r="I5" s="97"/>
      <c r="J5" s="97"/>
      <c r="K5" s="97"/>
      <c r="L5" s="97"/>
      <c r="M5" s="98"/>
      <c r="N5" s="97"/>
      <c r="O5" s="97"/>
      <c r="P5" s="98"/>
      <c r="Q5" s="98"/>
      <c r="R5" s="97"/>
      <c r="S5" s="29"/>
      <c r="T5" s="97"/>
      <c r="U5" s="97"/>
      <c r="V5" s="97"/>
      <c r="W5" s="97"/>
      <c r="X5" s="97"/>
      <c r="Y5" s="97"/>
      <c r="Z5" s="97"/>
      <c r="AA5" s="97"/>
    </row>
    <row r="6" spans="1:27" x14ac:dyDescent="0.2">
      <c r="A6" s="107"/>
      <c r="B6" s="107"/>
      <c r="C6" s="107"/>
      <c r="D6" s="100"/>
      <c r="E6" s="100"/>
      <c r="F6" s="99"/>
      <c r="G6" s="29"/>
      <c r="H6" s="95"/>
      <c r="I6" s="97"/>
      <c r="J6" s="97"/>
      <c r="K6" s="97"/>
      <c r="L6" s="97"/>
      <c r="M6" s="98"/>
      <c r="N6" s="97"/>
      <c r="O6" s="97"/>
      <c r="P6" s="98"/>
      <c r="Q6" s="98"/>
      <c r="R6" s="97"/>
      <c r="S6" s="29"/>
      <c r="T6" s="97"/>
      <c r="U6" s="97"/>
      <c r="V6" s="97"/>
      <c r="W6" s="97"/>
      <c r="X6" s="97"/>
      <c r="Y6" s="97"/>
      <c r="Z6" s="97"/>
      <c r="AA6" s="97"/>
    </row>
    <row r="7" spans="1:27" x14ac:dyDescent="0.2">
      <c r="A7" s="107"/>
      <c r="B7" s="107"/>
      <c r="C7" s="107"/>
      <c r="D7" s="100"/>
      <c r="E7" s="100"/>
      <c r="F7" s="99"/>
      <c r="G7" s="29"/>
      <c r="H7" s="95"/>
      <c r="I7" s="97"/>
      <c r="J7" s="97"/>
      <c r="K7" s="97"/>
      <c r="L7" s="97"/>
      <c r="M7" s="98"/>
      <c r="N7" s="97"/>
      <c r="O7" s="97"/>
      <c r="P7" s="98"/>
      <c r="Q7" s="98"/>
      <c r="R7" s="97"/>
      <c r="S7" s="29"/>
      <c r="T7" s="101"/>
      <c r="U7" s="101"/>
      <c r="V7" s="101"/>
      <c r="W7" s="101"/>
      <c r="X7" s="101"/>
      <c r="Y7" s="101"/>
      <c r="Z7" s="101"/>
      <c r="AA7" s="101"/>
    </row>
    <row r="8" spans="1:27" x14ac:dyDescent="0.2">
      <c r="A8" s="107"/>
      <c r="B8" s="107"/>
      <c r="C8" s="107"/>
      <c r="D8" s="99"/>
      <c r="E8" s="99"/>
      <c r="F8" s="99"/>
      <c r="G8" s="29"/>
      <c r="H8" s="98"/>
      <c r="I8" s="97"/>
      <c r="J8" s="97"/>
      <c r="K8" s="97"/>
      <c r="L8" s="97"/>
      <c r="M8" s="98"/>
      <c r="N8" s="97"/>
      <c r="O8" s="97"/>
      <c r="P8" s="98"/>
      <c r="Q8" s="98"/>
      <c r="R8" s="97"/>
      <c r="S8" s="29"/>
      <c r="T8" s="97"/>
      <c r="U8" s="97"/>
      <c r="V8" s="97"/>
      <c r="W8" s="97"/>
      <c r="X8" s="97"/>
      <c r="Y8" s="97"/>
      <c r="Z8" s="97"/>
      <c r="AA8" s="97"/>
    </row>
    <row r="9" spans="1:27" x14ac:dyDescent="0.2">
      <c r="A9" s="107"/>
      <c r="B9" s="107"/>
      <c r="C9" s="107"/>
      <c r="D9" s="99"/>
      <c r="E9" s="99"/>
      <c r="F9" s="99"/>
      <c r="G9" s="29"/>
      <c r="H9" s="97"/>
      <c r="I9" s="97"/>
      <c r="J9" s="97"/>
      <c r="K9" s="97"/>
      <c r="L9" s="97"/>
      <c r="M9" s="98"/>
      <c r="N9" s="97"/>
      <c r="O9" s="97"/>
      <c r="P9" s="98"/>
      <c r="Q9" s="98"/>
      <c r="R9" s="97"/>
      <c r="S9" s="35"/>
      <c r="T9" s="97"/>
      <c r="U9" s="97"/>
      <c r="V9" s="97"/>
      <c r="W9" s="97"/>
      <c r="X9" s="97"/>
      <c r="Y9" s="97"/>
      <c r="Z9" s="97"/>
      <c r="AA9" s="97"/>
    </row>
    <row r="10" spans="1:27" x14ac:dyDescent="0.2">
      <c r="A10" s="107"/>
      <c r="B10" s="107"/>
      <c r="C10" s="107"/>
      <c r="D10" s="99"/>
      <c r="E10" s="99"/>
      <c r="F10" s="99"/>
      <c r="G10" s="29"/>
      <c r="H10" s="97"/>
      <c r="I10" s="97"/>
      <c r="J10" s="97"/>
      <c r="K10" s="97"/>
      <c r="L10" s="97"/>
      <c r="M10" s="98"/>
      <c r="N10" s="97"/>
      <c r="O10" s="97"/>
      <c r="P10" s="98"/>
      <c r="Q10" s="98"/>
      <c r="R10" s="97"/>
      <c r="S10" s="29"/>
      <c r="T10" s="97"/>
      <c r="U10" s="97"/>
      <c r="V10" s="97"/>
      <c r="W10" s="97"/>
      <c r="X10" s="97"/>
      <c r="Y10" s="97"/>
      <c r="Z10" s="97"/>
      <c r="AA10" s="97"/>
    </row>
    <row r="11" spans="1:27" x14ac:dyDescent="0.2">
      <c r="A11" s="107"/>
      <c r="B11" s="107"/>
      <c r="C11" s="107"/>
      <c r="D11" s="99"/>
      <c r="E11" s="99"/>
      <c r="F11" s="102"/>
      <c r="G11" s="29"/>
      <c r="H11" s="97"/>
      <c r="I11" s="29"/>
      <c r="J11" s="29"/>
      <c r="K11" s="29"/>
      <c r="L11" s="29"/>
      <c r="M11" s="98"/>
      <c r="N11" s="29"/>
      <c r="O11" s="29"/>
      <c r="P11" s="98"/>
      <c r="Q11" s="98"/>
      <c r="R11" s="29"/>
      <c r="S11" s="29"/>
      <c r="T11" s="97"/>
      <c r="U11" s="97"/>
      <c r="V11" s="97"/>
      <c r="W11" s="103"/>
      <c r="X11" s="103"/>
      <c r="Y11" s="103"/>
      <c r="Z11" s="103"/>
      <c r="AA11" s="103"/>
    </row>
    <row r="12" spans="1:27" x14ac:dyDescent="0.2">
      <c r="A12" s="107"/>
      <c r="B12" s="107"/>
      <c r="C12" s="107"/>
      <c r="D12" s="99"/>
      <c r="E12" s="99"/>
      <c r="F12" s="99"/>
      <c r="G12" s="29"/>
      <c r="H12" s="97"/>
      <c r="I12" s="97"/>
      <c r="J12" s="97"/>
      <c r="K12" s="97"/>
      <c r="L12" s="97"/>
      <c r="M12" s="98"/>
      <c r="N12" s="97"/>
      <c r="O12" s="97"/>
      <c r="P12" s="98"/>
      <c r="Q12" s="98"/>
      <c r="R12" s="97"/>
      <c r="S12" s="29"/>
      <c r="T12" s="98"/>
      <c r="U12" s="98"/>
      <c r="V12" s="98"/>
      <c r="W12" s="98"/>
      <c r="X12" s="98"/>
      <c r="Y12" s="98"/>
      <c r="Z12" s="98"/>
      <c r="AA12" s="97"/>
    </row>
    <row r="13" spans="1:27" x14ac:dyDescent="0.2">
      <c r="A13" s="107"/>
      <c r="B13" s="107"/>
      <c r="C13" s="107"/>
      <c r="D13" s="99"/>
      <c r="E13" s="99"/>
      <c r="F13" s="99"/>
      <c r="G13" s="29"/>
      <c r="H13" s="97"/>
      <c r="I13" s="97"/>
      <c r="J13" s="97"/>
      <c r="K13" s="97"/>
      <c r="L13" s="97"/>
      <c r="M13" s="98"/>
      <c r="N13" s="97"/>
      <c r="O13" s="97"/>
      <c r="P13" s="98"/>
      <c r="Q13" s="99"/>
      <c r="R13" s="97"/>
      <c r="S13" s="29"/>
      <c r="T13" s="98"/>
      <c r="U13" s="98"/>
      <c r="V13" s="98"/>
      <c r="W13" s="98"/>
      <c r="X13" s="98"/>
      <c r="Y13" s="98"/>
      <c r="Z13" s="98"/>
      <c r="AA13" s="97"/>
    </row>
    <row r="14" spans="1:27" x14ac:dyDescent="0.2">
      <c r="A14" s="107"/>
      <c r="B14" s="107"/>
      <c r="C14" s="107"/>
      <c r="D14" s="99"/>
      <c r="E14" s="99"/>
      <c r="F14" s="99"/>
      <c r="G14" s="29"/>
      <c r="H14" s="97"/>
      <c r="I14" s="97"/>
      <c r="J14" s="97"/>
      <c r="K14" s="97"/>
      <c r="L14" s="97"/>
      <c r="M14" s="98"/>
      <c r="N14" s="97"/>
      <c r="O14" s="97"/>
      <c r="P14" s="98"/>
      <c r="Q14" s="99"/>
      <c r="R14" s="97"/>
      <c r="S14" s="29"/>
      <c r="T14" s="97"/>
      <c r="U14" s="97"/>
      <c r="V14" s="97"/>
      <c r="W14" s="97"/>
      <c r="X14" s="97"/>
      <c r="Y14" s="97"/>
      <c r="Z14" s="97"/>
      <c r="AA14" s="97"/>
    </row>
    <row r="15" spans="1:27" x14ac:dyDescent="0.2">
      <c r="A15" s="107"/>
      <c r="B15" s="107"/>
      <c r="C15" s="107"/>
      <c r="D15" s="99"/>
      <c r="E15" s="99"/>
      <c r="F15" s="102"/>
      <c r="G15" s="29"/>
      <c r="H15" s="97"/>
      <c r="I15" s="97"/>
      <c r="J15" s="97"/>
      <c r="K15" s="97"/>
      <c r="L15" s="97"/>
      <c r="M15" s="98"/>
      <c r="N15" s="97"/>
      <c r="O15" s="97"/>
      <c r="P15" s="98"/>
      <c r="Q15" s="99"/>
      <c r="R15" s="29"/>
      <c r="S15" s="29"/>
      <c r="T15" s="97"/>
      <c r="U15" s="97"/>
      <c r="V15" s="97"/>
      <c r="W15" s="103"/>
      <c r="X15" s="103"/>
      <c r="Y15" s="103"/>
      <c r="Z15" s="103"/>
      <c r="AA15" s="103"/>
    </row>
    <row r="16" spans="1:27" x14ac:dyDescent="0.2">
      <c r="A16" s="107"/>
      <c r="B16" s="107"/>
      <c r="C16" s="107"/>
      <c r="D16" s="99"/>
      <c r="E16" s="99"/>
      <c r="F16" s="99"/>
      <c r="G16" s="29"/>
      <c r="H16" s="97"/>
      <c r="I16" s="97"/>
      <c r="J16" s="97"/>
      <c r="K16" s="97"/>
      <c r="L16" s="97"/>
      <c r="M16" s="98"/>
      <c r="N16" s="97"/>
      <c r="O16" s="97"/>
      <c r="P16" s="98"/>
      <c r="Q16" s="99"/>
      <c r="R16" s="97"/>
      <c r="S16" s="29"/>
      <c r="T16" s="97"/>
      <c r="U16" s="97"/>
      <c r="V16" s="97"/>
      <c r="W16" s="97"/>
      <c r="X16" s="97"/>
      <c r="Y16" s="97"/>
      <c r="Z16" s="97"/>
      <c r="AA16" s="97"/>
    </row>
    <row r="17" spans="1:27" x14ac:dyDescent="0.2">
      <c r="A17" s="107"/>
      <c r="B17" s="107"/>
      <c r="C17" s="107"/>
      <c r="D17" s="99"/>
      <c r="E17" s="99"/>
      <c r="F17" s="99"/>
      <c r="G17" s="29"/>
      <c r="H17" s="97"/>
      <c r="I17" s="97"/>
      <c r="J17" s="97"/>
      <c r="K17" s="97"/>
      <c r="L17" s="97"/>
      <c r="M17" s="98"/>
      <c r="N17" s="97"/>
      <c r="O17" s="97"/>
      <c r="P17" s="98"/>
      <c r="Q17" s="99"/>
      <c r="R17" s="97"/>
      <c r="S17" s="29"/>
      <c r="T17" s="97"/>
      <c r="U17" s="97"/>
      <c r="V17" s="97"/>
      <c r="W17" s="97"/>
      <c r="X17" s="97"/>
      <c r="Y17" s="97"/>
      <c r="Z17" s="97"/>
      <c r="AA17" s="97"/>
    </row>
    <row r="18" spans="1:27" x14ac:dyDescent="0.2">
      <c r="A18" s="30"/>
      <c r="B18" s="98"/>
      <c r="C18" s="98"/>
      <c r="D18" s="97"/>
      <c r="E18" s="97"/>
      <c r="F18" s="97"/>
      <c r="G18" s="29"/>
      <c r="H18" s="99"/>
      <c r="I18" s="29"/>
      <c r="J18" s="29"/>
      <c r="K18" s="29"/>
      <c r="L18" s="97"/>
      <c r="M18" s="98"/>
      <c r="N18" s="97"/>
      <c r="O18" s="97"/>
      <c r="P18" s="98"/>
      <c r="Q18" s="97"/>
      <c r="R18" s="97"/>
      <c r="S18" s="29"/>
      <c r="T18" s="97"/>
      <c r="U18" s="97"/>
      <c r="V18" s="97"/>
      <c r="W18" s="97"/>
      <c r="X18" s="97"/>
      <c r="Y18" s="97"/>
      <c r="Z18" s="97"/>
      <c r="AA18" s="97"/>
    </row>
    <row r="19" spans="1:27" x14ac:dyDescent="0.2">
      <c r="A19" s="30"/>
      <c r="B19" s="98"/>
      <c r="C19" s="98"/>
      <c r="D19" s="97"/>
      <c r="E19" s="97"/>
      <c r="F19" s="97"/>
      <c r="G19" s="29"/>
      <c r="H19" s="99"/>
      <c r="I19" s="97"/>
      <c r="J19" s="97"/>
      <c r="K19" s="97"/>
      <c r="L19" s="97"/>
      <c r="M19" s="98"/>
      <c r="N19" s="97"/>
      <c r="O19" s="97"/>
      <c r="P19" s="98"/>
      <c r="Q19" s="97"/>
      <c r="R19" s="97"/>
      <c r="S19" s="29"/>
      <c r="T19" s="97"/>
      <c r="U19" s="97"/>
      <c r="V19" s="97"/>
      <c r="W19" s="103"/>
      <c r="X19" s="103"/>
      <c r="Y19" s="103"/>
      <c r="Z19" s="103"/>
      <c r="AA19" s="103"/>
    </row>
    <row r="20" spans="1:27" x14ac:dyDescent="0.2">
      <c r="A20" s="30"/>
      <c r="B20" s="98"/>
      <c r="C20" s="98"/>
      <c r="D20" s="97"/>
      <c r="E20" s="97"/>
      <c r="F20" s="97"/>
      <c r="G20" s="29"/>
      <c r="H20" s="99"/>
      <c r="I20" s="97"/>
      <c r="J20" s="97"/>
      <c r="K20" s="97"/>
      <c r="L20" s="97"/>
      <c r="M20" s="98"/>
      <c r="N20" s="97"/>
      <c r="O20" s="97"/>
      <c r="P20" s="98"/>
      <c r="Q20" s="97"/>
      <c r="R20" s="97"/>
      <c r="S20" s="29"/>
      <c r="T20" s="97"/>
      <c r="U20" s="97"/>
      <c r="V20" s="97"/>
      <c r="W20" s="97"/>
      <c r="X20" s="97"/>
      <c r="Y20" s="97"/>
      <c r="Z20" s="97"/>
      <c r="AA20" s="97"/>
    </row>
    <row r="21" spans="1:27" x14ac:dyDescent="0.2">
      <c r="A21" s="35"/>
      <c r="B21" s="103"/>
      <c r="C21" s="103"/>
      <c r="D21" s="97"/>
      <c r="E21" s="97"/>
      <c r="F21" s="97"/>
      <c r="G21" s="29"/>
      <c r="H21" s="99"/>
      <c r="I21" s="97"/>
      <c r="J21" s="97"/>
      <c r="K21" s="97"/>
      <c r="L21" s="97"/>
      <c r="M21" s="98"/>
      <c r="N21" s="97"/>
      <c r="O21" s="97"/>
      <c r="P21" s="98"/>
      <c r="Q21" s="29"/>
      <c r="R21" s="29"/>
      <c r="S21" s="29"/>
      <c r="T21" s="97"/>
      <c r="U21" s="97"/>
      <c r="V21" s="97"/>
      <c r="W21" s="103"/>
      <c r="X21" s="103"/>
      <c r="Y21" s="103"/>
      <c r="Z21" s="103"/>
      <c r="AA21" s="103"/>
    </row>
    <row r="22" spans="1:27" x14ac:dyDescent="0.2">
      <c r="A22" s="92"/>
      <c r="B22" s="103"/>
      <c r="C22" s="103"/>
      <c r="D22" s="97"/>
      <c r="E22" s="97"/>
      <c r="F22" s="104"/>
      <c r="G22" s="29"/>
      <c r="H22" s="99"/>
      <c r="I22" s="97"/>
      <c r="J22" s="97"/>
      <c r="K22" s="97"/>
      <c r="L22" s="97"/>
      <c r="M22" s="98"/>
      <c r="N22" s="97"/>
      <c r="O22" s="97"/>
      <c r="P22" s="98"/>
      <c r="Q22" s="29"/>
      <c r="R22" s="29"/>
      <c r="S22" s="29"/>
      <c r="T22" s="97"/>
      <c r="U22" s="97"/>
      <c r="V22" s="97"/>
      <c r="W22" s="103"/>
      <c r="X22" s="103"/>
      <c r="Y22" s="103"/>
      <c r="Z22" s="103"/>
      <c r="AA22" s="103"/>
    </row>
    <row r="23" spans="1:27" x14ac:dyDescent="0.2">
      <c r="A23" s="35"/>
      <c r="B23" s="103"/>
      <c r="C23" s="103"/>
      <c r="D23" s="97"/>
      <c r="E23" s="97"/>
      <c r="F23" s="104"/>
      <c r="G23" s="29"/>
      <c r="H23" s="99"/>
      <c r="I23" s="97"/>
      <c r="J23" s="97"/>
      <c r="K23" s="97"/>
      <c r="L23" s="97"/>
      <c r="M23" s="98"/>
      <c r="N23" s="29"/>
      <c r="O23" s="29"/>
      <c r="P23" s="98"/>
      <c r="Q23" s="29"/>
      <c r="R23" s="29"/>
      <c r="S23" s="42"/>
      <c r="T23" s="97"/>
      <c r="U23" s="97"/>
      <c r="V23" s="97"/>
      <c r="W23" s="103"/>
      <c r="X23" s="103"/>
      <c r="Y23" s="103"/>
      <c r="Z23" s="103"/>
      <c r="AA23" s="103"/>
    </row>
    <row r="24" spans="1:27" x14ac:dyDescent="0.2">
      <c r="A24" s="30"/>
      <c r="B24" s="98"/>
      <c r="C24" s="98"/>
      <c r="D24" s="97"/>
      <c r="E24" s="97"/>
      <c r="F24" s="97"/>
      <c r="G24" s="29"/>
      <c r="H24" s="99"/>
      <c r="I24" s="97"/>
      <c r="J24" s="97"/>
      <c r="K24" s="97"/>
      <c r="L24" s="97"/>
      <c r="M24" s="98"/>
      <c r="N24" s="97"/>
      <c r="O24" s="97"/>
      <c r="P24" s="98"/>
      <c r="Q24" s="29"/>
      <c r="R24" s="29"/>
      <c r="S24" s="29"/>
      <c r="T24" s="97"/>
      <c r="U24" s="97"/>
      <c r="V24" s="97"/>
      <c r="W24" s="97"/>
      <c r="X24" s="97"/>
      <c r="Y24" s="97"/>
      <c r="Z24" s="97"/>
      <c r="AA24" s="97"/>
    </row>
    <row r="25" spans="1:27" x14ac:dyDescent="0.2">
      <c r="A25" s="35"/>
      <c r="B25" s="103"/>
      <c r="C25" s="103"/>
      <c r="D25" s="97"/>
      <c r="E25" s="97"/>
      <c r="F25" s="97"/>
      <c r="G25" s="29"/>
      <c r="H25" s="99"/>
      <c r="I25" s="97"/>
      <c r="J25" s="97"/>
      <c r="K25" s="97"/>
      <c r="L25" s="97"/>
      <c r="M25" s="98"/>
      <c r="N25" s="29"/>
      <c r="O25" s="29"/>
      <c r="P25" s="98"/>
      <c r="Q25" s="97"/>
      <c r="R25" s="97"/>
      <c r="S25" s="29"/>
      <c r="T25" s="97"/>
      <c r="U25" s="97"/>
      <c r="V25" s="97"/>
      <c r="W25" s="97"/>
      <c r="X25" s="97"/>
      <c r="Y25" s="97"/>
      <c r="Z25" s="97"/>
      <c r="AA25" s="97"/>
    </row>
    <row r="26" spans="1:27" x14ac:dyDescent="0.2">
      <c r="A26" s="92"/>
      <c r="B26" s="98"/>
      <c r="C26" s="98"/>
      <c r="D26" s="97"/>
      <c r="E26" s="97"/>
      <c r="F26" s="104"/>
      <c r="G26" s="29"/>
      <c r="H26" s="99"/>
      <c r="I26" s="29"/>
      <c r="J26" s="29"/>
      <c r="K26" s="29"/>
      <c r="L26" s="103"/>
      <c r="M26" s="103"/>
      <c r="N26" s="103"/>
      <c r="O26" s="103"/>
      <c r="P26" s="103"/>
      <c r="Q26" s="103"/>
      <c r="R26" s="103"/>
      <c r="S26" s="29"/>
      <c r="T26" s="97"/>
      <c r="U26" s="97"/>
      <c r="V26" s="97"/>
      <c r="W26" s="103"/>
      <c r="X26" s="103"/>
      <c r="Y26" s="103"/>
      <c r="Z26" s="103"/>
      <c r="AA26" s="103"/>
    </row>
    <row r="27" spans="1:27" x14ac:dyDescent="0.2">
      <c r="A27" s="30"/>
      <c r="B27" s="98"/>
      <c r="C27" s="98"/>
      <c r="D27" s="97"/>
      <c r="E27" s="97"/>
      <c r="F27" s="97"/>
      <c r="G27" s="29"/>
      <c r="H27" s="99"/>
      <c r="I27" s="97"/>
      <c r="J27" s="97"/>
      <c r="K27" s="29"/>
      <c r="L27" s="97"/>
      <c r="M27" s="98"/>
      <c r="N27" s="97"/>
      <c r="O27" s="97"/>
      <c r="P27" s="98"/>
      <c r="Q27" s="97"/>
      <c r="R27" s="97"/>
      <c r="S27" s="29"/>
      <c r="T27" s="97"/>
      <c r="U27" s="97"/>
      <c r="V27" s="97"/>
      <c r="W27" s="97"/>
      <c r="X27" s="97"/>
      <c r="Y27" s="97"/>
      <c r="Z27" s="97"/>
      <c r="AA27" s="97"/>
    </row>
    <row r="28" spans="1:27" x14ac:dyDescent="0.2">
      <c r="A28" s="105"/>
      <c r="B28" s="98"/>
      <c r="C28" s="106"/>
      <c r="D28" s="97"/>
      <c r="E28" s="97"/>
      <c r="F28" s="97"/>
      <c r="G28" s="29"/>
      <c r="H28" s="99"/>
      <c r="I28" s="97"/>
      <c r="J28" s="97"/>
      <c r="K28" s="97"/>
      <c r="L28" s="97"/>
      <c r="M28" s="98"/>
      <c r="N28" s="97"/>
      <c r="O28" s="97"/>
      <c r="P28" s="98"/>
      <c r="Q28" s="97"/>
      <c r="R28" s="97"/>
      <c r="S28" s="29"/>
      <c r="T28" s="97"/>
      <c r="U28" s="97"/>
      <c r="V28" s="97"/>
      <c r="W28" s="97"/>
      <c r="X28" s="97"/>
      <c r="Y28" s="97"/>
      <c r="Z28" s="97"/>
      <c r="AA28" s="97"/>
    </row>
    <row r="29" spans="1:27" x14ac:dyDescent="0.2">
      <c r="A29" s="105"/>
      <c r="B29" s="98"/>
      <c r="C29" s="106"/>
      <c r="D29" s="97"/>
      <c r="E29" s="97"/>
      <c r="F29" s="97"/>
      <c r="G29" s="29"/>
      <c r="H29" s="99"/>
      <c r="I29" s="97"/>
      <c r="J29" s="97"/>
      <c r="K29" s="97"/>
      <c r="L29" s="97"/>
      <c r="M29" s="98"/>
      <c r="N29" s="97"/>
      <c r="O29" s="97"/>
      <c r="P29" s="98"/>
      <c r="Q29" s="97"/>
      <c r="R29" s="97"/>
      <c r="S29" s="29"/>
      <c r="T29" s="97"/>
      <c r="U29" s="97"/>
      <c r="V29" s="97"/>
      <c r="W29" s="97"/>
      <c r="X29" s="97"/>
      <c r="Y29" s="97"/>
      <c r="Z29" s="97"/>
      <c r="AA29" s="97"/>
    </row>
    <row r="30" spans="1:27" x14ac:dyDescent="0.2">
      <c r="A30" s="105"/>
      <c r="B30" s="98"/>
      <c r="C30" s="106"/>
      <c r="D30" s="97"/>
      <c r="E30" s="97"/>
      <c r="F30" s="97"/>
      <c r="G30" s="29"/>
      <c r="H30" s="99"/>
      <c r="I30" s="97"/>
      <c r="J30" s="97"/>
      <c r="K30" s="97"/>
      <c r="L30" s="97"/>
      <c r="M30" s="98"/>
      <c r="N30" s="97"/>
      <c r="O30" s="97"/>
      <c r="P30" s="98"/>
      <c r="Q30" s="97"/>
      <c r="R30" s="97"/>
      <c r="S30" s="29"/>
      <c r="T30" s="97"/>
      <c r="U30" s="97"/>
      <c r="V30" s="97"/>
      <c r="W30" s="97"/>
      <c r="X30" s="97"/>
      <c r="Y30" s="97"/>
      <c r="Z30" s="97"/>
      <c r="AA30" s="97"/>
    </row>
    <row r="31" spans="1:27" x14ac:dyDescent="0.2">
      <c r="A31" s="105"/>
      <c r="B31" s="98"/>
      <c r="C31" s="106"/>
      <c r="D31" s="97"/>
      <c r="E31" s="97"/>
      <c r="F31" s="97"/>
      <c r="G31" s="29"/>
      <c r="H31" s="99"/>
      <c r="I31" s="97"/>
      <c r="J31" s="97"/>
      <c r="K31" s="29"/>
      <c r="L31" s="97"/>
      <c r="M31" s="98"/>
      <c r="N31" s="97"/>
      <c r="O31" s="97"/>
      <c r="P31" s="98"/>
      <c r="Q31" s="97"/>
      <c r="R31" s="97"/>
      <c r="S31" s="29"/>
      <c r="T31" s="97"/>
      <c r="U31" s="97"/>
      <c r="V31" s="97"/>
      <c r="W31" s="97"/>
      <c r="X31" s="97"/>
      <c r="Y31" s="97"/>
      <c r="Z31" s="97"/>
      <c r="AA31" s="97"/>
    </row>
    <row r="32" spans="1:27" x14ac:dyDescent="0.2">
      <c r="A32" s="105"/>
      <c r="B32" s="98"/>
      <c r="C32" s="106"/>
      <c r="D32" s="97"/>
      <c r="E32" s="97"/>
      <c r="F32" s="97"/>
      <c r="G32" s="29"/>
      <c r="H32" s="99"/>
      <c r="I32" s="97"/>
      <c r="J32" s="97"/>
      <c r="K32" s="97"/>
      <c r="L32" s="97"/>
      <c r="M32" s="98"/>
      <c r="N32" s="29"/>
      <c r="O32" s="29"/>
      <c r="P32" s="98"/>
      <c r="Q32" s="97"/>
      <c r="R32" s="97"/>
      <c r="S32" s="29"/>
      <c r="T32" s="97"/>
      <c r="U32" s="97"/>
      <c r="V32" s="97"/>
      <c r="W32" s="97"/>
      <c r="X32" s="97"/>
      <c r="Y32" s="97"/>
      <c r="Z32" s="97"/>
      <c r="AA32" s="97"/>
    </row>
    <row r="33" spans="1:27" x14ac:dyDescent="0.2">
      <c r="A33" s="105"/>
      <c r="B33" s="98"/>
      <c r="C33" s="106"/>
      <c r="D33" s="97"/>
      <c r="E33" s="97"/>
      <c r="F33" s="97"/>
      <c r="G33" s="29"/>
      <c r="H33" s="99"/>
      <c r="I33" s="97"/>
      <c r="J33" s="97"/>
      <c r="K33" s="97"/>
      <c r="L33" s="97"/>
      <c r="M33" s="98"/>
      <c r="N33" s="97"/>
      <c r="O33" s="97"/>
      <c r="P33" s="98"/>
      <c r="Q33" s="97"/>
      <c r="R33" s="97"/>
      <c r="S33" s="29"/>
      <c r="T33" s="97"/>
      <c r="U33" s="97"/>
      <c r="V33" s="97"/>
      <c r="W33" s="97"/>
      <c r="X33" s="97"/>
      <c r="Y33" s="97"/>
      <c r="Z33" s="97"/>
      <c r="AA33" s="97"/>
    </row>
    <row r="34" spans="1:27" x14ac:dyDescent="0.2">
      <c r="A34" s="105"/>
      <c r="B34" s="98"/>
      <c r="C34" s="106"/>
      <c r="D34" s="97"/>
      <c r="E34" s="97"/>
      <c r="F34" s="97"/>
      <c r="G34" s="29"/>
      <c r="H34" s="99"/>
      <c r="I34" s="97"/>
      <c r="J34" s="97"/>
      <c r="K34" s="29"/>
      <c r="L34" s="97"/>
      <c r="M34" s="98"/>
      <c r="N34" s="97"/>
      <c r="O34" s="97"/>
      <c r="P34" s="98"/>
      <c r="Q34" s="97"/>
      <c r="R34" s="97"/>
      <c r="S34" s="29"/>
      <c r="T34" s="97"/>
      <c r="U34" s="97"/>
      <c r="V34" s="97"/>
      <c r="W34" s="97"/>
      <c r="X34" s="97"/>
      <c r="Y34" s="97"/>
      <c r="Z34" s="97"/>
      <c r="AA34" s="97"/>
    </row>
    <row r="35" spans="1:27" x14ac:dyDescent="0.2">
      <c r="A35" s="105"/>
      <c r="B35" s="98"/>
      <c r="C35" s="106"/>
      <c r="D35" s="97"/>
      <c r="E35" s="97"/>
      <c r="F35" s="97"/>
      <c r="G35" s="29"/>
      <c r="H35" s="99"/>
      <c r="I35" s="97"/>
      <c r="J35" s="97"/>
      <c r="K35" s="97"/>
      <c r="L35" s="97"/>
      <c r="M35" s="98"/>
      <c r="N35" s="29"/>
      <c r="O35" s="29"/>
      <c r="P35" s="98"/>
      <c r="Q35" s="97"/>
      <c r="R35" s="97"/>
      <c r="S35" s="29"/>
      <c r="T35" s="97"/>
      <c r="U35" s="97"/>
      <c r="V35" s="97"/>
      <c r="W35" s="97"/>
      <c r="X35" s="97"/>
      <c r="Y35" s="97"/>
      <c r="Z35" s="97"/>
      <c r="AA35" s="97"/>
    </row>
    <row r="36" spans="1:27" x14ac:dyDescent="0.2">
      <c r="A36" s="105"/>
      <c r="B36" s="98"/>
      <c r="C36" s="106"/>
      <c r="D36" s="97"/>
      <c r="E36" s="97"/>
      <c r="F36" s="97"/>
      <c r="G36" s="29"/>
      <c r="H36" s="99"/>
      <c r="I36" s="97"/>
      <c r="J36" s="97"/>
      <c r="K36" s="97"/>
      <c r="L36" s="97"/>
      <c r="M36" s="98"/>
      <c r="N36" s="29"/>
      <c r="O36" s="29"/>
      <c r="P36" s="98"/>
      <c r="Q36" s="97"/>
      <c r="R36" s="97"/>
      <c r="S36" s="29"/>
      <c r="T36" s="97"/>
      <c r="U36" s="97"/>
      <c r="V36" s="97"/>
      <c r="W36" s="97"/>
      <c r="X36" s="97"/>
      <c r="Y36" s="97"/>
      <c r="Z36" s="97"/>
      <c r="AA36" s="97"/>
    </row>
    <row r="37" spans="1:27" x14ac:dyDescent="0.2">
      <c r="A37" s="105"/>
      <c r="B37" s="98"/>
      <c r="C37" s="106"/>
      <c r="D37" s="97"/>
      <c r="E37" s="97"/>
      <c r="F37" s="97"/>
      <c r="G37" s="29"/>
      <c r="H37" s="99"/>
      <c r="I37" s="97"/>
      <c r="J37" s="97"/>
      <c r="K37" s="29"/>
      <c r="L37" s="97"/>
      <c r="M37" s="98"/>
      <c r="N37" s="97"/>
      <c r="O37" s="97"/>
      <c r="P37" s="98"/>
      <c r="Q37" s="97"/>
      <c r="R37" s="97"/>
      <c r="S37" s="29"/>
      <c r="T37" s="97"/>
      <c r="U37" s="97"/>
      <c r="V37" s="97"/>
      <c r="W37" s="97"/>
      <c r="X37" s="97"/>
      <c r="Y37" s="97"/>
      <c r="Z37" s="97"/>
      <c r="AA37" s="97"/>
    </row>
    <row r="38" spans="1:27" x14ac:dyDescent="0.2">
      <c r="A38" s="105"/>
      <c r="B38" s="98"/>
      <c r="C38" s="106"/>
      <c r="D38" s="97"/>
      <c r="E38" s="97"/>
      <c r="F38" s="97"/>
      <c r="G38" s="29"/>
      <c r="H38" s="99"/>
      <c r="I38" s="97"/>
      <c r="J38" s="97"/>
      <c r="K38" s="97"/>
      <c r="L38" s="97"/>
      <c r="M38" s="98"/>
      <c r="N38" s="29"/>
      <c r="O38" s="29"/>
      <c r="P38" s="98"/>
      <c r="Q38" s="97"/>
      <c r="R38" s="97"/>
      <c r="S38" s="29"/>
      <c r="T38" s="97"/>
      <c r="U38" s="97"/>
      <c r="V38" s="97"/>
      <c r="W38" s="97"/>
      <c r="X38" s="97"/>
      <c r="Y38" s="97"/>
      <c r="Z38" s="97"/>
      <c r="AA38" s="97"/>
    </row>
    <row r="39" spans="1:27" x14ac:dyDescent="0.2">
      <c r="A39" s="105"/>
      <c r="B39" s="98"/>
      <c r="C39" s="106"/>
      <c r="D39" s="97"/>
      <c r="E39" s="97"/>
      <c r="F39" s="97"/>
      <c r="G39" s="29"/>
      <c r="H39" s="99"/>
      <c r="I39" s="29"/>
      <c r="J39" s="29"/>
      <c r="K39" s="29"/>
      <c r="L39" s="103"/>
      <c r="M39" s="103"/>
      <c r="N39" s="103"/>
      <c r="O39" s="103"/>
      <c r="P39" s="103"/>
      <c r="Q39" s="103"/>
      <c r="R39" s="103"/>
      <c r="S39" s="29"/>
      <c r="T39" s="97"/>
      <c r="U39" s="97"/>
      <c r="V39" s="97"/>
      <c r="W39" s="97"/>
      <c r="X39" s="97"/>
      <c r="Y39" s="97"/>
      <c r="Z39" s="97"/>
      <c r="AA39" s="97"/>
    </row>
    <row r="40" spans="1:27" x14ac:dyDescent="0.2">
      <c r="A40" s="105"/>
      <c r="B40" s="98"/>
      <c r="C40" s="106"/>
      <c r="D40" s="97"/>
      <c r="E40" s="97"/>
      <c r="F40" s="97"/>
      <c r="G40" s="29"/>
      <c r="H40" s="99"/>
      <c r="I40" s="97"/>
      <c r="J40" s="97"/>
      <c r="K40" s="29"/>
      <c r="L40" s="97"/>
      <c r="M40" s="98"/>
      <c r="N40" s="97"/>
      <c r="O40" s="97"/>
      <c r="P40" s="98"/>
      <c r="Q40" s="97"/>
      <c r="R40" s="97"/>
      <c r="S40" s="29"/>
      <c r="T40" s="97"/>
      <c r="U40" s="97"/>
      <c r="V40" s="97"/>
      <c r="W40" s="97"/>
      <c r="X40" s="97"/>
      <c r="Y40" s="97"/>
      <c r="Z40" s="97"/>
      <c r="AA40" s="97"/>
    </row>
    <row r="41" spans="1:27" x14ac:dyDescent="0.2">
      <c r="A41" s="105"/>
      <c r="B41" s="98"/>
      <c r="C41" s="106"/>
      <c r="D41" s="97"/>
      <c r="E41" s="97"/>
      <c r="F41" s="97"/>
      <c r="G41" s="29"/>
      <c r="H41" s="99"/>
      <c r="I41" s="97"/>
      <c r="J41" s="97"/>
      <c r="K41" s="97"/>
      <c r="L41" s="97"/>
      <c r="M41" s="98"/>
      <c r="N41" s="97"/>
      <c r="O41" s="97"/>
      <c r="P41" s="98"/>
      <c r="Q41" s="97"/>
      <c r="R41" s="97"/>
      <c r="S41" s="29"/>
      <c r="T41" s="97"/>
      <c r="U41" s="97"/>
      <c r="V41" s="97"/>
      <c r="W41" s="97"/>
      <c r="X41" s="97"/>
      <c r="Y41" s="97"/>
      <c r="Z41" s="97"/>
      <c r="AA41" s="97"/>
    </row>
    <row r="42" spans="1:27" x14ac:dyDescent="0.2">
      <c r="A42" s="105"/>
      <c r="B42" s="98"/>
      <c r="C42" s="106"/>
      <c r="D42" s="97"/>
      <c r="E42" s="97"/>
      <c r="F42" s="97"/>
      <c r="G42" s="29"/>
      <c r="H42" s="99"/>
      <c r="I42" s="97"/>
      <c r="J42" s="97"/>
      <c r="K42" s="97"/>
      <c r="L42" s="97"/>
      <c r="M42" s="98"/>
      <c r="N42" s="97"/>
      <c r="O42" s="97"/>
      <c r="P42" s="98"/>
      <c r="Q42" s="97"/>
      <c r="R42" s="97"/>
      <c r="S42" s="29"/>
      <c r="T42" s="97"/>
      <c r="U42" s="97"/>
      <c r="V42" s="97"/>
      <c r="W42" s="97"/>
      <c r="X42" s="97"/>
      <c r="Y42" s="97"/>
      <c r="Z42" s="97"/>
      <c r="AA42" s="97"/>
    </row>
    <row r="43" spans="1:27" x14ac:dyDescent="0.2">
      <c r="A43" s="105"/>
      <c r="B43" s="98"/>
      <c r="C43" s="106"/>
      <c r="D43" s="97"/>
      <c r="E43" s="97"/>
      <c r="F43" s="97"/>
      <c r="G43" s="29"/>
      <c r="H43" s="99"/>
      <c r="I43" s="97"/>
      <c r="J43" s="97"/>
      <c r="K43" s="97"/>
      <c r="L43" s="97"/>
      <c r="M43" s="98"/>
      <c r="N43" s="97"/>
      <c r="O43" s="97"/>
      <c r="P43" s="98"/>
      <c r="Q43" s="97"/>
      <c r="R43" s="97"/>
      <c r="S43" s="29"/>
      <c r="T43" s="97"/>
      <c r="U43" s="97"/>
      <c r="V43" s="97"/>
      <c r="W43" s="97"/>
      <c r="X43" s="97"/>
      <c r="Y43" s="97"/>
      <c r="Z43" s="97"/>
      <c r="AA43" s="97"/>
    </row>
    <row r="44" spans="1:27" x14ac:dyDescent="0.2">
      <c r="A44" s="105"/>
      <c r="B44" s="98"/>
      <c r="C44" s="106"/>
      <c r="D44" s="97"/>
      <c r="E44" s="97"/>
      <c r="F44" s="97"/>
      <c r="G44" s="29"/>
      <c r="H44" s="99"/>
      <c r="I44" s="97"/>
      <c r="J44" s="97"/>
      <c r="K44" s="97"/>
      <c r="L44" s="97"/>
      <c r="M44" s="98"/>
      <c r="N44" s="97"/>
      <c r="O44" s="97"/>
      <c r="P44" s="98"/>
      <c r="Q44" s="97"/>
      <c r="R44" s="97"/>
      <c r="S44" s="29"/>
      <c r="T44" s="97"/>
      <c r="U44" s="97"/>
      <c r="V44" s="97"/>
      <c r="W44" s="97"/>
      <c r="X44" s="97"/>
      <c r="Y44" s="97"/>
      <c r="Z44" s="97"/>
      <c r="AA44" s="97"/>
    </row>
    <row r="45" spans="1:27" x14ac:dyDescent="0.2">
      <c r="A45" s="105"/>
      <c r="B45" s="98"/>
      <c r="C45" s="106"/>
      <c r="D45" s="97"/>
      <c r="E45" s="97"/>
      <c r="F45" s="97"/>
      <c r="G45" s="29"/>
      <c r="H45" s="99"/>
      <c r="I45" s="97"/>
      <c r="J45" s="97"/>
      <c r="K45" s="97"/>
      <c r="L45" s="97"/>
      <c r="M45" s="98"/>
      <c r="N45" s="97"/>
      <c r="O45" s="97"/>
      <c r="P45" s="98"/>
      <c r="Q45" s="97"/>
      <c r="R45" s="97"/>
      <c r="S45" s="29"/>
      <c r="T45" s="97"/>
      <c r="U45" s="97"/>
      <c r="V45" s="97"/>
      <c r="W45" s="97"/>
      <c r="X45" s="97"/>
      <c r="Y45" s="97"/>
      <c r="Z45" s="97"/>
      <c r="AA45" s="97"/>
    </row>
    <row r="46" spans="1:27" x14ac:dyDescent="0.2">
      <c r="A46" s="105"/>
      <c r="B46" s="98"/>
      <c r="C46" s="106"/>
      <c r="D46" s="97"/>
      <c r="E46" s="97"/>
      <c r="F46" s="97"/>
      <c r="G46" s="29"/>
      <c r="H46" s="99"/>
      <c r="I46" s="97"/>
      <c r="J46" s="97"/>
      <c r="K46" s="29"/>
      <c r="L46" s="97"/>
      <c r="M46" s="98"/>
      <c r="N46" s="97"/>
      <c r="O46" s="97"/>
      <c r="P46" s="98"/>
      <c r="Q46" s="97"/>
      <c r="R46" s="97"/>
      <c r="S46" s="29"/>
      <c r="T46" s="97"/>
      <c r="U46" s="97"/>
      <c r="V46" s="97"/>
      <c r="W46" s="97"/>
      <c r="X46" s="97"/>
      <c r="Y46" s="97"/>
      <c r="Z46" s="97"/>
      <c r="AA46" s="97"/>
    </row>
    <row r="47" spans="1:27" x14ac:dyDescent="0.2">
      <c r="A47" s="105"/>
      <c r="B47" s="98"/>
      <c r="C47" s="106"/>
      <c r="D47" s="97"/>
      <c r="E47" s="97"/>
      <c r="F47" s="97"/>
      <c r="G47" s="29"/>
      <c r="H47" s="99"/>
      <c r="I47" s="97"/>
      <c r="J47" s="97"/>
      <c r="K47" s="97"/>
      <c r="L47" s="97"/>
      <c r="M47" s="98"/>
      <c r="N47" s="97"/>
      <c r="O47" s="97"/>
      <c r="P47" s="98"/>
      <c r="Q47" s="97"/>
      <c r="R47" s="97"/>
      <c r="S47" s="29"/>
      <c r="T47" s="97"/>
      <c r="U47" s="97"/>
      <c r="V47" s="97"/>
      <c r="W47" s="97"/>
      <c r="X47" s="97"/>
      <c r="Y47" s="97"/>
      <c r="Z47" s="97"/>
      <c r="AA47" s="97"/>
    </row>
    <row r="48" spans="1:27" x14ac:dyDescent="0.2">
      <c r="A48" s="105"/>
      <c r="B48" s="98"/>
      <c r="C48" s="106"/>
      <c r="D48" s="97"/>
      <c r="E48" s="97"/>
      <c r="F48" s="97"/>
      <c r="G48" s="29"/>
      <c r="H48" s="99"/>
      <c r="I48" s="97"/>
      <c r="J48" s="97"/>
      <c r="K48" s="29"/>
      <c r="L48" s="97"/>
      <c r="M48" s="98"/>
      <c r="N48" s="97"/>
      <c r="O48" s="97"/>
      <c r="P48" s="98"/>
      <c r="Q48" s="97"/>
      <c r="R48" s="97"/>
      <c r="S48" s="29"/>
      <c r="T48" s="97"/>
      <c r="U48" s="97"/>
      <c r="V48" s="97"/>
      <c r="W48" s="97"/>
      <c r="X48" s="97"/>
      <c r="Y48" s="97"/>
      <c r="Z48" s="97"/>
      <c r="AA48" s="97"/>
    </row>
    <row r="49" spans="1:27" x14ac:dyDescent="0.2">
      <c r="A49" s="105"/>
      <c r="B49" s="98"/>
      <c r="C49" s="106"/>
      <c r="D49" s="97"/>
      <c r="E49" s="97"/>
      <c r="F49" s="97"/>
      <c r="G49" s="29"/>
      <c r="H49" s="99"/>
      <c r="I49" s="97"/>
      <c r="J49" s="97"/>
      <c r="K49" s="97"/>
      <c r="L49" s="97"/>
      <c r="M49" s="98"/>
      <c r="N49" s="97"/>
      <c r="O49" s="97"/>
      <c r="P49" s="98"/>
      <c r="Q49" s="97"/>
      <c r="R49" s="97"/>
      <c r="S49" s="29"/>
      <c r="T49" s="97"/>
      <c r="U49" s="97"/>
      <c r="V49" s="97"/>
      <c r="W49" s="97"/>
      <c r="X49" s="97"/>
      <c r="Y49" s="97"/>
      <c r="Z49" s="97"/>
      <c r="AA49" s="97"/>
    </row>
    <row r="50" spans="1:27" x14ac:dyDescent="0.2">
      <c r="A50" s="30"/>
      <c r="B50" s="98"/>
      <c r="C50" s="98"/>
      <c r="D50" s="97"/>
      <c r="E50" s="97"/>
      <c r="F50" s="97"/>
      <c r="G50" s="29"/>
      <c r="H50" s="99"/>
      <c r="I50" s="97"/>
      <c r="J50" s="97"/>
      <c r="K50" s="97"/>
      <c r="L50" s="97"/>
      <c r="M50" s="98"/>
      <c r="N50" s="97"/>
      <c r="O50" s="97"/>
      <c r="P50" s="98"/>
      <c r="Q50" s="97"/>
      <c r="R50" s="97"/>
      <c r="S50" s="29"/>
      <c r="T50" s="97"/>
      <c r="U50" s="97"/>
      <c r="V50" s="97"/>
      <c r="W50" s="97"/>
      <c r="X50" s="97"/>
      <c r="Y50" s="97"/>
      <c r="Z50" s="97"/>
      <c r="AA50" s="97"/>
    </row>
    <row r="51" spans="1:27" x14ac:dyDescent="0.2">
      <c r="A51" s="30"/>
      <c r="B51" s="98"/>
      <c r="C51" s="98"/>
      <c r="D51" s="97"/>
      <c r="E51" s="97"/>
      <c r="F51" s="97"/>
      <c r="G51" s="29"/>
      <c r="H51" s="99"/>
      <c r="I51" s="97"/>
      <c r="J51" s="97"/>
      <c r="K51" s="97"/>
      <c r="L51" s="97"/>
      <c r="M51" s="98"/>
      <c r="N51" s="97"/>
      <c r="O51" s="97"/>
      <c r="P51" s="98"/>
      <c r="Q51" s="97"/>
      <c r="R51" s="97"/>
      <c r="S51" s="29"/>
      <c r="T51" s="97"/>
      <c r="U51" s="97"/>
      <c r="V51" s="97"/>
      <c r="W51" s="97"/>
      <c r="X51" s="97"/>
      <c r="Y51" s="97"/>
      <c r="Z51" s="97"/>
      <c r="AA51" s="97"/>
    </row>
    <row r="52" spans="1:27" x14ac:dyDescent="0.2">
      <c r="A52" s="35"/>
      <c r="B52" s="103"/>
      <c r="C52" s="103"/>
      <c r="D52" s="104"/>
      <c r="E52" s="104"/>
      <c r="F52" s="104"/>
      <c r="G52" s="42"/>
      <c r="H52" s="102"/>
      <c r="I52" s="103"/>
      <c r="J52" s="103"/>
      <c r="K52" s="103"/>
      <c r="L52" s="103"/>
      <c r="M52" s="103"/>
      <c r="N52" s="103"/>
      <c r="O52" s="103"/>
      <c r="P52" s="103"/>
      <c r="Q52" s="103"/>
      <c r="R52" s="103"/>
      <c r="S52" s="42"/>
      <c r="T52" s="103"/>
      <c r="U52" s="103"/>
      <c r="V52" s="103"/>
      <c r="W52" s="103"/>
      <c r="X52" s="103"/>
      <c r="Y52" s="103"/>
      <c r="Z52" s="103"/>
      <c r="AA52" s="103"/>
    </row>
    <row r="53" spans="1:27" x14ac:dyDescent="0.2">
      <c r="A53" s="35"/>
      <c r="B53" s="103"/>
      <c r="C53" s="103"/>
      <c r="D53" s="104"/>
      <c r="E53" s="104"/>
      <c r="F53" s="104"/>
      <c r="G53" s="42"/>
      <c r="H53" s="102"/>
      <c r="I53" s="103"/>
      <c r="J53" s="103"/>
      <c r="K53" s="103"/>
      <c r="L53" s="103"/>
      <c r="M53" s="103"/>
      <c r="N53" s="103"/>
      <c r="O53" s="103"/>
      <c r="P53" s="103"/>
      <c r="Q53" s="103"/>
      <c r="R53" s="103"/>
      <c r="S53" s="42"/>
      <c r="T53" s="103"/>
      <c r="U53" s="103"/>
      <c r="V53" s="103"/>
      <c r="W53" s="103"/>
      <c r="X53" s="103"/>
      <c r="Y53" s="103"/>
      <c r="Z53" s="103"/>
      <c r="AA53" s="103"/>
    </row>
    <row r="54" spans="1:27" x14ac:dyDescent="0.2">
      <c r="A54" s="30"/>
      <c r="B54" s="98"/>
      <c r="C54" s="98"/>
      <c r="D54" s="97"/>
      <c r="E54" s="97"/>
      <c r="F54" s="97"/>
      <c r="G54" s="29"/>
      <c r="H54" s="99"/>
      <c r="I54" s="97"/>
      <c r="J54" s="97"/>
      <c r="K54" s="97"/>
      <c r="L54" s="29"/>
      <c r="M54" s="98"/>
      <c r="N54" s="29"/>
      <c r="O54" s="29"/>
      <c r="P54" s="98"/>
      <c r="Q54" s="29"/>
      <c r="R54" s="29"/>
      <c r="S54" s="29"/>
      <c r="T54" s="97"/>
      <c r="U54" s="97"/>
      <c r="V54" s="29"/>
      <c r="W54" s="29"/>
      <c r="X54" s="29"/>
      <c r="Y54" s="29"/>
      <c r="Z54" s="97"/>
      <c r="AA54" s="29"/>
    </row>
    <row r="55" spans="1:27" x14ac:dyDescent="0.2">
      <c r="A55" s="30"/>
      <c r="B55" s="98"/>
      <c r="C55" s="98"/>
      <c r="D55" s="97"/>
      <c r="E55" s="97"/>
      <c r="F55" s="97"/>
      <c r="G55" s="29"/>
      <c r="H55" s="99"/>
      <c r="I55" s="97"/>
      <c r="J55" s="97"/>
      <c r="K55" s="97"/>
      <c r="L55" s="29"/>
      <c r="M55" s="98"/>
      <c r="N55" s="29"/>
      <c r="O55" s="29"/>
      <c r="P55" s="98"/>
      <c r="Q55" s="29"/>
      <c r="R55" s="29"/>
      <c r="S55" s="29"/>
      <c r="T55" s="97"/>
      <c r="U55" s="97"/>
      <c r="V55" s="29"/>
      <c r="W55" s="29"/>
      <c r="X55" s="29"/>
      <c r="Y55" s="29"/>
      <c r="Z55" s="97"/>
      <c r="AA55" s="29"/>
    </row>
    <row r="56" spans="1:27" x14ac:dyDescent="0.2">
      <c r="A56" s="30"/>
      <c r="B56" s="98"/>
      <c r="C56" s="98"/>
      <c r="D56" s="97"/>
      <c r="E56" s="97"/>
      <c r="F56" s="97"/>
      <c r="G56" s="29"/>
      <c r="H56" s="99"/>
      <c r="I56" s="97"/>
      <c r="J56" s="97"/>
      <c r="K56" s="97"/>
      <c r="L56" s="29"/>
      <c r="M56" s="98"/>
      <c r="N56" s="29"/>
      <c r="O56" s="29"/>
      <c r="P56" s="98"/>
      <c r="Q56" s="29"/>
      <c r="R56" s="29"/>
      <c r="S56" s="29"/>
      <c r="T56" s="97"/>
      <c r="U56" s="97"/>
      <c r="V56" s="29"/>
      <c r="W56" s="29"/>
      <c r="X56" s="29"/>
      <c r="Y56" s="29"/>
      <c r="Z56" s="97"/>
      <c r="AA56" s="29"/>
    </row>
    <row r="57" spans="1:27" x14ac:dyDescent="0.2">
      <c r="A57" s="30"/>
      <c r="B57" s="98"/>
      <c r="C57" s="98"/>
      <c r="D57" s="97"/>
      <c r="E57" s="97"/>
      <c r="F57" s="97"/>
      <c r="G57" s="29"/>
      <c r="H57" s="99"/>
      <c r="I57" s="97"/>
      <c r="J57" s="97"/>
      <c r="K57" s="97"/>
      <c r="L57" s="29"/>
      <c r="M57" s="98"/>
      <c r="N57" s="29"/>
      <c r="O57" s="29"/>
      <c r="P57" s="98"/>
      <c r="Q57" s="29"/>
      <c r="R57" s="29"/>
      <c r="S57" s="29"/>
      <c r="T57" s="97"/>
      <c r="U57" s="97"/>
      <c r="V57" s="29"/>
      <c r="W57" s="29"/>
      <c r="X57" s="29"/>
      <c r="Y57" s="29"/>
      <c r="Z57" s="97"/>
      <c r="AA57" s="29"/>
    </row>
    <row r="58" spans="1:27" x14ac:dyDescent="0.2">
      <c r="A58" s="30"/>
      <c r="B58" s="98"/>
      <c r="C58" s="98"/>
      <c r="D58" s="97"/>
      <c r="E58" s="97"/>
      <c r="F58" s="97"/>
      <c r="G58" s="29"/>
      <c r="H58" s="99"/>
      <c r="I58" s="97"/>
      <c r="J58" s="97"/>
      <c r="K58" s="97"/>
      <c r="L58" s="29"/>
      <c r="M58" s="98"/>
      <c r="N58" s="29"/>
      <c r="O58" s="29"/>
      <c r="P58" s="98"/>
      <c r="Q58" s="29"/>
      <c r="R58" s="29"/>
      <c r="S58" s="29"/>
      <c r="T58" s="97"/>
      <c r="U58" s="97"/>
      <c r="V58" s="29"/>
      <c r="W58" s="29"/>
      <c r="X58" s="29"/>
      <c r="Y58" s="29"/>
      <c r="Z58" s="97"/>
      <c r="AA58" s="29"/>
    </row>
    <row r="59" spans="1:27" x14ac:dyDescent="0.2">
      <c r="A59" s="30"/>
      <c r="B59" s="98"/>
      <c r="C59" s="98"/>
      <c r="D59" s="97"/>
      <c r="E59" s="97"/>
      <c r="F59" s="97"/>
      <c r="G59" s="29"/>
      <c r="H59" s="99"/>
      <c r="I59" s="97"/>
      <c r="J59" s="97"/>
      <c r="K59" s="97"/>
      <c r="L59" s="29"/>
      <c r="M59" s="98"/>
      <c r="N59" s="29"/>
      <c r="O59" s="29"/>
      <c r="P59" s="98"/>
      <c r="Q59" s="29"/>
      <c r="R59" s="29"/>
      <c r="S59" s="29"/>
      <c r="T59" s="97"/>
      <c r="U59" s="97"/>
      <c r="V59" s="29"/>
      <c r="W59" s="29"/>
      <c r="X59" s="29"/>
      <c r="Y59" s="29"/>
      <c r="Z59" s="97"/>
      <c r="AA59" s="29"/>
    </row>
    <row r="60" spans="1:27" x14ac:dyDescent="0.2">
      <c r="A60" s="30"/>
      <c r="B60" s="98"/>
      <c r="C60" s="98"/>
      <c r="D60" s="97"/>
      <c r="E60" s="97"/>
      <c r="F60" s="97"/>
      <c r="G60" s="29"/>
      <c r="H60" s="99"/>
      <c r="I60" s="97"/>
      <c r="J60" s="97"/>
      <c r="K60" s="97"/>
      <c r="L60" s="29"/>
      <c r="M60" s="98"/>
      <c r="N60" s="29"/>
      <c r="O60" s="29"/>
      <c r="P60" s="98"/>
      <c r="Q60" s="29"/>
      <c r="R60" s="29"/>
      <c r="S60" s="29"/>
      <c r="T60" s="97"/>
      <c r="U60" s="97"/>
      <c r="V60" s="29"/>
      <c r="W60" s="29"/>
      <c r="X60" s="29"/>
      <c r="Y60" s="29"/>
      <c r="Z60" s="97"/>
      <c r="AA60" s="29"/>
    </row>
    <row r="61" spans="1:27" x14ac:dyDescent="0.2">
      <c r="A61" s="30"/>
      <c r="B61" s="98"/>
      <c r="C61" s="98"/>
      <c r="D61" s="97"/>
      <c r="E61" s="97"/>
      <c r="F61" s="97"/>
      <c r="G61" s="29"/>
      <c r="H61" s="99"/>
      <c r="I61" s="97"/>
      <c r="J61" s="97"/>
      <c r="K61" s="97"/>
      <c r="L61" s="29"/>
      <c r="M61" s="98"/>
      <c r="N61" s="29"/>
      <c r="O61" s="29"/>
      <c r="P61" s="98"/>
      <c r="Q61" s="29"/>
      <c r="R61" s="29"/>
      <c r="S61" s="29"/>
      <c r="T61" s="97"/>
      <c r="U61" s="97"/>
      <c r="V61" s="29"/>
      <c r="W61" s="29"/>
      <c r="X61" s="29"/>
      <c r="Y61" s="29"/>
      <c r="Z61" s="97"/>
      <c r="AA61" s="29"/>
    </row>
    <row r="62" spans="1:27" x14ac:dyDescent="0.2">
      <c r="A62" s="30"/>
      <c r="B62" s="98"/>
      <c r="C62" s="98"/>
      <c r="D62" s="97"/>
      <c r="E62" s="97"/>
      <c r="F62" s="97"/>
      <c r="G62" s="29"/>
      <c r="H62" s="99"/>
      <c r="I62" s="97"/>
      <c r="J62" s="97"/>
      <c r="K62" s="97"/>
      <c r="L62" s="29"/>
      <c r="M62" s="98"/>
      <c r="N62" s="29"/>
      <c r="O62" s="29"/>
      <c r="P62" s="98"/>
      <c r="Q62" s="29"/>
      <c r="R62" s="29"/>
      <c r="S62" s="29"/>
      <c r="T62" s="97"/>
      <c r="U62" s="97"/>
      <c r="V62" s="29"/>
      <c r="W62" s="29"/>
      <c r="X62" s="29"/>
      <c r="Y62" s="29"/>
      <c r="Z62" s="97"/>
      <c r="AA62" s="29"/>
    </row>
    <row r="63" spans="1:27" x14ac:dyDescent="0.2">
      <c r="A63" s="30"/>
      <c r="B63" s="98"/>
      <c r="C63" s="98"/>
      <c r="D63" s="97"/>
      <c r="E63" s="97"/>
      <c r="F63" s="97"/>
      <c r="G63" s="29"/>
      <c r="H63" s="99"/>
      <c r="I63" s="97"/>
      <c r="J63" s="97"/>
      <c r="K63" s="97"/>
      <c r="L63" s="29"/>
      <c r="M63" s="98"/>
      <c r="N63" s="29"/>
      <c r="O63" s="29"/>
      <c r="P63" s="98"/>
      <c r="Q63" s="29"/>
      <c r="R63" s="29"/>
      <c r="S63" s="29"/>
      <c r="T63" s="97"/>
      <c r="U63" s="97"/>
      <c r="V63" s="29"/>
      <c r="W63" s="29"/>
      <c r="X63" s="29"/>
      <c r="Y63" s="29"/>
      <c r="Z63" s="97"/>
      <c r="AA63" s="29"/>
    </row>
    <row r="64" spans="1:27" x14ac:dyDescent="0.2">
      <c r="A64" s="30"/>
      <c r="B64" s="98"/>
      <c r="C64" s="98"/>
      <c r="D64" s="97"/>
      <c r="E64" s="97"/>
      <c r="F64" s="97"/>
      <c r="G64" s="29"/>
      <c r="H64" s="99"/>
      <c r="I64" s="97"/>
      <c r="J64" s="97"/>
      <c r="K64" s="97"/>
      <c r="L64" s="29"/>
      <c r="M64" s="98"/>
      <c r="N64" s="29"/>
      <c r="O64" s="29"/>
      <c r="P64" s="98"/>
      <c r="Q64" s="29"/>
      <c r="R64" s="29"/>
      <c r="S64" s="29"/>
      <c r="T64" s="97"/>
      <c r="U64" s="97"/>
      <c r="V64" s="29"/>
      <c r="W64" s="29"/>
      <c r="X64" s="29"/>
      <c r="Y64" s="29"/>
      <c r="Z64" s="97"/>
      <c r="AA64" s="29"/>
    </row>
    <row r="65" spans="1:27" x14ac:dyDescent="0.2">
      <c r="A65" s="30"/>
      <c r="B65" s="98"/>
      <c r="C65" s="98"/>
      <c r="D65" s="97"/>
      <c r="E65" s="97"/>
      <c r="F65" s="97"/>
      <c r="G65" s="29"/>
      <c r="H65" s="99"/>
      <c r="I65" s="97"/>
      <c r="J65" s="97"/>
      <c r="K65" s="97"/>
      <c r="L65" s="29"/>
      <c r="M65" s="98"/>
      <c r="N65" s="29"/>
      <c r="O65" s="29"/>
      <c r="P65" s="98"/>
      <c r="Q65" s="29"/>
      <c r="R65" s="29"/>
      <c r="S65" s="29"/>
      <c r="T65" s="97"/>
      <c r="U65" s="97"/>
      <c r="V65" s="29"/>
      <c r="W65" s="29"/>
      <c r="X65" s="29"/>
      <c r="Y65" s="29"/>
      <c r="Z65" s="97"/>
      <c r="AA65" s="29"/>
    </row>
    <row r="66" spans="1:27" x14ac:dyDescent="0.2">
      <c r="A66" s="30"/>
      <c r="B66" s="98"/>
      <c r="C66" s="98"/>
      <c r="D66" s="97"/>
      <c r="E66" s="97"/>
      <c r="F66" s="97"/>
      <c r="G66" s="29"/>
      <c r="H66" s="99"/>
      <c r="I66" s="97"/>
      <c r="J66" s="97"/>
      <c r="K66" s="97"/>
      <c r="L66" s="29"/>
      <c r="M66" s="98"/>
      <c r="N66" s="29"/>
      <c r="O66" s="29"/>
      <c r="P66" s="98"/>
      <c r="Q66" s="29"/>
      <c r="R66" s="29"/>
      <c r="S66" s="29"/>
      <c r="T66" s="97"/>
      <c r="U66" s="97"/>
      <c r="V66" s="29"/>
      <c r="W66" s="29"/>
      <c r="X66" s="29"/>
      <c r="Y66" s="29"/>
      <c r="Z66" s="97"/>
      <c r="AA66" s="29"/>
    </row>
    <row r="67" spans="1:27" x14ac:dyDescent="0.2">
      <c r="A67" s="30"/>
      <c r="B67" s="98"/>
      <c r="C67" s="98"/>
      <c r="D67" s="97"/>
      <c r="E67" s="97"/>
      <c r="F67" s="97"/>
      <c r="G67" s="29"/>
      <c r="H67" s="99"/>
      <c r="I67" s="97"/>
      <c r="J67" s="97"/>
      <c r="K67" s="97"/>
      <c r="L67" s="29"/>
      <c r="M67" s="98"/>
      <c r="N67" s="29"/>
      <c r="O67" s="29"/>
      <c r="P67" s="98"/>
      <c r="Q67" s="29"/>
      <c r="R67" s="29"/>
      <c r="S67" s="29"/>
      <c r="T67" s="97"/>
      <c r="U67" s="97"/>
      <c r="V67" s="29"/>
      <c r="W67" s="29"/>
      <c r="X67" s="29"/>
      <c r="Y67" s="29"/>
      <c r="Z67" s="97"/>
      <c r="AA67" s="29"/>
    </row>
    <row r="68" spans="1:27" x14ac:dyDescent="0.2">
      <c r="A68" s="30"/>
      <c r="B68" s="98"/>
      <c r="C68" s="98"/>
      <c r="D68" s="97"/>
      <c r="E68" s="97"/>
      <c r="F68" s="97"/>
      <c r="G68" s="29"/>
      <c r="H68" s="99"/>
      <c r="I68" s="97"/>
      <c r="J68" s="97"/>
      <c r="K68" s="97"/>
      <c r="L68" s="97"/>
      <c r="M68" s="98"/>
      <c r="N68" s="97"/>
      <c r="O68" s="97"/>
      <c r="P68" s="98"/>
      <c r="Q68" s="97"/>
      <c r="R68" s="97"/>
      <c r="S68" s="29"/>
      <c r="T68" s="97"/>
      <c r="U68" s="97"/>
      <c r="V68" s="97"/>
      <c r="W68" s="97"/>
      <c r="X68" s="97"/>
      <c r="Y68" s="97"/>
      <c r="Z68" s="97"/>
      <c r="AA68" s="97"/>
    </row>
    <row r="69" spans="1:27" x14ac:dyDescent="0.2">
      <c r="A69" s="30"/>
      <c r="B69" s="98"/>
      <c r="C69" s="98"/>
      <c r="D69" s="97"/>
      <c r="E69" s="97"/>
      <c r="F69" s="97"/>
      <c r="G69" s="29"/>
      <c r="H69" s="99"/>
      <c r="I69" s="97"/>
      <c r="J69" s="97"/>
      <c r="K69" s="97"/>
      <c r="L69" s="97"/>
      <c r="M69" s="98"/>
      <c r="N69" s="97"/>
      <c r="O69" s="97"/>
      <c r="P69" s="98"/>
      <c r="Q69" s="97"/>
      <c r="R69" s="97"/>
      <c r="S69" s="29"/>
      <c r="T69" s="97"/>
      <c r="U69" s="97"/>
      <c r="V69" s="97"/>
      <c r="W69" s="97"/>
      <c r="X69" s="97"/>
      <c r="Y69" s="97"/>
      <c r="Z69" s="97"/>
      <c r="AA69" s="97"/>
    </row>
    <row r="70" spans="1:27" x14ac:dyDescent="0.2">
      <c r="A70" s="30"/>
      <c r="B70" s="98"/>
      <c r="C70" s="98"/>
      <c r="D70" s="97"/>
      <c r="E70" s="97"/>
      <c r="F70" s="97"/>
      <c r="G70" s="29"/>
      <c r="H70" s="99"/>
      <c r="I70" s="97"/>
      <c r="J70" s="97"/>
      <c r="K70" s="97"/>
      <c r="L70" s="97"/>
      <c r="M70" s="98"/>
      <c r="N70" s="97"/>
      <c r="O70" s="97"/>
      <c r="P70" s="98"/>
      <c r="Q70" s="97"/>
      <c r="R70" s="97"/>
      <c r="S70" s="29"/>
      <c r="T70" s="97"/>
      <c r="U70" s="97"/>
      <c r="V70" s="97"/>
      <c r="W70" s="97"/>
      <c r="X70" s="97"/>
      <c r="Y70" s="97"/>
      <c r="Z70" s="97"/>
      <c r="AA70" s="97"/>
    </row>
    <row r="71" spans="1:27" x14ac:dyDescent="0.2">
      <c r="A71" s="30"/>
      <c r="B71" s="98"/>
      <c r="C71" s="98"/>
      <c r="D71" s="97"/>
      <c r="E71" s="97"/>
      <c r="F71" s="97"/>
      <c r="G71" s="29"/>
      <c r="H71" s="99"/>
      <c r="I71" s="97"/>
      <c r="J71" s="97"/>
      <c r="K71" s="97"/>
      <c r="L71" s="97"/>
      <c r="M71" s="98"/>
      <c r="N71" s="97"/>
      <c r="O71" s="97"/>
      <c r="P71" s="98"/>
      <c r="Q71" s="97"/>
      <c r="R71" s="97"/>
      <c r="S71" s="29"/>
      <c r="T71" s="97"/>
      <c r="U71" s="97"/>
      <c r="V71" s="97"/>
      <c r="W71" s="97"/>
      <c r="X71" s="97"/>
      <c r="Y71" s="97"/>
      <c r="Z71" s="97"/>
      <c r="AA71" s="97"/>
    </row>
    <row r="72" spans="1:27" x14ac:dyDescent="0.2">
      <c r="A72" s="30"/>
      <c r="B72" s="98"/>
      <c r="C72" s="98"/>
      <c r="D72" s="97"/>
      <c r="E72" s="97"/>
      <c r="F72" s="97"/>
      <c r="G72" s="29"/>
      <c r="H72" s="99"/>
      <c r="I72" s="97"/>
      <c r="J72" s="97"/>
      <c r="K72" s="97"/>
      <c r="L72" s="97"/>
      <c r="M72" s="98"/>
      <c r="N72" s="97"/>
      <c r="O72" s="97"/>
      <c r="P72" s="98"/>
      <c r="Q72" s="97"/>
      <c r="R72" s="97"/>
      <c r="S72" s="29"/>
      <c r="T72" s="97"/>
      <c r="U72" s="97"/>
      <c r="V72" s="97"/>
      <c r="W72" s="97"/>
      <c r="X72" s="97"/>
      <c r="Y72" s="97"/>
      <c r="Z72" s="97"/>
      <c r="AA72" s="97"/>
    </row>
    <row r="73" spans="1:27" x14ac:dyDescent="0.2">
      <c r="A73" s="30"/>
      <c r="B73" s="98"/>
      <c r="C73" s="98"/>
      <c r="D73" s="97"/>
      <c r="E73" s="97"/>
      <c r="F73" s="97"/>
      <c r="G73" s="29"/>
      <c r="H73" s="99"/>
      <c r="I73" s="97"/>
      <c r="J73" s="97"/>
      <c r="K73" s="97"/>
      <c r="L73" s="97"/>
      <c r="M73" s="98"/>
      <c r="N73" s="97"/>
      <c r="O73" s="97"/>
      <c r="P73" s="98"/>
      <c r="Q73" s="97"/>
      <c r="R73" s="97"/>
      <c r="S73" s="29"/>
      <c r="T73" s="97"/>
      <c r="U73" s="97"/>
      <c r="V73" s="97"/>
      <c r="W73" s="97"/>
      <c r="X73" s="97"/>
      <c r="Y73" s="97"/>
      <c r="Z73" s="97"/>
      <c r="AA73" s="97"/>
    </row>
    <row r="74" spans="1:27" x14ac:dyDescent="0.2">
      <c r="A74" s="30"/>
      <c r="B74" s="98"/>
      <c r="C74" s="98"/>
      <c r="D74" s="97"/>
      <c r="E74" s="97"/>
      <c r="F74" s="97"/>
      <c r="G74" s="29"/>
      <c r="H74" s="99"/>
      <c r="I74" s="97"/>
      <c r="J74" s="97"/>
      <c r="K74" s="97"/>
      <c r="L74" s="97"/>
      <c r="M74" s="98"/>
      <c r="N74" s="97"/>
      <c r="O74" s="97"/>
      <c r="P74" s="98"/>
      <c r="Q74" s="97"/>
      <c r="R74" s="97"/>
      <c r="S74" s="29"/>
      <c r="T74" s="97"/>
      <c r="U74" s="97"/>
      <c r="V74" s="97"/>
      <c r="W74" s="97"/>
      <c r="X74" s="97"/>
      <c r="Y74" s="97"/>
      <c r="Z74" s="97"/>
      <c r="AA74" s="97"/>
    </row>
    <row r="75" spans="1:27" x14ac:dyDescent="0.2">
      <c r="A75" s="30"/>
      <c r="B75" s="98"/>
      <c r="C75" s="98"/>
      <c r="D75" s="97"/>
      <c r="E75" s="97"/>
      <c r="F75" s="97"/>
      <c r="G75" s="29"/>
      <c r="H75" s="99"/>
      <c r="I75" s="97"/>
      <c r="J75" s="97"/>
      <c r="K75" s="97"/>
      <c r="L75" s="97"/>
      <c r="M75" s="98"/>
      <c r="N75" s="97"/>
      <c r="O75" s="97"/>
      <c r="P75" s="98"/>
      <c r="Q75" s="97"/>
      <c r="R75" s="97"/>
      <c r="S75" s="29"/>
      <c r="T75" s="97"/>
      <c r="U75" s="97"/>
      <c r="V75" s="97"/>
      <c r="W75" s="97"/>
      <c r="X75" s="97"/>
      <c r="Y75" s="97"/>
      <c r="Z75" s="97"/>
      <c r="AA75" s="97"/>
    </row>
    <row r="76" spans="1:27" x14ac:dyDescent="0.2">
      <c r="A76" s="30"/>
      <c r="B76" s="98"/>
      <c r="C76" s="98"/>
      <c r="D76" s="97"/>
      <c r="E76" s="97"/>
      <c r="F76" s="97"/>
      <c r="G76" s="29"/>
      <c r="H76" s="99"/>
      <c r="I76" s="97"/>
      <c r="J76" s="97"/>
      <c r="K76" s="97"/>
      <c r="L76" s="97"/>
      <c r="M76" s="98"/>
      <c r="N76" s="97"/>
      <c r="O76" s="97"/>
      <c r="P76" s="98"/>
      <c r="Q76" s="97"/>
      <c r="R76" s="97"/>
      <c r="S76" s="29"/>
      <c r="T76" s="97"/>
      <c r="U76" s="97"/>
      <c r="V76" s="97"/>
      <c r="W76" s="97"/>
      <c r="X76" s="97"/>
      <c r="Y76" s="97"/>
      <c r="Z76" s="97"/>
      <c r="AA76" s="97"/>
    </row>
    <row r="77" spans="1:27" x14ac:dyDescent="0.2">
      <c r="A77" s="30"/>
      <c r="B77" s="98"/>
      <c r="C77" s="98"/>
      <c r="D77" s="97"/>
      <c r="E77" s="97"/>
      <c r="F77" s="97"/>
      <c r="G77" s="29"/>
      <c r="H77" s="99"/>
      <c r="I77" s="97"/>
      <c r="J77" s="97"/>
      <c r="K77" s="97"/>
      <c r="L77" s="97"/>
      <c r="M77" s="98"/>
      <c r="N77" s="97"/>
      <c r="O77" s="97"/>
      <c r="P77" s="98"/>
      <c r="Q77" s="97"/>
      <c r="R77" s="97"/>
      <c r="S77" s="29"/>
      <c r="T77" s="97"/>
      <c r="U77" s="97"/>
      <c r="V77" s="97"/>
      <c r="W77" s="97"/>
      <c r="X77" s="97"/>
      <c r="Y77" s="97"/>
      <c r="Z77" s="97"/>
      <c r="AA77" s="97"/>
    </row>
    <row r="78" spans="1:27" x14ac:dyDescent="0.2">
      <c r="A78" s="30"/>
      <c r="B78" s="98"/>
      <c r="C78" s="98"/>
      <c r="D78" s="97"/>
      <c r="E78" s="97"/>
      <c r="F78" s="97"/>
      <c r="G78" s="29"/>
      <c r="H78" s="99"/>
      <c r="I78" s="97"/>
      <c r="J78" s="97"/>
      <c r="K78" s="97"/>
      <c r="L78" s="97"/>
      <c r="M78" s="98"/>
      <c r="N78" s="97"/>
      <c r="O78" s="97"/>
      <c r="P78" s="98"/>
      <c r="Q78" s="97"/>
      <c r="R78" s="97"/>
      <c r="S78" s="29"/>
      <c r="T78" s="97"/>
      <c r="U78" s="97"/>
      <c r="V78" s="97"/>
      <c r="W78" s="97"/>
      <c r="X78" s="97"/>
      <c r="Y78" s="97"/>
      <c r="Z78" s="97"/>
      <c r="AA78" s="97"/>
    </row>
    <row r="79" spans="1:27" x14ac:dyDescent="0.2">
      <c r="A79" s="30"/>
      <c r="B79" s="98"/>
      <c r="C79" s="98"/>
      <c r="D79" s="97"/>
      <c r="E79" s="97"/>
      <c r="F79" s="97"/>
      <c r="G79" s="29"/>
      <c r="H79" s="99"/>
      <c r="I79" s="97"/>
      <c r="J79" s="97"/>
      <c r="K79" s="97"/>
      <c r="L79" s="97"/>
      <c r="M79" s="98"/>
      <c r="N79" s="97"/>
      <c r="O79" s="97"/>
      <c r="P79" s="98"/>
      <c r="Q79" s="97"/>
      <c r="R79" s="97"/>
      <c r="S79" s="29"/>
      <c r="T79" s="97"/>
      <c r="U79" s="97"/>
      <c r="V79" s="97"/>
      <c r="W79" s="97"/>
      <c r="X79" s="97"/>
      <c r="Y79" s="97"/>
      <c r="Z79" s="97"/>
      <c r="AA79" s="97"/>
    </row>
    <row r="80" spans="1:27" x14ac:dyDescent="0.2">
      <c r="A80" s="30"/>
      <c r="B80" s="98"/>
      <c r="C80" s="98"/>
      <c r="D80" s="97"/>
      <c r="E80" s="97"/>
      <c r="F80" s="97"/>
      <c r="G80" s="29"/>
      <c r="H80" s="99"/>
      <c r="I80" s="97"/>
      <c r="J80" s="97"/>
      <c r="K80" s="97"/>
      <c r="L80" s="97"/>
      <c r="M80" s="98"/>
      <c r="N80" s="97"/>
      <c r="O80" s="97"/>
      <c r="P80" s="98"/>
      <c r="Q80" s="97"/>
      <c r="R80" s="97"/>
      <c r="S80" s="29"/>
      <c r="T80" s="97"/>
      <c r="U80" s="97"/>
      <c r="V80" s="97"/>
      <c r="W80" s="97"/>
      <c r="X80" s="97"/>
      <c r="Y80" s="97"/>
      <c r="Z80" s="97"/>
      <c r="AA80" s="97"/>
    </row>
    <row r="81" spans="1:27" x14ac:dyDescent="0.2">
      <c r="A81" s="30"/>
      <c r="B81" s="98"/>
      <c r="C81" s="98"/>
      <c r="D81" s="97"/>
      <c r="E81" s="97"/>
      <c r="F81" s="97"/>
      <c r="G81" s="29"/>
      <c r="H81" s="99"/>
      <c r="I81" s="97"/>
      <c r="J81" s="97"/>
      <c r="K81" s="97"/>
      <c r="L81" s="97"/>
      <c r="M81" s="98"/>
      <c r="N81" s="97"/>
      <c r="O81" s="97"/>
      <c r="P81" s="98"/>
      <c r="Q81" s="97"/>
      <c r="R81" s="97"/>
      <c r="S81" s="29"/>
      <c r="T81" s="97"/>
      <c r="U81" s="97"/>
      <c r="V81" s="97"/>
      <c r="W81" s="97"/>
      <c r="X81" s="97"/>
      <c r="Y81" s="97"/>
      <c r="Z81" s="97"/>
      <c r="AA81" s="97"/>
    </row>
    <row r="82" spans="1:27" x14ac:dyDescent="0.2">
      <c r="A82" s="30"/>
      <c r="B82" s="98"/>
      <c r="C82" s="98"/>
      <c r="D82" s="97"/>
      <c r="E82" s="97"/>
      <c r="F82" s="97"/>
      <c r="G82" s="29"/>
      <c r="H82" s="99"/>
      <c r="I82" s="97"/>
      <c r="J82" s="97"/>
      <c r="K82" s="97"/>
      <c r="L82" s="97"/>
      <c r="M82" s="98"/>
      <c r="N82" s="97"/>
      <c r="O82" s="97"/>
      <c r="P82" s="98"/>
      <c r="Q82" s="97"/>
      <c r="R82" s="97"/>
      <c r="S82" s="29"/>
      <c r="T82" s="97"/>
      <c r="U82" s="97"/>
      <c r="V82" s="97"/>
      <c r="W82" s="97"/>
      <c r="X82" s="97"/>
      <c r="Y82" s="97"/>
      <c r="Z82" s="97"/>
      <c r="AA82" s="97"/>
    </row>
    <row r="83" spans="1:27" x14ac:dyDescent="0.2">
      <c r="A83" s="30"/>
      <c r="B83" s="98"/>
      <c r="C83" s="98"/>
      <c r="D83" s="97"/>
      <c r="E83" s="97"/>
      <c r="F83" s="97"/>
      <c r="G83" s="29"/>
      <c r="H83" s="99"/>
      <c r="I83" s="97"/>
      <c r="J83" s="97"/>
      <c r="K83" s="97"/>
      <c r="L83" s="97"/>
      <c r="M83" s="98"/>
      <c r="N83" s="97"/>
      <c r="O83" s="97"/>
      <c r="P83" s="98"/>
      <c r="Q83" s="97"/>
      <c r="R83" s="97"/>
      <c r="S83" s="29"/>
      <c r="T83" s="97"/>
      <c r="U83" s="97"/>
      <c r="V83" s="97"/>
      <c r="W83" s="97"/>
      <c r="X83" s="97"/>
      <c r="Y83" s="97"/>
      <c r="Z83" s="97"/>
      <c r="AA83" s="97"/>
    </row>
    <row r="84" spans="1:27" x14ac:dyDescent="0.2">
      <c r="A84" s="30"/>
      <c r="B84" s="98"/>
      <c r="C84" s="98"/>
      <c r="D84" s="97"/>
      <c r="E84" s="97"/>
      <c r="F84" s="97"/>
      <c r="G84" s="29"/>
      <c r="H84" s="99"/>
      <c r="I84" s="97"/>
      <c r="J84" s="97"/>
      <c r="K84" s="97"/>
      <c r="L84" s="97"/>
      <c r="M84" s="98"/>
      <c r="N84" s="97"/>
      <c r="O84" s="97"/>
      <c r="P84" s="98"/>
      <c r="Q84" s="97"/>
      <c r="R84" s="97"/>
      <c r="S84" s="29"/>
      <c r="T84" s="97"/>
      <c r="U84" s="97"/>
      <c r="V84" s="97"/>
      <c r="W84" s="97"/>
      <c r="X84" s="97"/>
      <c r="Y84" s="97"/>
      <c r="Z84" s="97"/>
      <c r="AA84" s="97"/>
    </row>
    <row r="85" spans="1:27" x14ac:dyDescent="0.2">
      <c r="A85" s="30"/>
      <c r="B85" s="98"/>
      <c r="C85" s="98"/>
      <c r="D85" s="97"/>
      <c r="E85" s="97"/>
      <c r="F85" s="97"/>
      <c r="G85" s="29"/>
      <c r="H85" s="99"/>
      <c r="I85" s="97"/>
      <c r="J85" s="97"/>
      <c r="K85" s="97"/>
      <c r="L85" s="97"/>
      <c r="M85" s="98"/>
      <c r="N85" s="97"/>
      <c r="O85" s="97"/>
      <c r="P85" s="98"/>
      <c r="Q85" s="97"/>
      <c r="R85" s="97"/>
      <c r="S85" s="29"/>
      <c r="T85" s="97"/>
      <c r="U85" s="97"/>
      <c r="V85" s="97"/>
      <c r="W85" s="97"/>
      <c r="X85" s="97"/>
      <c r="Y85" s="97"/>
      <c r="Z85" s="97"/>
      <c r="AA85" s="97"/>
    </row>
    <row r="86" spans="1:27" x14ac:dyDescent="0.2">
      <c r="A86" s="30"/>
      <c r="B86" s="98"/>
      <c r="C86" s="98"/>
      <c r="D86" s="97"/>
      <c r="E86" s="97"/>
      <c r="F86" s="97"/>
      <c r="G86" s="29"/>
      <c r="H86" s="99"/>
      <c r="I86" s="97"/>
      <c r="J86" s="97"/>
      <c r="K86" s="97"/>
      <c r="L86" s="97"/>
      <c r="M86" s="98"/>
      <c r="N86" s="97"/>
      <c r="O86" s="97"/>
      <c r="P86" s="98"/>
      <c r="Q86" s="97"/>
      <c r="R86" s="97"/>
      <c r="S86" s="29"/>
      <c r="T86" s="97"/>
      <c r="U86" s="97"/>
      <c r="V86" s="97"/>
      <c r="W86" s="97"/>
      <c r="X86" s="97"/>
      <c r="Y86" s="97"/>
      <c r="Z86" s="97"/>
      <c r="AA86" s="97"/>
    </row>
    <row r="87" spans="1:27" x14ac:dyDescent="0.2">
      <c r="A87" s="30"/>
      <c r="B87" s="98"/>
      <c r="C87" s="98"/>
      <c r="D87" s="97"/>
      <c r="E87" s="97"/>
      <c r="F87" s="97"/>
      <c r="G87" s="29"/>
      <c r="H87" s="99"/>
      <c r="I87" s="97"/>
      <c r="J87" s="97"/>
      <c r="K87" s="97"/>
      <c r="L87" s="97"/>
      <c r="M87" s="98"/>
      <c r="N87" s="97"/>
      <c r="O87" s="97"/>
      <c r="P87" s="98"/>
      <c r="Q87" s="97"/>
      <c r="R87" s="97"/>
      <c r="S87" s="29"/>
      <c r="T87" s="97"/>
      <c r="U87" s="97"/>
      <c r="V87" s="97"/>
      <c r="W87" s="97"/>
      <c r="X87" s="97"/>
      <c r="Y87" s="97"/>
      <c r="Z87" s="97"/>
      <c r="AA87" s="97"/>
    </row>
    <row r="88" spans="1:27" x14ac:dyDescent="0.2">
      <c r="A88" s="30"/>
      <c r="B88" s="98"/>
      <c r="C88" s="98"/>
      <c r="D88" s="97"/>
      <c r="E88" s="97"/>
      <c r="F88" s="97"/>
      <c r="G88" s="29"/>
      <c r="H88" s="99"/>
      <c r="I88" s="97"/>
      <c r="J88" s="97"/>
      <c r="K88" s="97"/>
      <c r="L88" s="97"/>
      <c r="M88" s="98"/>
      <c r="N88" s="97"/>
      <c r="O88" s="97"/>
      <c r="P88" s="98"/>
      <c r="Q88" s="97"/>
      <c r="R88" s="97"/>
      <c r="S88" s="29"/>
      <c r="T88" s="97"/>
      <c r="U88" s="97"/>
      <c r="V88" s="97"/>
      <c r="W88" s="97"/>
      <c r="X88" s="97"/>
      <c r="Y88" s="97"/>
      <c r="Z88" s="97"/>
      <c r="AA88" s="97"/>
    </row>
    <row r="89" spans="1:27" x14ac:dyDescent="0.2">
      <c r="A89" s="30"/>
      <c r="B89" s="98"/>
      <c r="C89" s="98"/>
      <c r="D89" s="97"/>
      <c r="E89" s="97"/>
      <c r="F89" s="97"/>
      <c r="G89" s="29"/>
      <c r="H89" s="99"/>
      <c r="I89" s="97"/>
      <c r="J89" s="97"/>
      <c r="K89" s="97"/>
      <c r="L89" s="97"/>
      <c r="M89" s="98"/>
      <c r="N89" s="97"/>
      <c r="O89" s="97"/>
      <c r="P89" s="98"/>
      <c r="Q89" s="97"/>
      <c r="R89" s="97"/>
      <c r="S89" s="29"/>
      <c r="T89" s="97"/>
      <c r="U89" s="97"/>
      <c r="V89" s="97"/>
      <c r="W89" s="97"/>
      <c r="X89" s="97"/>
      <c r="Y89" s="97"/>
      <c r="Z89" s="97"/>
      <c r="AA89" s="97"/>
    </row>
    <row r="90" spans="1:27" x14ac:dyDescent="0.2">
      <c r="A90" s="30"/>
      <c r="B90" s="98"/>
      <c r="C90" s="98"/>
      <c r="D90" s="97"/>
      <c r="E90" s="97"/>
      <c r="F90" s="97"/>
      <c r="G90" s="29"/>
      <c r="H90" s="99"/>
      <c r="I90" s="97"/>
      <c r="J90" s="97"/>
      <c r="K90" s="97"/>
      <c r="L90" s="97"/>
      <c r="M90" s="98"/>
      <c r="N90" s="97"/>
      <c r="O90" s="97"/>
      <c r="P90" s="98"/>
      <c r="Q90" s="97"/>
      <c r="R90" s="97"/>
      <c r="S90" s="29"/>
      <c r="T90" s="97"/>
      <c r="U90" s="97"/>
      <c r="V90" s="97"/>
      <c r="W90" s="97"/>
      <c r="X90" s="97"/>
      <c r="Y90" s="97"/>
      <c r="Z90" s="97"/>
      <c r="AA90" s="97"/>
    </row>
    <row r="91" spans="1:27" x14ac:dyDescent="0.2">
      <c r="A91" s="30"/>
      <c r="B91" s="98"/>
      <c r="C91" s="98"/>
      <c r="D91" s="97"/>
      <c r="E91" s="97"/>
      <c r="F91" s="97"/>
      <c r="G91" s="29"/>
      <c r="H91" s="99"/>
      <c r="I91" s="97"/>
      <c r="J91" s="97"/>
      <c r="K91" s="97"/>
      <c r="L91" s="97"/>
      <c r="M91" s="98"/>
      <c r="N91" s="97"/>
      <c r="O91" s="97"/>
      <c r="P91" s="98"/>
      <c r="Q91" s="97"/>
      <c r="R91" s="97"/>
      <c r="S91" s="29"/>
      <c r="T91" s="97"/>
      <c r="U91" s="97"/>
      <c r="V91" s="97"/>
      <c r="W91" s="97"/>
      <c r="X91" s="97"/>
      <c r="Y91" s="97"/>
      <c r="Z91" s="97"/>
      <c r="AA91" s="97"/>
    </row>
    <row r="92" spans="1:27" x14ac:dyDescent="0.2">
      <c r="A92" s="30"/>
      <c r="B92" s="98"/>
      <c r="C92" s="98"/>
      <c r="D92" s="97"/>
      <c r="E92" s="97"/>
      <c r="F92" s="97"/>
      <c r="G92" s="29"/>
      <c r="H92" s="99"/>
      <c r="I92" s="97"/>
      <c r="J92" s="97"/>
      <c r="K92" s="97"/>
      <c r="L92" s="97"/>
      <c r="M92" s="98"/>
      <c r="N92" s="97"/>
      <c r="O92" s="97"/>
      <c r="P92" s="98"/>
      <c r="Q92" s="97"/>
      <c r="R92" s="97"/>
      <c r="S92" s="29"/>
      <c r="T92" s="97"/>
      <c r="U92" s="97"/>
      <c r="V92" s="97"/>
      <c r="W92" s="97"/>
      <c r="X92" s="97"/>
      <c r="Y92" s="97"/>
      <c r="Z92" s="97"/>
      <c r="AA92" s="97"/>
    </row>
    <row r="93" spans="1:27" x14ac:dyDescent="0.2">
      <c r="A93" s="30"/>
      <c r="B93" s="98"/>
      <c r="C93" s="98"/>
      <c r="D93" s="97"/>
      <c r="E93" s="97"/>
      <c r="F93" s="97"/>
      <c r="G93" s="29"/>
      <c r="H93" s="99"/>
      <c r="I93" s="97"/>
      <c r="J93" s="97"/>
      <c r="K93" s="97"/>
      <c r="L93" s="97"/>
      <c r="M93" s="98"/>
      <c r="N93" s="97"/>
      <c r="O93" s="97"/>
      <c r="P93" s="98"/>
      <c r="Q93" s="97"/>
      <c r="R93" s="97"/>
      <c r="S93" s="29"/>
      <c r="T93" s="97"/>
      <c r="U93" s="97"/>
      <c r="V93" s="97"/>
      <c r="W93" s="97"/>
      <c r="X93" s="97"/>
      <c r="Y93" s="97"/>
      <c r="Z93" s="97"/>
      <c r="AA93" s="97"/>
    </row>
    <row r="94" spans="1:27" x14ac:dyDescent="0.2">
      <c r="A94" s="30"/>
      <c r="B94" s="98"/>
      <c r="C94" s="98"/>
      <c r="D94" s="97"/>
      <c r="E94" s="97"/>
      <c r="F94" s="97"/>
      <c r="G94" s="29"/>
      <c r="H94" s="99"/>
      <c r="I94" s="97"/>
      <c r="J94" s="97"/>
      <c r="K94" s="97"/>
      <c r="L94" s="97"/>
      <c r="M94" s="98"/>
      <c r="N94" s="97"/>
      <c r="O94" s="97"/>
      <c r="P94" s="98"/>
      <c r="Q94" s="97"/>
      <c r="R94" s="97"/>
      <c r="S94" s="29"/>
      <c r="T94" s="97"/>
      <c r="U94" s="97"/>
      <c r="V94" s="97"/>
      <c r="W94" s="97"/>
      <c r="X94" s="97"/>
      <c r="Y94" s="97"/>
      <c r="Z94" s="97"/>
      <c r="AA94" s="97"/>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3B2105-D451-1043-9581-26F41550E115}">
  <sheetPr>
    <tabColor theme="6" tint="0.79998168889431442"/>
  </sheetPr>
  <dimension ref="A1:I9"/>
  <sheetViews>
    <sheetView workbookViewId="0">
      <selection activeCell="F6" sqref="F6"/>
    </sheetView>
  </sheetViews>
  <sheetFormatPr baseColWidth="10" defaultColWidth="9" defaultRowHeight="14" x14ac:dyDescent="0.2"/>
  <cols>
    <col min="1" max="1" width="32.83203125" style="2" bestFit="1" customWidth="1"/>
    <col min="2" max="2" width="39" style="2" bestFit="1" customWidth="1"/>
    <col min="3" max="3" width="16.5" style="2" bestFit="1" customWidth="1"/>
    <col min="4" max="4" width="27.6640625" style="2" bestFit="1" customWidth="1"/>
    <col min="5" max="6" width="21" style="57" bestFit="1" customWidth="1"/>
    <col min="7" max="7" width="17.1640625" style="57" customWidth="1"/>
    <col min="8" max="8" width="29.6640625" style="2" bestFit="1" customWidth="1"/>
    <col min="9" max="16384" width="9" style="2"/>
  </cols>
  <sheetData>
    <row r="1" spans="1:9" ht="16" x14ac:dyDescent="0.2">
      <c r="E1" s="83" t="s">
        <v>125</v>
      </c>
      <c r="F1" s="83" t="s">
        <v>125</v>
      </c>
    </row>
    <row r="2" spans="1:9" s="44" customFormat="1" ht="15" x14ac:dyDescent="0.2">
      <c r="A2" s="44" t="s">
        <v>126</v>
      </c>
      <c r="C2" s="44" t="s">
        <v>127</v>
      </c>
      <c r="D2" s="44" t="s">
        <v>128</v>
      </c>
      <c r="E2" s="65" t="s">
        <v>129</v>
      </c>
      <c r="F2" s="58" t="s">
        <v>130</v>
      </c>
      <c r="G2" s="58" t="s">
        <v>131</v>
      </c>
      <c r="H2" s="44" t="s">
        <v>132</v>
      </c>
    </row>
    <row r="3" spans="1:9" x14ac:dyDescent="0.2">
      <c r="A3" s="44" t="s">
        <v>133</v>
      </c>
      <c r="B3" s="15" t="s">
        <v>134</v>
      </c>
      <c r="C3" s="15">
        <v>4</v>
      </c>
      <c r="D3" s="84">
        <v>890</v>
      </c>
      <c r="E3" s="68">
        <v>0</v>
      </c>
      <c r="F3" s="87">
        <f>D3*E3</f>
        <v>0</v>
      </c>
      <c r="G3" s="87">
        <f>C3*F3</f>
        <v>0</v>
      </c>
      <c r="H3" s="85" t="s">
        <v>135</v>
      </c>
    </row>
    <row r="4" spans="1:9" x14ac:dyDescent="0.2">
      <c r="A4" s="44" t="s">
        <v>133</v>
      </c>
      <c r="B4" s="15" t="s">
        <v>136</v>
      </c>
      <c r="C4" s="15">
        <v>4</v>
      </c>
      <c r="D4" s="84">
        <v>890</v>
      </c>
      <c r="E4" s="68">
        <v>0</v>
      </c>
      <c r="F4" s="87">
        <f>D4*E4</f>
        <v>0</v>
      </c>
      <c r="G4" s="87">
        <f t="shared" ref="G4:G6" si="0">C4*F4</f>
        <v>0</v>
      </c>
      <c r="H4" s="85" t="s">
        <v>135</v>
      </c>
    </row>
    <row r="5" spans="1:9" x14ac:dyDescent="0.2">
      <c r="A5" s="44" t="s">
        <v>133</v>
      </c>
      <c r="B5" s="15" t="s">
        <v>137</v>
      </c>
      <c r="C5" s="15">
        <v>12</v>
      </c>
      <c r="D5" s="84">
        <v>20</v>
      </c>
      <c r="E5" s="68">
        <v>0</v>
      </c>
      <c r="F5" s="87">
        <f>D5*E5</f>
        <v>0</v>
      </c>
      <c r="G5" s="87">
        <f t="shared" ref="G5" si="1">C5*F5</f>
        <v>0</v>
      </c>
      <c r="H5" s="85" t="s">
        <v>135</v>
      </c>
    </row>
    <row r="6" spans="1:9" x14ac:dyDescent="0.2">
      <c r="A6" s="44" t="s">
        <v>133</v>
      </c>
      <c r="B6" s="15" t="s">
        <v>757</v>
      </c>
      <c r="C6" s="15">
        <v>4</v>
      </c>
      <c r="D6" s="84">
        <v>340</v>
      </c>
      <c r="E6" s="68">
        <v>0</v>
      </c>
      <c r="F6" s="87">
        <f>D6*E6</f>
        <v>0</v>
      </c>
      <c r="G6" s="87">
        <f t="shared" si="0"/>
        <v>0</v>
      </c>
      <c r="H6" s="85" t="s">
        <v>135</v>
      </c>
      <c r="I6" s="181" t="s">
        <v>758</v>
      </c>
    </row>
    <row r="7" spans="1:9" x14ac:dyDescent="0.2">
      <c r="A7" s="44" t="s">
        <v>133</v>
      </c>
      <c r="B7" s="15" t="s">
        <v>138</v>
      </c>
      <c r="C7" s="15">
        <v>4</v>
      </c>
      <c r="D7" s="84" t="s">
        <v>139</v>
      </c>
      <c r="E7" s="74" t="s">
        <v>139</v>
      </c>
      <c r="F7" s="88">
        <v>0</v>
      </c>
      <c r="G7" s="87">
        <f t="shared" ref="G7" si="2">C7*F7</f>
        <v>0</v>
      </c>
      <c r="H7" s="15" t="s">
        <v>140</v>
      </c>
    </row>
    <row r="9" spans="1:9" s="44" customFormat="1" x14ac:dyDescent="0.2">
      <c r="A9" s="44" t="s">
        <v>133</v>
      </c>
      <c r="B9" s="44" t="s">
        <v>141</v>
      </c>
      <c r="E9" s="65"/>
      <c r="F9" s="58"/>
      <c r="G9" s="58">
        <f>SUM(G3:G7)</f>
        <v>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6" tint="0.79998168889431442"/>
  </sheetPr>
  <dimension ref="A1:U195"/>
  <sheetViews>
    <sheetView showGridLines="0" tabSelected="1" topLeftCell="J1" zoomScaleNormal="100" workbookViewId="0">
      <selection activeCell="K13" sqref="K13"/>
    </sheetView>
  </sheetViews>
  <sheetFormatPr baseColWidth="10" defaultColWidth="8.83203125" defaultRowHeight="14" x14ac:dyDescent="0.2"/>
  <cols>
    <col min="1" max="1" width="18.5" style="2" bestFit="1" customWidth="1"/>
    <col min="2" max="2" width="18.5" style="2" customWidth="1"/>
    <col min="3" max="3" width="21.83203125" style="3" customWidth="1"/>
    <col min="4" max="4" width="28.1640625" style="2" customWidth="1"/>
    <col min="5" max="5" width="34.83203125" style="2" bestFit="1" customWidth="1"/>
    <col min="6" max="6" width="15.33203125" style="2" bestFit="1" customWidth="1"/>
    <col min="7" max="7" width="9" style="2" bestFit="1" customWidth="1"/>
    <col min="8" max="8" width="9" style="2" customWidth="1"/>
    <col min="9" max="9" width="44" style="2" bestFit="1" customWidth="1"/>
    <col min="10" max="10" width="37.1640625" style="2" customWidth="1"/>
    <col min="11" max="11" width="16.1640625" style="2" bestFit="1" customWidth="1"/>
    <col min="12" max="12" width="10.33203125" style="3" bestFit="1" customWidth="1"/>
    <col min="13" max="13" width="21" style="3" bestFit="1" customWidth="1"/>
    <col min="14" max="14" width="16.33203125" style="61" customWidth="1"/>
    <col min="15" max="15" width="21" style="62" bestFit="1" customWidth="1"/>
    <col min="16" max="16" width="21" style="63" bestFit="1" customWidth="1"/>
    <col min="17" max="17" width="16.33203125" style="61" customWidth="1"/>
    <col min="18" max="18" width="21" style="62" bestFit="1" customWidth="1"/>
    <col min="19" max="19" width="16.33203125" style="62" customWidth="1"/>
    <col min="20" max="20" width="37.1640625" style="2" customWidth="1"/>
    <col min="21" max="21" width="21.6640625" style="2" bestFit="1" customWidth="1"/>
    <col min="22" max="16384" width="8.83203125" style="2"/>
  </cols>
  <sheetData>
    <row r="1" spans="1:21" x14ac:dyDescent="0.2">
      <c r="A1" s="44" t="s">
        <v>142</v>
      </c>
      <c r="B1" s="44"/>
      <c r="C1" s="45" t="s">
        <v>143</v>
      </c>
      <c r="D1" s="46"/>
      <c r="E1" s="46"/>
      <c r="F1" s="46"/>
      <c r="G1" s="46"/>
      <c r="H1" s="46"/>
      <c r="I1" s="46"/>
      <c r="J1" s="46"/>
      <c r="K1" s="46"/>
      <c r="L1" s="55"/>
      <c r="M1" s="195" t="s">
        <v>775</v>
      </c>
      <c r="N1" s="59"/>
      <c r="O1" s="195" t="s">
        <v>144</v>
      </c>
      <c r="P1" s="195" t="s">
        <v>145</v>
      </c>
      <c r="Q1" s="59"/>
      <c r="R1" s="195" t="s">
        <v>144</v>
      </c>
      <c r="S1" s="60"/>
      <c r="T1" s="46"/>
    </row>
    <row r="2" spans="1:21" x14ac:dyDescent="0.2">
      <c r="A2" s="44" t="s">
        <v>146</v>
      </c>
      <c r="B2" s="44"/>
      <c r="C2" s="45" t="s">
        <v>147</v>
      </c>
      <c r="D2" s="46"/>
      <c r="E2" s="46"/>
      <c r="F2" s="46"/>
      <c r="G2" s="46"/>
      <c r="H2" s="46"/>
      <c r="I2" s="46"/>
      <c r="J2" s="46"/>
      <c r="K2" s="46"/>
      <c r="L2" s="55"/>
      <c r="M2" s="196"/>
      <c r="N2" s="59"/>
      <c r="O2" s="196"/>
      <c r="P2" s="196"/>
      <c r="Q2" s="59"/>
      <c r="R2" s="196"/>
      <c r="S2" s="60"/>
      <c r="T2" s="46"/>
    </row>
    <row r="3" spans="1:21" x14ac:dyDescent="0.2">
      <c r="A3" s="44" t="s">
        <v>148</v>
      </c>
      <c r="B3" s="44"/>
      <c r="C3" s="44" t="s">
        <v>149</v>
      </c>
      <c r="D3" s="46"/>
      <c r="E3" s="46"/>
      <c r="F3" s="46"/>
      <c r="G3" s="46"/>
      <c r="H3" s="46"/>
      <c r="I3" s="46"/>
      <c r="J3" s="46"/>
      <c r="K3" s="46"/>
      <c r="L3" s="55"/>
      <c r="M3" s="196"/>
      <c r="N3" s="59"/>
      <c r="O3" s="196"/>
      <c r="P3" s="196"/>
      <c r="Q3" s="59"/>
      <c r="R3" s="196"/>
      <c r="S3" s="60"/>
      <c r="T3" s="46"/>
    </row>
    <row r="4" spans="1:21" x14ac:dyDescent="0.2">
      <c r="A4" s="44" t="s">
        <v>25</v>
      </c>
      <c r="B4" s="44"/>
      <c r="C4" s="47">
        <v>45399</v>
      </c>
      <c r="D4" s="46"/>
      <c r="E4" s="46"/>
      <c r="F4" s="46"/>
      <c r="G4" s="46"/>
      <c r="H4" s="46"/>
      <c r="I4" s="46"/>
      <c r="J4" s="46"/>
      <c r="K4" s="46"/>
      <c r="L4" s="55"/>
      <c r="M4" s="196"/>
      <c r="N4" s="59"/>
      <c r="O4" s="196"/>
      <c r="P4" s="196"/>
      <c r="Q4" s="59"/>
      <c r="R4" s="196"/>
      <c r="S4" s="60"/>
      <c r="T4" s="46" t="s">
        <v>150</v>
      </c>
    </row>
    <row r="5" spans="1:21" ht="16" x14ac:dyDescent="0.2">
      <c r="C5" s="48"/>
      <c r="M5" s="83" t="s">
        <v>125</v>
      </c>
      <c r="N5" s="82"/>
      <c r="O5" s="83" t="s">
        <v>125</v>
      </c>
      <c r="P5" s="83" t="s">
        <v>125</v>
      </c>
      <c r="R5" s="83" t="s">
        <v>125</v>
      </c>
    </row>
    <row r="6" spans="1:21" s="1" customFormat="1" ht="30" x14ac:dyDescent="0.2">
      <c r="A6" s="44" t="s">
        <v>126</v>
      </c>
      <c r="B6" s="44" t="s">
        <v>151</v>
      </c>
      <c r="C6" s="45" t="s">
        <v>152</v>
      </c>
      <c r="D6" s="44" t="s">
        <v>153</v>
      </c>
      <c r="E6" s="44" t="s">
        <v>154</v>
      </c>
      <c r="F6" s="44" t="s">
        <v>155</v>
      </c>
      <c r="G6" s="44" t="s">
        <v>156</v>
      </c>
      <c r="H6" s="44" t="s">
        <v>157</v>
      </c>
      <c r="I6" s="44" t="s">
        <v>158</v>
      </c>
      <c r="J6" s="44" t="s">
        <v>132</v>
      </c>
      <c r="K6" s="53" t="s">
        <v>159</v>
      </c>
      <c r="L6" s="56" t="s">
        <v>160</v>
      </c>
      <c r="M6" s="56" t="s">
        <v>161</v>
      </c>
      <c r="N6" s="64" t="s">
        <v>162</v>
      </c>
      <c r="O6" s="65" t="s">
        <v>163</v>
      </c>
      <c r="P6" s="66" t="s">
        <v>164</v>
      </c>
      <c r="Q6" s="64" t="s">
        <v>165</v>
      </c>
      <c r="R6" s="65" t="s">
        <v>166</v>
      </c>
      <c r="S6" s="65" t="s">
        <v>167</v>
      </c>
      <c r="T6" s="44" t="s">
        <v>168</v>
      </c>
    </row>
    <row r="7" spans="1:21" x14ac:dyDescent="0.2">
      <c r="A7" s="15" t="s">
        <v>169</v>
      </c>
      <c r="B7" s="15" t="s">
        <v>170</v>
      </c>
      <c r="C7" s="49" t="s">
        <v>171</v>
      </c>
      <c r="D7" s="15" t="s">
        <v>172</v>
      </c>
      <c r="E7" s="15" t="s">
        <v>173</v>
      </c>
      <c r="F7" s="15" t="s">
        <v>174</v>
      </c>
      <c r="G7" s="15">
        <v>15.68</v>
      </c>
      <c r="H7" s="15" t="s">
        <v>157</v>
      </c>
      <c r="I7" s="15"/>
      <c r="J7" s="15"/>
      <c r="K7" s="183" t="s">
        <v>229</v>
      </c>
      <c r="L7" s="184">
        <v>0</v>
      </c>
      <c r="M7" s="73"/>
      <c r="N7" s="67">
        <f>IFERROR((L7*G7)/M7,0)</f>
        <v>0</v>
      </c>
      <c r="O7" s="68"/>
      <c r="P7" s="69"/>
      <c r="Q7" s="67">
        <f>P7*N7</f>
        <v>0</v>
      </c>
      <c r="R7" s="68"/>
      <c r="S7" s="74">
        <f>(N7*O7)+(Q7*R7)</f>
        <v>0</v>
      </c>
      <c r="T7" s="15"/>
      <c r="U7" s="181" t="s">
        <v>765</v>
      </c>
    </row>
    <row r="8" spans="1:21" x14ac:dyDescent="0.2">
      <c r="A8" s="15" t="s">
        <v>169</v>
      </c>
      <c r="B8" s="15" t="s">
        <v>170</v>
      </c>
      <c r="C8" s="49" t="s">
        <v>171</v>
      </c>
      <c r="D8" s="15" t="s">
        <v>176</v>
      </c>
      <c r="E8" s="15" t="s">
        <v>177</v>
      </c>
      <c r="F8" s="15" t="s">
        <v>174</v>
      </c>
      <c r="G8" s="15">
        <v>95.17</v>
      </c>
      <c r="H8" s="15" t="s">
        <v>157</v>
      </c>
      <c r="I8" s="15"/>
      <c r="J8" s="15"/>
      <c r="K8" s="183" t="s">
        <v>229</v>
      </c>
      <c r="L8" s="184">
        <v>0</v>
      </c>
      <c r="M8" s="73"/>
      <c r="N8" s="67">
        <f>IFERROR((L8*G8)/M8,0)</f>
        <v>0</v>
      </c>
      <c r="O8" s="68"/>
      <c r="P8" s="69"/>
      <c r="Q8" s="67">
        <f t="shared" ref="Q8:Q71" si="0">P8*N8</f>
        <v>0</v>
      </c>
      <c r="R8" s="68"/>
      <c r="S8" s="74">
        <f t="shared" ref="S8:S71" si="1">(N8*O8)+(Q8*R8)</f>
        <v>0</v>
      </c>
      <c r="T8" s="15"/>
      <c r="U8" s="181" t="s">
        <v>765</v>
      </c>
    </row>
    <row r="9" spans="1:21" x14ac:dyDescent="0.2">
      <c r="A9" s="15" t="s">
        <v>169</v>
      </c>
      <c r="B9" s="15" t="s">
        <v>170</v>
      </c>
      <c r="C9" s="49" t="s">
        <v>171</v>
      </c>
      <c r="D9" s="15" t="s">
        <v>171</v>
      </c>
      <c r="E9" s="15" t="s">
        <v>178</v>
      </c>
      <c r="F9" s="15" t="s">
        <v>174</v>
      </c>
      <c r="G9" s="15">
        <v>10.75</v>
      </c>
      <c r="H9" s="15" t="s">
        <v>157</v>
      </c>
      <c r="I9" s="15"/>
      <c r="J9" s="15"/>
      <c r="K9" s="183" t="s">
        <v>229</v>
      </c>
      <c r="L9" s="184">
        <v>0</v>
      </c>
      <c r="M9" s="73"/>
      <c r="N9" s="67">
        <f>IFERROR((L9*G9)/M9,0)</f>
        <v>0</v>
      </c>
      <c r="O9" s="68"/>
      <c r="P9" s="69"/>
      <c r="Q9" s="67">
        <f t="shared" si="0"/>
        <v>0</v>
      </c>
      <c r="R9" s="68"/>
      <c r="S9" s="74">
        <f t="shared" si="1"/>
        <v>0</v>
      </c>
      <c r="T9" s="15"/>
      <c r="U9" s="181" t="s">
        <v>765</v>
      </c>
    </row>
    <row r="10" spans="1:21" x14ac:dyDescent="0.2">
      <c r="A10" s="15" t="s">
        <v>169</v>
      </c>
      <c r="B10" s="15" t="s">
        <v>170</v>
      </c>
      <c r="C10" s="49" t="s">
        <v>171</v>
      </c>
      <c r="D10" s="15" t="s">
        <v>171</v>
      </c>
      <c r="E10" s="15" t="s">
        <v>179</v>
      </c>
      <c r="F10" s="15" t="s">
        <v>174</v>
      </c>
      <c r="G10" s="15">
        <v>59.83</v>
      </c>
      <c r="H10" s="15" t="s">
        <v>157</v>
      </c>
      <c r="I10" s="15"/>
      <c r="J10" s="15"/>
      <c r="K10" s="183" t="s">
        <v>229</v>
      </c>
      <c r="L10" s="184">
        <v>0</v>
      </c>
      <c r="M10" s="73"/>
      <c r="N10" s="67">
        <f>IFERROR((L10*G10)/M10,0)</f>
        <v>0</v>
      </c>
      <c r="O10" s="68"/>
      <c r="P10" s="69"/>
      <c r="Q10" s="67">
        <f t="shared" si="0"/>
        <v>0</v>
      </c>
      <c r="R10" s="68"/>
      <c r="S10" s="74">
        <f t="shared" si="1"/>
        <v>0</v>
      </c>
      <c r="T10" s="15"/>
      <c r="U10" s="181" t="s">
        <v>765</v>
      </c>
    </row>
    <row r="11" spans="1:21" x14ac:dyDescent="0.2">
      <c r="A11" s="15" t="s">
        <v>169</v>
      </c>
      <c r="B11" s="15" t="s">
        <v>170</v>
      </c>
      <c r="C11" s="49" t="s">
        <v>171</v>
      </c>
      <c r="D11" s="15" t="s">
        <v>171</v>
      </c>
      <c r="E11" s="15" t="s">
        <v>180</v>
      </c>
      <c r="F11" s="15" t="s">
        <v>174</v>
      </c>
      <c r="G11" s="15">
        <v>21.41</v>
      </c>
      <c r="H11" s="15" t="s">
        <v>157</v>
      </c>
      <c r="I11" s="15"/>
      <c r="J11" s="15"/>
      <c r="K11" s="183" t="s">
        <v>229</v>
      </c>
      <c r="L11" s="184">
        <v>0</v>
      </c>
      <c r="M11" s="73"/>
      <c r="N11" s="67">
        <f>IFERROR((L11*G11)/M11,0)</f>
        <v>0</v>
      </c>
      <c r="O11" s="68"/>
      <c r="P11" s="69"/>
      <c r="Q11" s="67">
        <f t="shared" si="0"/>
        <v>0</v>
      </c>
      <c r="R11" s="68"/>
      <c r="S11" s="74">
        <f t="shared" si="1"/>
        <v>0</v>
      </c>
      <c r="T11" s="15"/>
      <c r="U11" s="181" t="s">
        <v>765</v>
      </c>
    </row>
    <row r="12" spans="1:21" x14ac:dyDescent="0.2">
      <c r="A12" s="15" t="s">
        <v>169</v>
      </c>
      <c r="B12" s="15" t="s">
        <v>170</v>
      </c>
      <c r="C12" s="49" t="s">
        <v>171</v>
      </c>
      <c r="D12" s="15"/>
      <c r="E12" s="15" t="s">
        <v>181</v>
      </c>
      <c r="F12" s="15" t="s">
        <v>174</v>
      </c>
      <c r="G12" s="15">
        <v>94.63</v>
      </c>
      <c r="H12" s="15" t="s">
        <v>157</v>
      </c>
      <c r="I12" s="15"/>
      <c r="J12" s="15"/>
      <c r="K12" s="183" t="s">
        <v>229</v>
      </c>
      <c r="L12" s="184">
        <v>0</v>
      </c>
      <c r="M12" s="73"/>
      <c r="N12" s="67">
        <f t="shared" ref="N12:N73" si="2">IFERROR((L12*G12)/M12,0)</f>
        <v>0</v>
      </c>
      <c r="O12" s="68"/>
      <c r="P12" s="69"/>
      <c r="Q12" s="67">
        <f t="shared" si="0"/>
        <v>0</v>
      </c>
      <c r="R12" s="68"/>
      <c r="S12" s="74">
        <f t="shared" si="1"/>
        <v>0</v>
      </c>
      <c r="T12" s="15"/>
      <c r="U12" s="181" t="s">
        <v>765</v>
      </c>
    </row>
    <row r="13" spans="1:21" x14ac:dyDescent="0.2">
      <c r="A13" s="15" t="s">
        <v>169</v>
      </c>
      <c r="B13" s="15" t="s">
        <v>170</v>
      </c>
      <c r="C13" s="49" t="s">
        <v>182</v>
      </c>
      <c r="D13" s="15" t="s">
        <v>171</v>
      </c>
      <c r="E13" s="15" t="s">
        <v>183</v>
      </c>
      <c r="F13" s="15" t="s">
        <v>184</v>
      </c>
      <c r="G13" s="15">
        <v>65</v>
      </c>
      <c r="H13" s="15" t="s">
        <v>157</v>
      </c>
      <c r="I13" s="15" t="s">
        <v>185</v>
      </c>
      <c r="J13" s="15"/>
      <c r="K13" s="52" t="s">
        <v>186</v>
      </c>
      <c r="L13" s="54">
        <v>104</v>
      </c>
      <c r="M13" s="73"/>
      <c r="N13" s="67">
        <f t="shared" si="2"/>
        <v>0</v>
      </c>
      <c r="O13" s="68"/>
      <c r="P13" s="69"/>
      <c r="Q13" s="67">
        <f t="shared" si="0"/>
        <v>0</v>
      </c>
      <c r="R13" s="68"/>
      <c r="S13" s="74">
        <f t="shared" si="1"/>
        <v>0</v>
      </c>
      <c r="T13" s="15"/>
    </row>
    <row r="14" spans="1:21" x14ac:dyDescent="0.2">
      <c r="A14" s="15" t="s">
        <v>169</v>
      </c>
      <c r="B14" s="15" t="s">
        <v>170</v>
      </c>
      <c r="C14" s="49" t="s">
        <v>187</v>
      </c>
      <c r="D14" s="15" t="s">
        <v>171</v>
      </c>
      <c r="E14" s="15" t="s">
        <v>188</v>
      </c>
      <c r="F14" s="15" t="s">
        <v>184</v>
      </c>
      <c r="G14" s="15">
        <v>6.98</v>
      </c>
      <c r="H14" s="15" t="s">
        <v>157</v>
      </c>
      <c r="I14" s="15" t="s">
        <v>185</v>
      </c>
      <c r="J14" s="15"/>
      <c r="K14" s="52" t="s">
        <v>186</v>
      </c>
      <c r="L14" s="54">
        <v>104</v>
      </c>
      <c r="M14" s="73"/>
      <c r="N14" s="67">
        <f t="shared" si="2"/>
        <v>0</v>
      </c>
      <c r="O14" s="68"/>
      <c r="P14" s="69"/>
      <c r="Q14" s="67">
        <f t="shared" si="0"/>
        <v>0</v>
      </c>
      <c r="R14" s="68"/>
      <c r="S14" s="74">
        <f t="shared" si="1"/>
        <v>0</v>
      </c>
      <c r="T14" s="15"/>
    </row>
    <row r="15" spans="1:21" x14ac:dyDescent="0.2">
      <c r="A15" s="15" t="s">
        <v>169</v>
      </c>
      <c r="B15" s="15" t="s">
        <v>170</v>
      </c>
      <c r="C15" s="49" t="s">
        <v>189</v>
      </c>
      <c r="D15" s="15" t="s">
        <v>190</v>
      </c>
      <c r="E15" s="15" t="s">
        <v>191</v>
      </c>
      <c r="F15" s="15" t="s">
        <v>184</v>
      </c>
      <c r="G15" s="15">
        <v>25.94</v>
      </c>
      <c r="H15" s="15" t="s">
        <v>157</v>
      </c>
      <c r="I15" s="15" t="s">
        <v>185</v>
      </c>
      <c r="J15" s="15"/>
      <c r="K15" s="52" t="s">
        <v>186</v>
      </c>
      <c r="L15" s="54">
        <v>104</v>
      </c>
      <c r="M15" s="73"/>
      <c r="N15" s="67">
        <f t="shared" si="2"/>
        <v>0</v>
      </c>
      <c r="O15" s="68"/>
      <c r="P15" s="69"/>
      <c r="Q15" s="67">
        <f t="shared" si="0"/>
        <v>0</v>
      </c>
      <c r="R15" s="68"/>
      <c r="S15" s="74">
        <f t="shared" si="1"/>
        <v>0</v>
      </c>
      <c r="T15" s="15"/>
    </row>
    <row r="16" spans="1:21" x14ac:dyDescent="0.2">
      <c r="A16" s="15" t="s">
        <v>169</v>
      </c>
      <c r="B16" s="15" t="s">
        <v>170</v>
      </c>
      <c r="C16" s="49" t="s">
        <v>192</v>
      </c>
      <c r="D16" s="15" t="s">
        <v>193</v>
      </c>
      <c r="E16" s="15" t="s">
        <v>194</v>
      </c>
      <c r="F16" s="15" t="s">
        <v>184</v>
      </c>
      <c r="G16" s="15">
        <v>65.37</v>
      </c>
      <c r="H16" s="15" t="s">
        <v>157</v>
      </c>
      <c r="I16" s="15" t="s">
        <v>185</v>
      </c>
      <c r="J16" s="15"/>
      <c r="K16" s="52" t="s">
        <v>186</v>
      </c>
      <c r="L16" s="54">
        <v>104</v>
      </c>
      <c r="M16" s="73"/>
      <c r="N16" s="67">
        <f t="shared" si="2"/>
        <v>0</v>
      </c>
      <c r="O16" s="68"/>
      <c r="P16" s="69"/>
      <c r="Q16" s="67">
        <f t="shared" si="0"/>
        <v>0</v>
      </c>
      <c r="R16" s="68"/>
      <c r="S16" s="74">
        <f t="shared" si="1"/>
        <v>0</v>
      </c>
      <c r="T16" s="15"/>
    </row>
    <row r="17" spans="1:20" x14ac:dyDescent="0.2">
      <c r="A17" s="15" t="s">
        <v>169</v>
      </c>
      <c r="B17" s="15" t="s">
        <v>170</v>
      </c>
      <c r="C17" s="49" t="s">
        <v>195</v>
      </c>
      <c r="D17" s="15" t="s">
        <v>171</v>
      </c>
      <c r="E17" s="15" t="s">
        <v>196</v>
      </c>
      <c r="F17" s="15" t="s">
        <v>184</v>
      </c>
      <c r="G17" s="15">
        <v>7.12</v>
      </c>
      <c r="H17" s="15" t="s">
        <v>157</v>
      </c>
      <c r="I17" s="15" t="s">
        <v>185</v>
      </c>
      <c r="J17" s="15"/>
      <c r="K17" s="52" t="s">
        <v>186</v>
      </c>
      <c r="L17" s="54">
        <v>104</v>
      </c>
      <c r="M17" s="73"/>
      <c r="N17" s="67">
        <f t="shared" si="2"/>
        <v>0</v>
      </c>
      <c r="O17" s="68"/>
      <c r="P17" s="69"/>
      <c r="Q17" s="67">
        <f t="shared" si="0"/>
        <v>0</v>
      </c>
      <c r="R17" s="68"/>
      <c r="S17" s="74">
        <f t="shared" si="1"/>
        <v>0</v>
      </c>
      <c r="T17" s="15"/>
    </row>
    <row r="18" spans="1:20" x14ac:dyDescent="0.2">
      <c r="A18" s="15" t="s">
        <v>169</v>
      </c>
      <c r="B18" s="15" t="s">
        <v>170</v>
      </c>
      <c r="C18" s="49" t="s">
        <v>197</v>
      </c>
      <c r="D18" s="15" t="s">
        <v>198</v>
      </c>
      <c r="E18" s="15" t="s">
        <v>199</v>
      </c>
      <c r="F18" s="15" t="s">
        <v>184</v>
      </c>
      <c r="G18" s="15">
        <v>60.45</v>
      </c>
      <c r="H18" s="15" t="s">
        <v>157</v>
      </c>
      <c r="I18" s="15" t="s">
        <v>185</v>
      </c>
      <c r="J18" s="15" t="s">
        <v>200</v>
      </c>
      <c r="K18" s="52" t="s">
        <v>186</v>
      </c>
      <c r="L18" s="54">
        <v>104</v>
      </c>
      <c r="M18" s="73"/>
      <c r="N18" s="67">
        <f t="shared" si="2"/>
        <v>0</v>
      </c>
      <c r="O18" s="68"/>
      <c r="P18" s="69"/>
      <c r="Q18" s="67">
        <f t="shared" si="0"/>
        <v>0</v>
      </c>
      <c r="R18" s="68"/>
      <c r="S18" s="74">
        <f t="shared" si="1"/>
        <v>0</v>
      </c>
      <c r="T18" s="15"/>
    </row>
    <row r="19" spans="1:20" x14ac:dyDescent="0.2">
      <c r="A19" s="15" t="s">
        <v>169</v>
      </c>
      <c r="B19" s="15" t="s">
        <v>170</v>
      </c>
      <c r="C19" s="49" t="s">
        <v>201</v>
      </c>
      <c r="D19" s="15" t="s">
        <v>202</v>
      </c>
      <c r="E19" s="15" t="s">
        <v>194</v>
      </c>
      <c r="F19" s="15" t="s">
        <v>184</v>
      </c>
      <c r="G19" s="15">
        <v>102.14</v>
      </c>
      <c r="H19" s="15" t="s">
        <v>157</v>
      </c>
      <c r="I19" s="15" t="s">
        <v>185</v>
      </c>
      <c r="J19" s="15"/>
      <c r="K19" s="52" t="s">
        <v>186</v>
      </c>
      <c r="L19" s="54">
        <v>104</v>
      </c>
      <c r="M19" s="73"/>
      <c r="N19" s="67">
        <f t="shared" si="2"/>
        <v>0</v>
      </c>
      <c r="O19" s="68"/>
      <c r="P19" s="69"/>
      <c r="Q19" s="67">
        <f t="shared" si="0"/>
        <v>0</v>
      </c>
      <c r="R19" s="68"/>
      <c r="S19" s="74">
        <f t="shared" si="1"/>
        <v>0</v>
      </c>
      <c r="T19" s="15"/>
    </row>
    <row r="20" spans="1:20" x14ac:dyDescent="0.2">
      <c r="A20" s="15" t="s">
        <v>169</v>
      </c>
      <c r="B20" s="15" t="s">
        <v>170</v>
      </c>
      <c r="C20" s="49" t="s">
        <v>201</v>
      </c>
      <c r="D20" s="15" t="s">
        <v>203</v>
      </c>
      <c r="E20" s="15" t="s">
        <v>204</v>
      </c>
      <c r="F20" s="15" t="s">
        <v>184</v>
      </c>
      <c r="G20" s="15">
        <v>65.84</v>
      </c>
      <c r="H20" s="15" t="s">
        <v>157</v>
      </c>
      <c r="I20" s="15" t="s">
        <v>185</v>
      </c>
      <c r="J20" s="15"/>
      <c r="K20" s="52" t="s">
        <v>186</v>
      </c>
      <c r="L20" s="54">
        <v>104</v>
      </c>
      <c r="M20" s="73"/>
      <c r="N20" s="67">
        <f t="shared" si="2"/>
        <v>0</v>
      </c>
      <c r="O20" s="68"/>
      <c r="P20" s="69"/>
      <c r="Q20" s="67">
        <f t="shared" si="0"/>
        <v>0</v>
      </c>
      <c r="R20" s="68"/>
      <c r="S20" s="74">
        <f t="shared" si="1"/>
        <v>0</v>
      </c>
      <c r="T20" s="15"/>
    </row>
    <row r="21" spans="1:20" x14ac:dyDescent="0.2">
      <c r="A21" s="15" t="s">
        <v>169</v>
      </c>
      <c r="B21" s="15" t="s">
        <v>170</v>
      </c>
      <c r="C21" s="49" t="s">
        <v>205</v>
      </c>
      <c r="D21" s="15" t="s">
        <v>193</v>
      </c>
      <c r="E21" s="15" t="s">
        <v>206</v>
      </c>
      <c r="F21" s="15" t="s">
        <v>184</v>
      </c>
      <c r="G21" s="15">
        <v>32.29</v>
      </c>
      <c r="H21" s="15" t="s">
        <v>157</v>
      </c>
      <c r="I21" s="15" t="s">
        <v>207</v>
      </c>
      <c r="J21" s="15"/>
      <c r="K21" s="52" t="s">
        <v>186</v>
      </c>
      <c r="L21" s="54">
        <v>104</v>
      </c>
      <c r="M21" s="73"/>
      <c r="N21" s="67">
        <f t="shared" si="2"/>
        <v>0</v>
      </c>
      <c r="O21" s="68"/>
      <c r="P21" s="69"/>
      <c r="Q21" s="67">
        <f t="shared" si="0"/>
        <v>0</v>
      </c>
      <c r="R21" s="68"/>
      <c r="S21" s="74">
        <f t="shared" si="1"/>
        <v>0</v>
      </c>
      <c r="T21" s="15"/>
    </row>
    <row r="22" spans="1:20" x14ac:dyDescent="0.2">
      <c r="A22" s="15" t="s">
        <v>169</v>
      </c>
      <c r="B22" s="15" t="s">
        <v>170</v>
      </c>
      <c r="C22" s="49" t="s">
        <v>208</v>
      </c>
      <c r="D22" s="15" t="s">
        <v>209</v>
      </c>
      <c r="E22" s="15" t="s">
        <v>210</v>
      </c>
      <c r="F22" s="15" t="s">
        <v>184</v>
      </c>
      <c r="G22" s="15">
        <v>65.77</v>
      </c>
      <c r="H22" s="15" t="s">
        <v>157</v>
      </c>
      <c r="I22" s="15" t="s">
        <v>185</v>
      </c>
      <c r="J22" s="15"/>
      <c r="K22" s="52" t="s">
        <v>186</v>
      </c>
      <c r="L22" s="54">
        <v>104</v>
      </c>
      <c r="M22" s="73"/>
      <c r="N22" s="67">
        <f t="shared" si="2"/>
        <v>0</v>
      </c>
      <c r="O22" s="68"/>
      <c r="P22" s="69"/>
      <c r="Q22" s="67">
        <f t="shared" si="0"/>
        <v>0</v>
      </c>
      <c r="R22" s="68"/>
      <c r="S22" s="74">
        <f t="shared" si="1"/>
        <v>0</v>
      </c>
      <c r="T22" s="15"/>
    </row>
    <row r="23" spans="1:20" x14ac:dyDescent="0.2">
      <c r="A23" s="15" t="s">
        <v>169</v>
      </c>
      <c r="B23" s="15" t="s">
        <v>170</v>
      </c>
      <c r="C23" s="49" t="s">
        <v>208</v>
      </c>
      <c r="D23" s="15" t="s">
        <v>211</v>
      </c>
      <c r="E23" s="15" t="s">
        <v>212</v>
      </c>
      <c r="F23" s="15" t="s">
        <v>184</v>
      </c>
      <c r="G23" s="15">
        <v>65.77</v>
      </c>
      <c r="H23" s="15" t="s">
        <v>157</v>
      </c>
      <c r="I23" s="15" t="s">
        <v>185</v>
      </c>
      <c r="J23" s="15"/>
      <c r="K23" s="52" t="s">
        <v>186</v>
      </c>
      <c r="L23" s="54">
        <v>104</v>
      </c>
      <c r="M23" s="73"/>
      <c r="N23" s="67">
        <f t="shared" si="2"/>
        <v>0</v>
      </c>
      <c r="O23" s="68"/>
      <c r="P23" s="69"/>
      <c r="Q23" s="67">
        <f t="shared" si="0"/>
        <v>0</v>
      </c>
      <c r="R23" s="68"/>
      <c r="S23" s="74">
        <f t="shared" si="1"/>
        <v>0</v>
      </c>
      <c r="T23" s="15"/>
    </row>
    <row r="24" spans="1:20" x14ac:dyDescent="0.2">
      <c r="A24" s="15" t="s">
        <v>169</v>
      </c>
      <c r="B24" s="15" t="s">
        <v>170</v>
      </c>
      <c r="C24" s="49" t="s">
        <v>213</v>
      </c>
      <c r="D24" s="15" t="s">
        <v>171</v>
      </c>
      <c r="E24" s="15" t="s">
        <v>214</v>
      </c>
      <c r="F24" s="15" t="s">
        <v>215</v>
      </c>
      <c r="G24" s="15">
        <v>1.1000000000000001</v>
      </c>
      <c r="H24" s="15" t="s">
        <v>157</v>
      </c>
      <c r="I24" s="15" t="s">
        <v>216</v>
      </c>
      <c r="J24" s="15" t="s">
        <v>217</v>
      </c>
      <c r="K24" s="52" t="s">
        <v>218</v>
      </c>
      <c r="L24" s="54">
        <v>510</v>
      </c>
      <c r="M24" s="73"/>
      <c r="N24" s="67">
        <f t="shared" si="2"/>
        <v>0</v>
      </c>
      <c r="O24" s="68"/>
      <c r="P24" s="69"/>
      <c r="Q24" s="67">
        <f t="shared" si="0"/>
        <v>0</v>
      </c>
      <c r="R24" s="68"/>
      <c r="S24" s="74">
        <f t="shared" si="1"/>
        <v>0</v>
      </c>
      <c r="T24" s="15"/>
    </row>
    <row r="25" spans="1:20" x14ac:dyDescent="0.2">
      <c r="A25" s="15" t="s">
        <v>169</v>
      </c>
      <c r="B25" s="15" t="s">
        <v>170</v>
      </c>
      <c r="C25" s="49" t="s">
        <v>219</v>
      </c>
      <c r="D25" s="15" t="s">
        <v>220</v>
      </c>
      <c r="E25" s="15" t="s">
        <v>221</v>
      </c>
      <c r="F25" s="15" t="s">
        <v>184</v>
      </c>
      <c r="G25" s="15">
        <v>31.51</v>
      </c>
      <c r="H25" s="15" t="s">
        <v>157</v>
      </c>
      <c r="I25" s="15"/>
      <c r="J25" s="15"/>
      <c r="K25" s="52" t="s">
        <v>186</v>
      </c>
      <c r="L25" s="54">
        <v>104</v>
      </c>
      <c r="M25" s="73"/>
      <c r="N25" s="67">
        <f t="shared" si="2"/>
        <v>0</v>
      </c>
      <c r="O25" s="68"/>
      <c r="P25" s="69"/>
      <c r="Q25" s="67">
        <f t="shared" si="0"/>
        <v>0</v>
      </c>
      <c r="R25" s="68"/>
      <c r="S25" s="74">
        <f t="shared" si="1"/>
        <v>0</v>
      </c>
      <c r="T25" s="15"/>
    </row>
    <row r="26" spans="1:20" x14ac:dyDescent="0.2">
      <c r="A26" s="15" t="s">
        <v>169</v>
      </c>
      <c r="B26" s="15" t="s">
        <v>170</v>
      </c>
      <c r="C26" s="49" t="s">
        <v>222</v>
      </c>
      <c r="D26" s="15" t="s">
        <v>223</v>
      </c>
      <c r="E26" s="15" t="s">
        <v>224</v>
      </c>
      <c r="F26" s="15" t="s">
        <v>184</v>
      </c>
      <c r="G26" s="15">
        <v>32.479999999999997</v>
      </c>
      <c r="H26" s="15" t="s">
        <v>157</v>
      </c>
      <c r="I26" s="15" t="s">
        <v>185</v>
      </c>
      <c r="J26" s="15"/>
      <c r="K26" s="52" t="s">
        <v>186</v>
      </c>
      <c r="L26" s="54">
        <v>104</v>
      </c>
      <c r="M26" s="73"/>
      <c r="N26" s="67">
        <f t="shared" si="2"/>
        <v>0</v>
      </c>
      <c r="O26" s="68"/>
      <c r="P26" s="69"/>
      <c r="Q26" s="67">
        <f t="shared" si="0"/>
        <v>0</v>
      </c>
      <c r="R26" s="68"/>
      <c r="S26" s="74">
        <f t="shared" si="1"/>
        <v>0</v>
      </c>
      <c r="T26" s="15"/>
    </row>
    <row r="27" spans="1:20" x14ac:dyDescent="0.2">
      <c r="A27" s="15" t="s">
        <v>169</v>
      </c>
      <c r="B27" s="15" t="s">
        <v>170</v>
      </c>
      <c r="C27" s="49" t="s">
        <v>225</v>
      </c>
      <c r="D27" s="15" t="s">
        <v>226</v>
      </c>
      <c r="E27" s="15" t="s">
        <v>171</v>
      </c>
      <c r="F27" s="15" t="s">
        <v>227</v>
      </c>
      <c r="G27" s="15">
        <v>2.97</v>
      </c>
      <c r="H27" s="15" t="s">
        <v>157</v>
      </c>
      <c r="I27" s="15" t="s">
        <v>228</v>
      </c>
      <c r="J27" s="15"/>
      <c r="K27" s="52" t="s">
        <v>229</v>
      </c>
      <c r="L27" s="54">
        <v>0</v>
      </c>
      <c r="M27" s="73"/>
      <c r="N27" s="67">
        <f t="shared" si="2"/>
        <v>0</v>
      </c>
      <c r="O27" s="68"/>
      <c r="P27" s="69"/>
      <c r="Q27" s="67">
        <f t="shared" si="0"/>
        <v>0</v>
      </c>
      <c r="R27" s="68"/>
      <c r="S27" s="74">
        <f t="shared" si="1"/>
        <v>0</v>
      </c>
      <c r="T27" s="15"/>
    </row>
    <row r="28" spans="1:20" x14ac:dyDescent="0.2">
      <c r="A28" s="15" t="s">
        <v>169</v>
      </c>
      <c r="B28" s="15" t="s">
        <v>170</v>
      </c>
      <c r="C28" s="49" t="s">
        <v>230</v>
      </c>
      <c r="D28" s="15" t="s">
        <v>171</v>
      </c>
      <c r="E28" s="15" t="s">
        <v>231</v>
      </c>
      <c r="F28" s="15" t="s">
        <v>232</v>
      </c>
      <c r="G28" s="15">
        <v>66.28</v>
      </c>
      <c r="H28" s="15" t="s">
        <v>157</v>
      </c>
      <c r="I28" s="15" t="s">
        <v>185</v>
      </c>
      <c r="J28" s="15"/>
      <c r="K28" s="52" t="s">
        <v>229</v>
      </c>
      <c r="L28" s="54">
        <v>0</v>
      </c>
      <c r="M28" s="73"/>
      <c r="N28" s="67">
        <f t="shared" si="2"/>
        <v>0</v>
      </c>
      <c r="O28" s="68"/>
      <c r="P28" s="69"/>
      <c r="Q28" s="67">
        <f t="shared" si="0"/>
        <v>0</v>
      </c>
      <c r="R28" s="68"/>
      <c r="S28" s="74">
        <f t="shared" si="1"/>
        <v>0</v>
      </c>
      <c r="T28" s="15"/>
    </row>
    <row r="29" spans="1:20" x14ac:dyDescent="0.2">
      <c r="A29" s="15" t="s">
        <v>169</v>
      </c>
      <c r="B29" s="15" t="s">
        <v>170</v>
      </c>
      <c r="C29" s="49" t="s">
        <v>233</v>
      </c>
      <c r="D29" s="15" t="s">
        <v>234</v>
      </c>
      <c r="E29" s="15" t="s">
        <v>235</v>
      </c>
      <c r="F29" s="15" t="s">
        <v>236</v>
      </c>
      <c r="G29" s="15">
        <v>5.7</v>
      </c>
      <c r="H29" s="15" t="s">
        <v>157</v>
      </c>
      <c r="I29" s="15" t="s">
        <v>185</v>
      </c>
      <c r="J29" s="15"/>
      <c r="K29" s="52" t="s">
        <v>186</v>
      </c>
      <c r="L29" s="54">
        <v>104</v>
      </c>
      <c r="M29" s="73"/>
      <c r="N29" s="67">
        <f t="shared" si="2"/>
        <v>0</v>
      </c>
      <c r="O29" s="68"/>
      <c r="P29" s="69"/>
      <c r="Q29" s="67">
        <f t="shared" si="0"/>
        <v>0</v>
      </c>
      <c r="R29" s="68"/>
      <c r="S29" s="74">
        <f t="shared" si="1"/>
        <v>0</v>
      </c>
      <c r="T29" s="15"/>
    </row>
    <row r="30" spans="1:20" x14ac:dyDescent="0.2">
      <c r="A30" s="15" t="s">
        <v>169</v>
      </c>
      <c r="B30" s="15" t="s">
        <v>170</v>
      </c>
      <c r="C30" s="49" t="s">
        <v>237</v>
      </c>
      <c r="D30" s="15" t="s">
        <v>238</v>
      </c>
      <c r="E30" s="15" t="s">
        <v>239</v>
      </c>
      <c r="F30" s="15" t="s">
        <v>184</v>
      </c>
      <c r="G30" s="15">
        <v>64.680000000000007</v>
      </c>
      <c r="H30" s="15" t="s">
        <v>157</v>
      </c>
      <c r="I30" s="15" t="s">
        <v>185</v>
      </c>
      <c r="J30" s="15"/>
      <c r="K30" s="52" t="s">
        <v>186</v>
      </c>
      <c r="L30" s="54">
        <v>104</v>
      </c>
      <c r="M30" s="73"/>
      <c r="N30" s="67">
        <f t="shared" si="2"/>
        <v>0</v>
      </c>
      <c r="O30" s="68"/>
      <c r="P30" s="69"/>
      <c r="Q30" s="67">
        <f t="shared" si="0"/>
        <v>0</v>
      </c>
      <c r="R30" s="68"/>
      <c r="S30" s="74">
        <f t="shared" si="1"/>
        <v>0</v>
      </c>
      <c r="T30" s="15"/>
    </row>
    <row r="31" spans="1:20" x14ac:dyDescent="0.2">
      <c r="A31" s="15" t="s">
        <v>169</v>
      </c>
      <c r="B31" s="15" t="s">
        <v>170</v>
      </c>
      <c r="C31" s="49" t="s">
        <v>240</v>
      </c>
      <c r="D31" s="15" t="s">
        <v>241</v>
      </c>
      <c r="E31" s="15" t="s">
        <v>242</v>
      </c>
      <c r="F31" s="15" t="s">
        <v>215</v>
      </c>
      <c r="G31" s="15">
        <v>5.0999999999999996</v>
      </c>
      <c r="H31" s="15" t="s">
        <v>157</v>
      </c>
      <c r="I31" s="15" t="s">
        <v>216</v>
      </c>
      <c r="J31" s="15" t="s">
        <v>243</v>
      </c>
      <c r="K31" s="52" t="s">
        <v>218</v>
      </c>
      <c r="L31" s="54">
        <v>510</v>
      </c>
      <c r="M31" s="73"/>
      <c r="N31" s="67">
        <f t="shared" si="2"/>
        <v>0</v>
      </c>
      <c r="O31" s="68"/>
      <c r="P31" s="69"/>
      <c r="Q31" s="67">
        <f t="shared" si="0"/>
        <v>0</v>
      </c>
      <c r="R31" s="68"/>
      <c r="S31" s="74">
        <f t="shared" si="1"/>
        <v>0</v>
      </c>
      <c r="T31" s="15"/>
    </row>
    <row r="32" spans="1:20" x14ac:dyDescent="0.2">
      <c r="A32" s="15" t="s">
        <v>169</v>
      </c>
      <c r="B32" s="15" t="s">
        <v>170</v>
      </c>
      <c r="C32" s="49" t="s">
        <v>244</v>
      </c>
      <c r="D32" s="15" t="s">
        <v>171</v>
      </c>
      <c r="E32" s="15" t="s">
        <v>245</v>
      </c>
      <c r="F32" s="15" t="s">
        <v>215</v>
      </c>
      <c r="G32" s="15">
        <v>1.08</v>
      </c>
      <c r="H32" s="15" t="s">
        <v>157</v>
      </c>
      <c r="I32" s="15" t="s">
        <v>216</v>
      </c>
      <c r="J32" s="15"/>
      <c r="K32" s="52" t="s">
        <v>218</v>
      </c>
      <c r="L32" s="54">
        <v>510</v>
      </c>
      <c r="M32" s="73"/>
      <c r="N32" s="67">
        <f t="shared" si="2"/>
        <v>0</v>
      </c>
      <c r="O32" s="68"/>
      <c r="P32" s="69"/>
      <c r="Q32" s="67">
        <f t="shared" si="0"/>
        <v>0</v>
      </c>
      <c r="R32" s="68"/>
      <c r="S32" s="74">
        <f t="shared" si="1"/>
        <v>0</v>
      </c>
      <c r="T32" s="15"/>
    </row>
    <row r="33" spans="1:20" x14ac:dyDescent="0.2">
      <c r="A33" s="15" t="s">
        <v>169</v>
      </c>
      <c r="B33" s="15" t="s">
        <v>170</v>
      </c>
      <c r="C33" s="49" t="s">
        <v>246</v>
      </c>
      <c r="D33" s="15" t="s">
        <v>171</v>
      </c>
      <c r="E33" s="15" t="s">
        <v>214</v>
      </c>
      <c r="F33" s="15" t="s">
        <v>215</v>
      </c>
      <c r="G33" s="15">
        <v>1.08</v>
      </c>
      <c r="H33" s="15" t="s">
        <v>157</v>
      </c>
      <c r="I33" s="15" t="s">
        <v>216</v>
      </c>
      <c r="J33" s="15"/>
      <c r="K33" s="52" t="s">
        <v>218</v>
      </c>
      <c r="L33" s="54">
        <v>510</v>
      </c>
      <c r="M33" s="73"/>
      <c r="N33" s="67">
        <f t="shared" si="2"/>
        <v>0</v>
      </c>
      <c r="O33" s="68"/>
      <c r="P33" s="69"/>
      <c r="Q33" s="67">
        <f t="shared" si="0"/>
        <v>0</v>
      </c>
      <c r="R33" s="68"/>
      <c r="S33" s="74">
        <f t="shared" si="1"/>
        <v>0</v>
      </c>
      <c r="T33" s="15"/>
    </row>
    <row r="34" spans="1:20" x14ac:dyDescent="0.2">
      <c r="A34" s="15" t="s">
        <v>169</v>
      </c>
      <c r="B34" s="15" t="s">
        <v>170</v>
      </c>
      <c r="C34" s="49" t="s">
        <v>247</v>
      </c>
      <c r="D34" s="15" t="s">
        <v>171</v>
      </c>
      <c r="E34" s="15" t="s">
        <v>214</v>
      </c>
      <c r="F34" s="15" t="s">
        <v>215</v>
      </c>
      <c r="G34" s="15">
        <v>1.08</v>
      </c>
      <c r="H34" s="15" t="s">
        <v>157</v>
      </c>
      <c r="I34" s="15" t="s">
        <v>216</v>
      </c>
      <c r="J34" s="15"/>
      <c r="K34" s="52" t="s">
        <v>218</v>
      </c>
      <c r="L34" s="54">
        <v>510</v>
      </c>
      <c r="M34" s="73"/>
      <c r="N34" s="67">
        <f t="shared" si="2"/>
        <v>0</v>
      </c>
      <c r="O34" s="68"/>
      <c r="P34" s="69"/>
      <c r="Q34" s="67">
        <f t="shared" si="0"/>
        <v>0</v>
      </c>
      <c r="R34" s="68"/>
      <c r="S34" s="74">
        <f t="shared" si="1"/>
        <v>0</v>
      </c>
      <c r="T34" s="15"/>
    </row>
    <row r="35" spans="1:20" x14ac:dyDescent="0.2">
      <c r="A35" s="15" t="s">
        <v>169</v>
      </c>
      <c r="B35" s="15" t="s">
        <v>170</v>
      </c>
      <c r="C35" s="49" t="s">
        <v>248</v>
      </c>
      <c r="D35" s="15" t="s">
        <v>249</v>
      </c>
      <c r="E35" s="15" t="s">
        <v>250</v>
      </c>
      <c r="F35" s="15" t="s">
        <v>215</v>
      </c>
      <c r="G35" s="15">
        <v>5.09</v>
      </c>
      <c r="H35" s="15" t="s">
        <v>157</v>
      </c>
      <c r="I35" s="15" t="s">
        <v>216</v>
      </c>
      <c r="J35" s="15" t="s">
        <v>243</v>
      </c>
      <c r="K35" s="52" t="s">
        <v>218</v>
      </c>
      <c r="L35" s="54">
        <v>510</v>
      </c>
      <c r="M35" s="73"/>
      <c r="N35" s="67">
        <f t="shared" si="2"/>
        <v>0</v>
      </c>
      <c r="O35" s="68"/>
      <c r="P35" s="69"/>
      <c r="Q35" s="67">
        <f t="shared" si="0"/>
        <v>0</v>
      </c>
      <c r="R35" s="68"/>
      <c r="S35" s="74">
        <f t="shared" si="1"/>
        <v>0</v>
      </c>
      <c r="T35" s="15"/>
    </row>
    <row r="36" spans="1:20" x14ac:dyDescent="0.2">
      <c r="A36" s="15" t="s">
        <v>169</v>
      </c>
      <c r="B36" s="15" t="s">
        <v>170</v>
      </c>
      <c r="C36" s="49" t="s">
        <v>251</v>
      </c>
      <c r="D36" s="15" t="s">
        <v>171</v>
      </c>
      <c r="E36" s="15" t="s">
        <v>214</v>
      </c>
      <c r="F36" s="15" t="s">
        <v>215</v>
      </c>
      <c r="G36" s="15">
        <v>1.08</v>
      </c>
      <c r="H36" s="15" t="s">
        <v>157</v>
      </c>
      <c r="I36" s="15" t="s">
        <v>216</v>
      </c>
      <c r="J36" s="15"/>
      <c r="K36" s="52" t="s">
        <v>218</v>
      </c>
      <c r="L36" s="54">
        <v>510</v>
      </c>
      <c r="M36" s="73"/>
      <c r="N36" s="67">
        <f t="shared" si="2"/>
        <v>0</v>
      </c>
      <c r="O36" s="68"/>
      <c r="P36" s="69"/>
      <c r="Q36" s="67">
        <f t="shared" si="0"/>
        <v>0</v>
      </c>
      <c r="R36" s="68"/>
      <c r="S36" s="74">
        <f t="shared" si="1"/>
        <v>0</v>
      </c>
      <c r="T36" s="15"/>
    </row>
    <row r="37" spans="1:20" x14ac:dyDescent="0.2">
      <c r="A37" s="15" t="s">
        <v>169</v>
      </c>
      <c r="B37" s="15" t="s">
        <v>170</v>
      </c>
      <c r="C37" s="49" t="s">
        <v>252</v>
      </c>
      <c r="D37" s="15" t="s">
        <v>171</v>
      </c>
      <c r="E37" s="15" t="s">
        <v>214</v>
      </c>
      <c r="F37" s="15" t="s">
        <v>215</v>
      </c>
      <c r="G37" s="15">
        <v>1.08</v>
      </c>
      <c r="H37" s="15" t="s">
        <v>157</v>
      </c>
      <c r="I37" s="15" t="s">
        <v>216</v>
      </c>
      <c r="J37" s="15"/>
      <c r="K37" s="52" t="s">
        <v>218</v>
      </c>
      <c r="L37" s="54">
        <v>510</v>
      </c>
      <c r="M37" s="73"/>
      <c r="N37" s="67">
        <f t="shared" si="2"/>
        <v>0</v>
      </c>
      <c r="O37" s="68"/>
      <c r="P37" s="69"/>
      <c r="Q37" s="67">
        <f t="shared" si="0"/>
        <v>0</v>
      </c>
      <c r="R37" s="68"/>
      <c r="S37" s="74">
        <f t="shared" si="1"/>
        <v>0</v>
      </c>
      <c r="T37" s="15"/>
    </row>
    <row r="38" spans="1:20" x14ac:dyDescent="0.2">
      <c r="A38" s="15" t="s">
        <v>169</v>
      </c>
      <c r="B38" s="15" t="s">
        <v>170</v>
      </c>
      <c r="C38" s="49" t="s">
        <v>253</v>
      </c>
      <c r="D38" s="15" t="s">
        <v>171</v>
      </c>
      <c r="E38" s="15" t="s">
        <v>214</v>
      </c>
      <c r="F38" s="15" t="s">
        <v>215</v>
      </c>
      <c r="G38" s="15">
        <v>1.08</v>
      </c>
      <c r="H38" s="15" t="s">
        <v>157</v>
      </c>
      <c r="I38" s="15" t="s">
        <v>216</v>
      </c>
      <c r="J38" s="15"/>
      <c r="K38" s="52" t="s">
        <v>218</v>
      </c>
      <c r="L38" s="54">
        <v>510</v>
      </c>
      <c r="M38" s="73"/>
      <c r="N38" s="67">
        <f t="shared" si="2"/>
        <v>0</v>
      </c>
      <c r="O38" s="68"/>
      <c r="P38" s="69"/>
      <c r="Q38" s="67">
        <f t="shared" si="0"/>
        <v>0</v>
      </c>
      <c r="R38" s="68"/>
      <c r="S38" s="74">
        <f t="shared" si="1"/>
        <v>0</v>
      </c>
      <c r="T38" s="15"/>
    </row>
    <row r="39" spans="1:20" x14ac:dyDescent="0.2">
      <c r="A39" s="15" t="s">
        <v>169</v>
      </c>
      <c r="B39" s="15" t="s">
        <v>170</v>
      </c>
      <c r="C39" s="49" t="s">
        <v>254</v>
      </c>
      <c r="D39" s="15" t="s">
        <v>255</v>
      </c>
      <c r="E39" s="15" t="s">
        <v>239</v>
      </c>
      <c r="F39" s="15" t="s">
        <v>184</v>
      </c>
      <c r="G39" s="15">
        <v>98.55</v>
      </c>
      <c r="H39" s="15" t="s">
        <v>157</v>
      </c>
      <c r="I39" s="15" t="s">
        <v>185</v>
      </c>
      <c r="J39" s="15"/>
      <c r="K39" s="52" t="s">
        <v>186</v>
      </c>
      <c r="L39" s="54">
        <v>104</v>
      </c>
      <c r="M39" s="73"/>
      <c r="N39" s="67">
        <f t="shared" si="2"/>
        <v>0</v>
      </c>
      <c r="O39" s="68"/>
      <c r="P39" s="69"/>
      <c r="Q39" s="67">
        <f t="shared" si="0"/>
        <v>0</v>
      </c>
      <c r="R39" s="68"/>
      <c r="S39" s="74">
        <f t="shared" si="1"/>
        <v>0</v>
      </c>
      <c r="T39" s="15"/>
    </row>
    <row r="40" spans="1:20" x14ac:dyDescent="0.2">
      <c r="A40" s="15" t="s">
        <v>169</v>
      </c>
      <c r="B40" s="15" t="s">
        <v>170</v>
      </c>
      <c r="C40" s="49" t="s">
        <v>256</v>
      </c>
      <c r="D40" s="15" t="s">
        <v>257</v>
      </c>
      <c r="E40" s="15" t="s">
        <v>258</v>
      </c>
      <c r="F40" s="15" t="s">
        <v>184</v>
      </c>
      <c r="G40" s="15">
        <v>90.82</v>
      </c>
      <c r="H40" s="15" t="s">
        <v>157</v>
      </c>
      <c r="I40" s="15" t="s">
        <v>259</v>
      </c>
      <c r="J40" s="15"/>
      <c r="K40" s="52" t="s">
        <v>186</v>
      </c>
      <c r="L40" s="54">
        <v>104</v>
      </c>
      <c r="M40" s="73"/>
      <c r="N40" s="67">
        <f t="shared" si="2"/>
        <v>0</v>
      </c>
      <c r="O40" s="68"/>
      <c r="P40" s="69"/>
      <c r="Q40" s="67">
        <f t="shared" si="0"/>
        <v>0</v>
      </c>
      <c r="R40" s="68"/>
      <c r="S40" s="74">
        <f t="shared" si="1"/>
        <v>0</v>
      </c>
      <c r="T40" s="15"/>
    </row>
    <row r="41" spans="1:20" x14ac:dyDescent="0.2">
      <c r="A41" s="15" t="s">
        <v>169</v>
      </c>
      <c r="B41" s="15" t="s">
        <v>170</v>
      </c>
      <c r="C41" s="49" t="s">
        <v>260</v>
      </c>
      <c r="D41" s="15" t="s">
        <v>257</v>
      </c>
      <c r="E41" s="15" t="s">
        <v>258</v>
      </c>
      <c r="F41" s="15" t="s">
        <v>184</v>
      </c>
      <c r="G41" s="15">
        <v>105.62</v>
      </c>
      <c r="H41" s="15" t="s">
        <v>157</v>
      </c>
      <c r="I41" s="15" t="s">
        <v>259</v>
      </c>
      <c r="J41" s="15"/>
      <c r="K41" s="52" t="s">
        <v>186</v>
      </c>
      <c r="L41" s="54">
        <v>104</v>
      </c>
      <c r="M41" s="73"/>
      <c r="N41" s="67">
        <f t="shared" si="2"/>
        <v>0</v>
      </c>
      <c r="O41" s="68"/>
      <c r="P41" s="69"/>
      <c r="Q41" s="67">
        <f t="shared" si="0"/>
        <v>0</v>
      </c>
      <c r="R41" s="68"/>
      <c r="S41" s="74">
        <f t="shared" si="1"/>
        <v>0</v>
      </c>
      <c r="T41" s="15"/>
    </row>
    <row r="42" spans="1:20" x14ac:dyDescent="0.2">
      <c r="A42" s="15" t="s">
        <v>169</v>
      </c>
      <c r="B42" s="15" t="s">
        <v>170</v>
      </c>
      <c r="C42" s="49" t="s">
        <v>261</v>
      </c>
      <c r="D42" s="15" t="s">
        <v>262</v>
      </c>
      <c r="E42" s="15" t="s">
        <v>263</v>
      </c>
      <c r="F42" s="15" t="s">
        <v>184</v>
      </c>
      <c r="G42" s="15">
        <v>127.91</v>
      </c>
      <c r="H42" s="15" t="s">
        <v>157</v>
      </c>
      <c r="I42" s="15" t="s">
        <v>185</v>
      </c>
      <c r="J42" s="15"/>
      <c r="K42" s="52" t="s">
        <v>186</v>
      </c>
      <c r="L42" s="54">
        <v>104</v>
      </c>
      <c r="M42" s="73"/>
      <c r="N42" s="67">
        <f t="shared" si="2"/>
        <v>0</v>
      </c>
      <c r="O42" s="68"/>
      <c r="P42" s="69"/>
      <c r="Q42" s="67">
        <f t="shared" si="0"/>
        <v>0</v>
      </c>
      <c r="R42" s="68"/>
      <c r="S42" s="74">
        <f t="shared" si="1"/>
        <v>0</v>
      </c>
      <c r="T42" s="15"/>
    </row>
    <row r="43" spans="1:20" x14ac:dyDescent="0.2">
      <c r="A43" s="15" t="s">
        <v>169</v>
      </c>
      <c r="B43" s="15" t="s">
        <v>170</v>
      </c>
      <c r="C43" s="49" t="s">
        <v>264</v>
      </c>
      <c r="D43" s="15" t="s">
        <v>171</v>
      </c>
      <c r="E43" s="15" t="s">
        <v>265</v>
      </c>
      <c r="F43" s="15" t="s">
        <v>236</v>
      </c>
      <c r="G43" s="15">
        <v>0.69</v>
      </c>
      <c r="H43" s="15" t="s">
        <v>157</v>
      </c>
      <c r="I43" s="15"/>
      <c r="J43" s="15" t="s">
        <v>266</v>
      </c>
      <c r="K43" s="52" t="s">
        <v>186</v>
      </c>
      <c r="L43" s="54">
        <v>104</v>
      </c>
      <c r="M43" s="73"/>
      <c r="N43" s="67">
        <f t="shared" si="2"/>
        <v>0</v>
      </c>
      <c r="O43" s="68"/>
      <c r="P43" s="69"/>
      <c r="Q43" s="67">
        <f t="shared" si="0"/>
        <v>0</v>
      </c>
      <c r="R43" s="68"/>
      <c r="S43" s="74">
        <f t="shared" si="1"/>
        <v>0</v>
      </c>
      <c r="T43" s="15"/>
    </row>
    <row r="44" spans="1:20" x14ac:dyDescent="0.2">
      <c r="A44" s="15" t="s">
        <v>169</v>
      </c>
      <c r="B44" s="15" t="s">
        <v>170</v>
      </c>
      <c r="C44" s="49" t="s">
        <v>267</v>
      </c>
      <c r="D44" s="15" t="s">
        <v>171</v>
      </c>
      <c r="E44" s="15"/>
      <c r="F44" s="15" t="s">
        <v>232</v>
      </c>
      <c r="G44" s="15">
        <v>3.06</v>
      </c>
      <c r="H44" s="15" t="s">
        <v>157</v>
      </c>
      <c r="I44" s="15" t="s">
        <v>228</v>
      </c>
      <c r="J44" s="15"/>
      <c r="K44" s="52" t="s">
        <v>229</v>
      </c>
      <c r="L44" s="54">
        <v>0</v>
      </c>
      <c r="M44" s="73"/>
      <c r="N44" s="67">
        <f t="shared" si="2"/>
        <v>0</v>
      </c>
      <c r="O44" s="68"/>
      <c r="P44" s="69"/>
      <c r="Q44" s="67">
        <f t="shared" si="0"/>
        <v>0</v>
      </c>
      <c r="R44" s="68"/>
      <c r="S44" s="74">
        <f t="shared" si="1"/>
        <v>0</v>
      </c>
      <c r="T44" s="15"/>
    </row>
    <row r="45" spans="1:20" x14ac:dyDescent="0.2">
      <c r="A45" s="15" t="s">
        <v>169</v>
      </c>
      <c r="B45" s="15" t="s">
        <v>170</v>
      </c>
      <c r="C45" s="49" t="s">
        <v>268</v>
      </c>
      <c r="D45" s="15" t="s">
        <v>269</v>
      </c>
      <c r="E45" s="15" t="s">
        <v>263</v>
      </c>
      <c r="F45" s="15" t="s">
        <v>184</v>
      </c>
      <c r="G45" s="15">
        <v>81.55</v>
      </c>
      <c r="H45" s="15" t="s">
        <v>157</v>
      </c>
      <c r="I45" s="15" t="s">
        <v>185</v>
      </c>
      <c r="J45" s="15"/>
      <c r="K45" s="52" t="s">
        <v>186</v>
      </c>
      <c r="L45" s="54">
        <v>104</v>
      </c>
      <c r="M45" s="73"/>
      <c r="N45" s="67">
        <f t="shared" si="2"/>
        <v>0</v>
      </c>
      <c r="O45" s="68"/>
      <c r="P45" s="69"/>
      <c r="Q45" s="67">
        <f t="shared" si="0"/>
        <v>0</v>
      </c>
      <c r="R45" s="68"/>
      <c r="S45" s="74">
        <f t="shared" si="1"/>
        <v>0</v>
      </c>
      <c r="T45" s="15"/>
    </row>
    <row r="46" spans="1:20" x14ac:dyDescent="0.2">
      <c r="A46" s="15" t="s">
        <v>169</v>
      </c>
      <c r="B46" s="15" t="s">
        <v>170</v>
      </c>
      <c r="C46" s="49" t="s">
        <v>270</v>
      </c>
      <c r="D46" s="15" t="s">
        <v>171</v>
      </c>
      <c r="E46" s="15"/>
      <c r="F46" s="15" t="s">
        <v>236</v>
      </c>
      <c r="G46" s="15">
        <v>1.58</v>
      </c>
      <c r="H46" s="15" t="s">
        <v>157</v>
      </c>
      <c r="I46" s="15" t="s">
        <v>228</v>
      </c>
      <c r="J46" s="15"/>
      <c r="K46" s="52" t="s">
        <v>186</v>
      </c>
      <c r="L46" s="54">
        <v>104</v>
      </c>
      <c r="M46" s="73"/>
      <c r="N46" s="67">
        <f t="shared" si="2"/>
        <v>0</v>
      </c>
      <c r="O46" s="68"/>
      <c r="P46" s="69"/>
      <c r="Q46" s="67">
        <f t="shared" si="0"/>
        <v>0</v>
      </c>
      <c r="R46" s="68"/>
      <c r="S46" s="74">
        <f t="shared" si="1"/>
        <v>0</v>
      </c>
      <c r="T46" s="15"/>
    </row>
    <row r="47" spans="1:20" x14ac:dyDescent="0.2">
      <c r="A47" s="15" t="s">
        <v>169</v>
      </c>
      <c r="B47" s="15" t="s">
        <v>170</v>
      </c>
      <c r="C47" s="49" t="s">
        <v>271</v>
      </c>
      <c r="D47" s="15" t="s">
        <v>272</v>
      </c>
      <c r="E47" s="15" t="s">
        <v>273</v>
      </c>
      <c r="F47" s="15" t="s">
        <v>184</v>
      </c>
      <c r="G47" s="15">
        <v>66.03</v>
      </c>
      <c r="H47" s="15" t="s">
        <v>157</v>
      </c>
      <c r="I47" s="15" t="s">
        <v>185</v>
      </c>
      <c r="J47" s="15"/>
      <c r="K47" s="52" t="s">
        <v>186</v>
      </c>
      <c r="L47" s="54">
        <v>104</v>
      </c>
      <c r="M47" s="73"/>
      <c r="N47" s="67">
        <f t="shared" si="2"/>
        <v>0</v>
      </c>
      <c r="O47" s="68"/>
      <c r="P47" s="69"/>
      <c r="Q47" s="67">
        <f t="shared" si="0"/>
        <v>0</v>
      </c>
      <c r="R47" s="68"/>
      <c r="S47" s="74">
        <f t="shared" si="1"/>
        <v>0</v>
      </c>
      <c r="T47" s="15"/>
    </row>
    <row r="48" spans="1:20" x14ac:dyDescent="0.2">
      <c r="A48" s="15" t="s">
        <v>169</v>
      </c>
      <c r="B48" s="15" t="s">
        <v>170</v>
      </c>
      <c r="C48" s="49" t="s">
        <v>274</v>
      </c>
      <c r="D48" s="15" t="s">
        <v>220</v>
      </c>
      <c r="E48" s="15" t="s">
        <v>221</v>
      </c>
      <c r="F48" s="15" t="s">
        <v>184</v>
      </c>
      <c r="G48" s="15">
        <v>74.94</v>
      </c>
      <c r="H48" s="15" t="s">
        <v>157</v>
      </c>
      <c r="I48" s="15"/>
      <c r="J48" s="15"/>
      <c r="K48" s="52" t="s">
        <v>186</v>
      </c>
      <c r="L48" s="54">
        <v>104</v>
      </c>
      <c r="M48" s="73"/>
      <c r="N48" s="67">
        <f t="shared" si="2"/>
        <v>0</v>
      </c>
      <c r="O48" s="68"/>
      <c r="P48" s="69"/>
      <c r="Q48" s="67">
        <f t="shared" si="0"/>
        <v>0</v>
      </c>
      <c r="R48" s="68"/>
      <c r="S48" s="74">
        <f t="shared" si="1"/>
        <v>0</v>
      </c>
      <c r="T48" s="15"/>
    </row>
    <row r="49" spans="1:20" x14ac:dyDescent="0.2">
      <c r="A49" s="15" t="s">
        <v>169</v>
      </c>
      <c r="B49" s="15" t="s">
        <v>170</v>
      </c>
      <c r="C49" s="49" t="s">
        <v>275</v>
      </c>
      <c r="D49" s="15" t="s">
        <v>276</v>
      </c>
      <c r="E49" s="15" t="s">
        <v>277</v>
      </c>
      <c r="F49" s="15" t="s">
        <v>184</v>
      </c>
      <c r="G49" s="15">
        <v>32.15</v>
      </c>
      <c r="H49" s="15" t="s">
        <v>157</v>
      </c>
      <c r="I49" s="15" t="s">
        <v>185</v>
      </c>
      <c r="J49" s="15"/>
      <c r="K49" s="52" t="s">
        <v>186</v>
      </c>
      <c r="L49" s="54">
        <v>104</v>
      </c>
      <c r="M49" s="73"/>
      <c r="N49" s="67">
        <f t="shared" si="2"/>
        <v>0</v>
      </c>
      <c r="O49" s="68"/>
      <c r="P49" s="69"/>
      <c r="Q49" s="67">
        <f t="shared" si="0"/>
        <v>0</v>
      </c>
      <c r="R49" s="68"/>
      <c r="S49" s="74">
        <f t="shared" si="1"/>
        <v>0</v>
      </c>
      <c r="T49" s="15"/>
    </row>
    <row r="50" spans="1:20" x14ac:dyDescent="0.2">
      <c r="A50" s="15" t="s">
        <v>169</v>
      </c>
      <c r="B50" s="15" t="s">
        <v>170</v>
      </c>
      <c r="C50" s="49" t="s">
        <v>278</v>
      </c>
      <c r="D50" s="15" t="s">
        <v>279</v>
      </c>
      <c r="E50" s="15" t="s">
        <v>206</v>
      </c>
      <c r="F50" s="15" t="s">
        <v>184</v>
      </c>
      <c r="G50" s="15">
        <v>81.73</v>
      </c>
      <c r="H50" s="15" t="s">
        <v>157</v>
      </c>
      <c r="I50" s="15" t="s">
        <v>207</v>
      </c>
      <c r="J50" s="15"/>
      <c r="K50" s="52" t="s">
        <v>186</v>
      </c>
      <c r="L50" s="54">
        <v>104</v>
      </c>
      <c r="M50" s="73"/>
      <c r="N50" s="67">
        <f t="shared" si="2"/>
        <v>0</v>
      </c>
      <c r="O50" s="68"/>
      <c r="P50" s="69"/>
      <c r="Q50" s="67">
        <f t="shared" si="0"/>
        <v>0</v>
      </c>
      <c r="R50" s="68"/>
      <c r="S50" s="74">
        <f t="shared" si="1"/>
        <v>0</v>
      </c>
      <c r="T50" s="15"/>
    </row>
    <row r="51" spans="1:20" x14ac:dyDescent="0.2">
      <c r="A51" s="15" t="s">
        <v>169</v>
      </c>
      <c r="B51" s="15" t="s">
        <v>170</v>
      </c>
      <c r="C51" s="49" t="s">
        <v>280</v>
      </c>
      <c r="D51" s="15" t="s">
        <v>281</v>
      </c>
      <c r="E51" s="15" t="s">
        <v>282</v>
      </c>
      <c r="F51" s="15" t="s">
        <v>184</v>
      </c>
      <c r="G51" s="15">
        <v>83.88</v>
      </c>
      <c r="H51" s="15" t="s">
        <v>157</v>
      </c>
      <c r="I51" s="15" t="s">
        <v>185</v>
      </c>
      <c r="J51" s="15"/>
      <c r="K51" s="52" t="s">
        <v>186</v>
      </c>
      <c r="L51" s="54">
        <v>104</v>
      </c>
      <c r="M51" s="73"/>
      <c r="N51" s="67">
        <f t="shared" si="2"/>
        <v>0</v>
      </c>
      <c r="O51" s="68"/>
      <c r="P51" s="69"/>
      <c r="Q51" s="67">
        <f t="shared" si="0"/>
        <v>0</v>
      </c>
      <c r="R51" s="68"/>
      <c r="S51" s="74">
        <f t="shared" si="1"/>
        <v>0</v>
      </c>
      <c r="T51" s="15"/>
    </row>
    <row r="52" spans="1:20" x14ac:dyDescent="0.2">
      <c r="A52" s="15" t="s">
        <v>169</v>
      </c>
      <c r="B52" s="15" t="s">
        <v>170</v>
      </c>
      <c r="C52" s="49" t="s">
        <v>283</v>
      </c>
      <c r="D52" s="15" t="s">
        <v>284</v>
      </c>
      <c r="E52" s="15" t="s">
        <v>285</v>
      </c>
      <c r="F52" s="15" t="s">
        <v>184</v>
      </c>
      <c r="G52" s="15">
        <v>97.64</v>
      </c>
      <c r="H52" s="15" t="s">
        <v>157</v>
      </c>
      <c r="I52" s="15" t="s">
        <v>185</v>
      </c>
      <c r="J52" s="15"/>
      <c r="K52" s="52" t="s">
        <v>186</v>
      </c>
      <c r="L52" s="54">
        <v>104</v>
      </c>
      <c r="M52" s="73"/>
      <c r="N52" s="67">
        <f t="shared" si="2"/>
        <v>0</v>
      </c>
      <c r="O52" s="68"/>
      <c r="P52" s="69"/>
      <c r="Q52" s="67">
        <f t="shared" si="0"/>
        <v>0</v>
      </c>
      <c r="R52" s="68"/>
      <c r="S52" s="74">
        <f t="shared" si="1"/>
        <v>0</v>
      </c>
      <c r="T52" s="15"/>
    </row>
    <row r="53" spans="1:20" x14ac:dyDescent="0.2">
      <c r="A53" s="15" t="s">
        <v>169</v>
      </c>
      <c r="B53" s="15" t="s">
        <v>170</v>
      </c>
      <c r="C53" s="49" t="s">
        <v>286</v>
      </c>
      <c r="D53" s="15"/>
      <c r="E53" s="15" t="s">
        <v>287</v>
      </c>
      <c r="F53" s="15" t="s">
        <v>184</v>
      </c>
      <c r="G53" s="15">
        <v>33.79</v>
      </c>
      <c r="H53" s="15" t="s">
        <v>157</v>
      </c>
      <c r="I53" s="15" t="s">
        <v>185</v>
      </c>
      <c r="J53" s="15"/>
      <c r="K53" s="52" t="s">
        <v>186</v>
      </c>
      <c r="L53" s="54">
        <v>104</v>
      </c>
      <c r="M53" s="73"/>
      <c r="N53" s="67">
        <f t="shared" si="2"/>
        <v>0</v>
      </c>
      <c r="O53" s="68"/>
      <c r="P53" s="69"/>
      <c r="Q53" s="67">
        <f t="shared" si="0"/>
        <v>0</v>
      </c>
      <c r="R53" s="68"/>
      <c r="S53" s="74">
        <f t="shared" si="1"/>
        <v>0</v>
      </c>
      <c r="T53" s="15"/>
    </row>
    <row r="54" spans="1:20" x14ac:dyDescent="0.2">
      <c r="A54" s="15" t="s">
        <v>169</v>
      </c>
      <c r="B54" s="15" t="s">
        <v>170</v>
      </c>
      <c r="C54" s="49" t="s">
        <v>288</v>
      </c>
      <c r="D54" s="15" t="s">
        <v>289</v>
      </c>
      <c r="E54" s="15" t="s">
        <v>290</v>
      </c>
      <c r="F54" s="15" t="s">
        <v>184</v>
      </c>
      <c r="G54" s="15">
        <v>100.94</v>
      </c>
      <c r="H54" s="15" t="s">
        <v>157</v>
      </c>
      <c r="I54" s="15" t="s">
        <v>185</v>
      </c>
      <c r="J54" s="15"/>
      <c r="K54" s="52" t="s">
        <v>186</v>
      </c>
      <c r="L54" s="54">
        <v>104</v>
      </c>
      <c r="M54" s="73"/>
      <c r="N54" s="67">
        <f t="shared" si="2"/>
        <v>0</v>
      </c>
      <c r="O54" s="68"/>
      <c r="P54" s="69"/>
      <c r="Q54" s="67">
        <f t="shared" si="0"/>
        <v>0</v>
      </c>
      <c r="R54" s="68"/>
      <c r="S54" s="74">
        <f t="shared" si="1"/>
        <v>0</v>
      </c>
      <c r="T54" s="15"/>
    </row>
    <row r="55" spans="1:20" x14ac:dyDescent="0.2">
      <c r="A55" s="15" t="s">
        <v>169</v>
      </c>
      <c r="B55" s="15" t="s">
        <v>170</v>
      </c>
      <c r="C55" s="49" t="s">
        <v>291</v>
      </c>
      <c r="D55" s="15" t="s">
        <v>292</v>
      </c>
      <c r="E55" s="15" t="s">
        <v>293</v>
      </c>
      <c r="F55" s="15" t="s">
        <v>184</v>
      </c>
      <c r="G55" s="15">
        <v>65.34</v>
      </c>
      <c r="H55" s="15" t="s">
        <v>157</v>
      </c>
      <c r="I55" s="15" t="s">
        <v>185</v>
      </c>
      <c r="J55" s="15"/>
      <c r="K55" s="52" t="s">
        <v>186</v>
      </c>
      <c r="L55" s="54">
        <v>104</v>
      </c>
      <c r="M55" s="73"/>
      <c r="N55" s="67">
        <f t="shared" si="2"/>
        <v>0</v>
      </c>
      <c r="O55" s="68"/>
      <c r="P55" s="69"/>
      <c r="Q55" s="67">
        <f t="shared" si="0"/>
        <v>0</v>
      </c>
      <c r="R55" s="68"/>
      <c r="S55" s="74">
        <f t="shared" si="1"/>
        <v>0</v>
      </c>
      <c r="T55" s="15"/>
    </row>
    <row r="56" spans="1:20" x14ac:dyDescent="0.2">
      <c r="A56" s="15" t="s">
        <v>169</v>
      </c>
      <c r="B56" s="15" t="s">
        <v>170</v>
      </c>
      <c r="C56" s="49" t="s">
        <v>294</v>
      </c>
      <c r="D56" s="15" t="s">
        <v>295</v>
      </c>
      <c r="E56" s="15" t="s">
        <v>296</v>
      </c>
      <c r="F56" s="15" t="s">
        <v>184</v>
      </c>
      <c r="G56" s="15">
        <v>97.54</v>
      </c>
      <c r="H56" s="15" t="s">
        <v>157</v>
      </c>
      <c r="I56" s="15" t="s">
        <v>185</v>
      </c>
      <c r="J56" s="15"/>
      <c r="K56" s="52" t="s">
        <v>186</v>
      </c>
      <c r="L56" s="54">
        <v>104</v>
      </c>
      <c r="M56" s="73"/>
      <c r="N56" s="67">
        <f t="shared" si="2"/>
        <v>0</v>
      </c>
      <c r="O56" s="68"/>
      <c r="P56" s="69"/>
      <c r="Q56" s="67">
        <f t="shared" si="0"/>
        <v>0</v>
      </c>
      <c r="R56" s="68"/>
      <c r="S56" s="74">
        <f t="shared" si="1"/>
        <v>0</v>
      </c>
      <c r="T56" s="15"/>
    </row>
    <row r="57" spans="1:20" x14ac:dyDescent="0.2">
      <c r="A57" s="15" t="s">
        <v>169</v>
      </c>
      <c r="B57" s="15" t="s">
        <v>170</v>
      </c>
      <c r="C57" s="49" t="s">
        <v>297</v>
      </c>
      <c r="D57" s="15"/>
      <c r="E57" s="15" t="s">
        <v>231</v>
      </c>
      <c r="F57" s="15" t="s">
        <v>232</v>
      </c>
      <c r="G57" s="15">
        <v>258.77999999999997</v>
      </c>
      <c r="H57" s="15" t="s">
        <v>157</v>
      </c>
      <c r="I57" s="15" t="s">
        <v>185</v>
      </c>
      <c r="J57" s="15"/>
      <c r="K57" s="52" t="s">
        <v>229</v>
      </c>
      <c r="L57" s="54">
        <v>0</v>
      </c>
      <c r="M57" s="73"/>
      <c r="N57" s="67">
        <f t="shared" si="2"/>
        <v>0</v>
      </c>
      <c r="O57" s="68"/>
      <c r="P57" s="69"/>
      <c r="Q57" s="67">
        <f t="shared" si="0"/>
        <v>0</v>
      </c>
      <c r="R57" s="68"/>
      <c r="S57" s="74">
        <f t="shared" si="1"/>
        <v>0</v>
      </c>
      <c r="T57" s="15"/>
    </row>
    <row r="58" spans="1:20" x14ac:dyDescent="0.2">
      <c r="A58" s="15" t="s">
        <v>169</v>
      </c>
      <c r="B58" s="15" t="s">
        <v>170</v>
      </c>
      <c r="C58" s="49" t="s">
        <v>298</v>
      </c>
      <c r="D58" s="15" t="s">
        <v>299</v>
      </c>
      <c r="E58" s="15" t="s">
        <v>300</v>
      </c>
      <c r="F58" s="15" t="s">
        <v>184</v>
      </c>
      <c r="G58" s="15">
        <v>64.3</v>
      </c>
      <c r="H58" s="15" t="s">
        <v>157</v>
      </c>
      <c r="I58" s="15" t="s">
        <v>185</v>
      </c>
      <c r="J58" s="15"/>
      <c r="K58" s="52" t="s">
        <v>186</v>
      </c>
      <c r="L58" s="54">
        <v>104</v>
      </c>
      <c r="M58" s="73"/>
      <c r="N58" s="67">
        <f t="shared" si="2"/>
        <v>0</v>
      </c>
      <c r="O58" s="68"/>
      <c r="P58" s="69"/>
      <c r="Q58" s="67">
        <f t="shared" si="0"/>
        <v>0</v>
      </c>
      <c r="R58" s="68"/>
      <c r="S58" s="74">
        <f t="shared" si="1"/>
        <v>0</v>
      </c>
      <c r="T58" s="15"/>
    </row>
    <row r="59" spans="1:20" x14ac:dyDescent="0.2">
      <c r="A59" s="15" t="s">
        <v>169</v>
      </c>
      <c r="B59" s="15" t="s">
        <v>170</v>
      </c>
      <c r="C59" s="49" t="s">
        <v>301</v>
      </c>
      <c r="D59" s="15" t="s">
        <v>171</v>
      </c>
      <c r="E59" s="15" t="s">
        <v>302</v>
      </c>
      <c r="F59" s="15" t="s">
        <v>184</v>
      </c>
      <c r="G59" s="15">
        <v>7</v>
      </c>
      <c r="H59" s="15" t="s">
        <v>157</v>
      </c>
      <c r="I59" s="15" t="s">
        <v>185</v>
      </c>
      <c r="J59" s="15"/>
      <c r="K59" s="52" t="s">
        <v>186</v>
      </c>
      <c r="L59" s="54">
        <v>104</v>
      </c>
      <c r="M59" s="73"/>
      <c r="N59" s="67">
        <f t="shared" si="2"/>
        <v>0</v>
      </c>
      <c r="O59" s="68"/>
      <c r="P59" s="69"/>
      <c r="Q59" s="67">
        <f t="shared" si="0"/>
        <v>0</v>
      </c>
      <c r="R59" s="68"/>
      <c r="S59" s="74">
        <f t="shared" si="1"/>
        <v>0</v>
      </c>
      <c r="T59" s="15"/>
    </row>
    <row r="60" spans="1:20" x14ac:dyDescent="0.2">
      <c r="A60" s="15" t="s">
        <v>169</v>
      </c>
      <c r="B60" s="15" t="s">
        <v>170</v>
      </c>
      <c r="C60" s="49" t="s">
        <v>303</v>
      </c>
      <c r="D60" s="15" t="s">
        <v>304</v>
      </c>
      <c r="E60" s="15" t="s">
        <v>302</v>
      </c>
      <c r="F60" s="15" t="s">
        <v>184</v>
      </c>
      <c r="G60" s="15">
        <v>24.8</v>
      </c>
      <c r="H60" s="15" t="s">
        <v>157</v>
      </c>
      <c r="I60" s="15" t="s">
        <v>185</v>
      </c>
      <c r="J60" s="15"/>
      <c r="K60" s="52" t="s">
        <v>186</v>
      </c>
      <c r="L60" s="54">
        <v>104</v>
      </c>
      <c r="M60" s="73"/>
      <c r="N60" s="67">
        <f t="shared" si="2"/>
        <v>0</v>
      </c>
      <c r="O60" s="68"/>
      <c r="P60" s="69"/>
      <c r="Q60" s="67">
        <f t="shared" si="0"/>
        <v>0</v>
      </c>
      <c r="R60" s="68"/>
      <c r="S60" s="74">
        <f t="shared" si="1"/>
        <v>0</v>
      </c>
      <c r="T60" s="15"/>
    </row>
    <row r="61" spans="1:20" x14ac:dyDescent="0.2">
      <c r="A61" s="15" t="s">
        <v>169</v>
      </c>
      <c r="B61" s="15" t="s">
        <v>170</v>
      </c>
      <c r="C61" s="49" t="s">
        <v>305</v>
      </c>
      <c r="D61" s="15" t="s">
        <v>171</v>
      </c>
      <c r="E61" s="15" t="s">
        <v>231</v>
      </c>
      <c r="F61" s="15" t="s">
        <v>232</v>
      </c>
      <c r="G61" s="15">
        <v>67.37</v>
      </c>
      <c r="H61" s="15" t="s">
        <v>157</v>
      </c>
      <c r="I61" s="15" t="s">
        <v>185</v>
      </c>
      <c r="J61" s="15"/>
      <c r="K61" s="52" t="s">
        <v>229</v>
      </c>
      <c r="L61" s="54">
        <v>0</v>
      </c>
      <c r="M61" s="73"/>
      <c r="N61" s="67">
        <f t="shared" si="2"/>
        <v>0</v>
      </c>
      <c r="O61" s="68"/>
      <c r="P61" s="69"/>
      <c r="Q61" s="67">
        <f t="shared" si="0"/>
        <v>0</v>
      </c>
      <c r="R61" s="68"/>
      <c r="S61" s="74">
        <f t="shared" si="1"/>
        <v>0</v>
      </c>
      <c r="T61" s="15"/>
    </row>
    <row r="62" spans="1:20" x14ac:dyDescent="0.2">
      <c r="A62" s="15" t="s">
        <v>169</v>
      </c>
      <c r="B62" s="15" t="s">
        <v>170</v>
      </c>
      <c r="C62" s="49" t="s">
        <v>306</v>
      </c>
      <c r="D62" s="15"/>
      <c r="E62" s="15" t="s">
        <v>307</v>
      </c>
      <c r="F62" s="15" t="s">
        <v>184</v>
      </c>
      <c r="G62" s="15">
        <v>64.95</v>
      </c>
      <c r="H62" s="15" t="s">
        <v>157</v>
      </c>
      <c r="I62" s="15" t="s">
        <v>185</v>
      </c>
      <c r="J62" s="15"/>
      <c r="K62" s="52" t="s">
        <v>186</v>
      </c>
      <c r="L62" s="54">
        <v>104</v>
      </c>
      <c r="M62" s="73"/>
      <c r="N62" s="67">
        <f t="shared" si="2"/>
        <v>0</v>
      </c>
      <c r="O62" s="68"/>
      <c r="P62" s="69"/>
      <c r="Q62" s="67">
        <f t="shared" si="0"/>
        <v>0</v>
      </c>
      <c r="R62" s="68"/>
      <c r="S62" s="74">
        <f t="shared" si="1"/>
        <v>0</v>
      </c>
      <c r="T62" s="15"/>
    </row>
    <row r="63" spans="1:20" x14ac:dyDescent="0.2">
      <c r="A63" s="15" t="s">
        <v>169</v>
      </c>
      <c r="B63" s="15" t="s">
        <v>170</v>
      </c>
      <c r="C63" s="49" t="s">
        <v>308</v>
      </c>
      <c r="D63" s="15" t="s">
        <v>309</v>
      </c>
      <c r="E63" s="15" t="s">
        <v>307</v>
      </c>
      <c r="F63" s="15" t="s">
        <v>184</v>
      </c>
      <c r="G63" s="15">
        <v>101.78</v>
      </c>
      <c r="H63" s="15" t="s">
        <v>157</v>
      </c>
      <c r="I63" s="15" t="s">
        <v>185</v>
      </c>
      <c r="J63" s="15"/>
      <c r="K63" s="52" t="s">
        <v>186</v>
      </c>
      <c r="L63" s="54">
        <v>104</v>
      </c>
      <c r="M63" s="73"/>
      <c r="N63" s="67">
        <f t="shared" si="2"/>
        <v>0</v>
      </c>
      <c r="O63" s="68"/>
      <c r="P63" s="69"/>
      <c r="Q63" s="67">
        <f t="shared" si="0"/>
        <v>0</v>
      </c>
      <c r="R63" s="68"/>
      <c r="S63" s="74">
        <f t="shared" si="1"/>
        <v>0</v>
      </c>
      <c r="T63" s="15"/>
    </row>
    <row r="64" spans="1:20" x14ac:dyDescent="0.2">
      <c r="A64" s="15" t="s">
        <v>169</v>
      </c>
      <c r="B64" s="15" t="s">
        <v>170</v>
      </c>
      <c r="C64" s="49" t="s">
        <v>310</v>
      </c>
      <c r="D64" s="15" t="s">
        <v>311</v>
      </c>
      <c r="E64" s="15" t="s">
        <v>307</v>
      </c>
      <c r="F64" s="15" t="s">
        <v>184</v>
      </c>
      <c r="G64" s="15">
        <v>208.36</v>
      </c>
      <c r="H64" s="15" t="s">
        <v>157</v>
      </c>
      <c r="I64" s="15" t="s">
        <v>185</v>
      </c>
      <c r="J64" s="15"/>
      <c r="K64" s="52" t="s">
        <v>186</v>
      </c>
      <c r="L64" s="54">
        <v>104</v>
      </c>
      <c r="M64" s="73"/>
      <c r="N64" s="67">
        <f t="shared" si="2"/>
        <v>0</v>
      </c>
      <c r="O64" s="68"/>
      <c r="P64" s="69"/>
      <c r="Q64" s="67">
        <f t="shared" si="0"/>
        <v>0</v>
      </c>
      <c r="R64" s="68"/>
      <c r="S64" s="74">
        <f t="shared" si="1"/>
        <v>0</v>
      </c>
      <c r="T64" s="15"/>
    </row>
    <row r="65" spans="1:20" x14ac:dyDescent="0.2">
      <c r="A65" s="15" t="s">
        <v>169</v>
      </c>
      <c r="B65" s="15" t="s">
        <v>170</v>
      </c>
      <c r="C65" s="49" t="s">
        <v>312</v>
      </c>
      <c r="D65" s="15" t="s">
        <v>313</v>
      </c>
      <c r="E65" s="15" t="s">
        <v>314</v>
      </c>
      <c r="F65" s="15" t="s">
        <v>184</v>
      </c>
      <c r="G65" s="15">
        <v>31.72</v>
      </c>
      <c r="H65" s="15" t="s">
        <v>157</v>
      </c>
      <c r="I65" s="15" t="s">
        <v>185</v>
      </c>
      <c r="J65" s="15"/>
      <c r="K65" s="52" t="s">
        <v>186</v>
      </c>
      <c r="L65" s="54">
        <v>104</v>
      </c>
      <c r="M65" s="73"/>
      <c r="N65" s="67">
        <f t="shared" si="2"/>
        <v>0</v>
      </c>
      <c r="O65" s="68"/>
      <c r="P65" s="69"/>
      <c r="Q65" s="67">
        <f t="shared" si="0"/>
        <v>0</v>
      </c>
      <c r="R65" s="68"/>
      <c r="S65" s="74">
        <f t="shared" si="1"/>
        <v>0</v>
      </c>
      <c r="T65" s="15"/>
    </row>
    <row r="66" spans="1:20" x14ac:dyDescent="0.2">
      <c r="A66" s="15" t="s">
        <v>169</v>
      </c>
      <c r="B66" s="15" t="s">
        <v>170</v>
      </c>
      <c r="C66" s="49" t="s">
        <v>315</v>
      </c>
      <c r="D66" s="15" t="s">
        <v>220</v>
      </c>
      <c r="E66" s="15" t="s">
        <v>221</v>
      </c>
      <c r="F66" s="15" t="s">
        <v>184</v>
      </c>
      <c r="G66" s="15">
        <v>23.03</v>
      </c>
      <c r="H66" s="15" t="s">
        <v>157</v>
      </c>
      <c r="I66" s="15"/>
      <c r="J66" s="15"/>
      <c r="K66" s="52" t="s">
        <v>186</v>
      </c>
      <c r="L66" s="54">
        <v>104</v>
      </c>
      <c r="M66" s="73"/>
      <c r="N66" s="67">
        <f t="shared" si="2"/>
        <v>0</v>
      </c>
      <c r="O66" s="68"/>
      <c r="P66" s="69"/>
      <c r="Q66" s="67">
        <f t="shared" si="0"/>
        <v>0</v>
      </c>
      <c r="R66" s="68"/>
      <c r="S66" s="74">
        <f t="shared" si="1"/>
        <v>0</v>
      </c>
      <c r="T66" s="15"/>
    </row>
    <row r="67" spans="1:20" x14ac:dyDescent="0.2">
      <c r="A67" s="15" t="s">
        <v>169</v>
      </c>
      <c r="B67" s="15" t="s">
        <v>170</v>
      </c>
      <c r="C67" s="49" t="s">
        <v>316</v>
      </c>
      <c r="D67" s="15" t="s">
        <v>317</v>
      </c>
      <c r="E67" s="15" t="s">
        <v>318</v>
      </c>
      <c r="F67" s="15" t="s">
        <v>184</v>
      </c>
      <c r="G67" s="15">
        <v>82.22</v>
      </c>
      <c r="H67" s="15" t="s">
        <v>157</v>
      </c>
      <c r="I67" s="15" t="s">
        <v>185</v>
      </c>
      <c r="J67" s="15"/>
      <c r="K67" s="52" t="s">
        <v>186</v>
      </c>
      <c r="L67" s="54">
        <v>104</v>
      </c>
      <c r="M67" s="73"/>
      <c r="N67" s="67">
        <f t="shared" si="2"/>
        <v>0</v>
      </c>
      <c r="O67" s="68"/>
      <c r="P67" s="69"/>
      <c r="Q67" s="67">
        <f t="shared" si="0"/>
        <v>0</v>
      </c>
      <c r="R67" s="68"/>
      <c r="S67" s="74">
        <f t="shared" si="1"/>
        <v>0</v>
      </c>
      <c r="T67" s="15"/>
    </row>
    <row r="68" spans="1:20" x14ac:dyDescent="0.2">
      <c r="A68" s="15" t="s">
        <v>169</v>
      </c>
      <c r="B68" s="15" t="s">
        <v>170</v>
      </c>
      <c r="C68" s="49" t="s">
        <v>319</v>
      </c>
      <c r="D68" s="15" t="s">
        <v>320</v>
      </c>
      <c r="E68" s="15" t="s">
        <v>321</v>
      </c>
      <c r="F68" s="15" t="s">
        <v>227</v>
      </c>
      <c r="G68" s="15">
        <v>8</v>
      </c>
      <c r="H68" s="15" t="s">
        <v>157</v>
      </c>
      <c r="I68" s="15" t="s">
        <v>228</v>
      </c>
      <c r="J68" s="15"/>
      <c r="K68" s="52" t="s">
        <v>229</v>
      </c>
      <c r="L68" s="54">
        <v>0</v>
      </c>
      <c r="M68" s="73"/>
      <c r="N68" s="67">
        <f t="shared" si="2"/>
        <v>0</v>
      </c>
      <c r="O68" s="68"/>
      <c r="P68" s="69"/>
      <c r="Q68" s="67">
        <f t="shared" si="0"/>
        <v>0</v>
      </c>
      <c r="R68" s="68"/>
      <c r="S68" s="74">
        <f t="shared" si="1"/>
        <v>0</v>
      </c>
      <c r="T68" s="15"/>
    </row>
    <row r="69" spans="1:20" x14ac:dyDescent="0.2">
      <c r="A69" s="15" t="s">
        <v>169</v>
      </c>
      <c r="B69" s="15" t="s">
        <v>170</v>
      </c>
      <c r="C69" s="49" t="s">
        <v>322</v>
      </c>
      <c r="D69" s="15" t="s">
        <v>257</v>
      </c>
      <c r="E69" s="15" t="s">
        <v>258</v>
      </c>
      <c r="F69" s="15" t="s">
        <v>184</v>
      </c>
      <c r="G69" s="15">
        <v>105.78</v>
      </c>
      <c r="H69" s="15" t="s">
        <v>157</v>
      </c>
      <c r="I69" s="15" t="s">
        <v>259</v>
      </c>
      <c r="J69" s="15" t="s">
        <v>323</v>
      </c>
      <c r="K69" s="52" t="s">
        <v>186</v>
      </c>
      <c r="L69" s="54">
        <v>104</v>
      </c>
      <c r="M69" s="73"/>
      <c r="N69" s="67">
        <f t="shared" si="2"/>
        <v>0</v>
      </c>
      <c r="O69" s="68"/>
      <c r="P69" s="69"/>
      <c r="Q69" s="67">
        <f t="shared" si="0"/>
        <v>0</v>
      </c>
      <c r="R69" s="68"/>
      <c r="S69" s="74">
        <f t="shared" si="1"/>
        <v>0</v>
      </c>
      <c r="T69" s="15"/>
    </row>
    <row r="70" spans="1:20" x14ac:dyDescent="0.2">
      <c r="A70" s="15" t="s">
        <v>169</v>
      </c>
      <c r="B70" s="15" t="s">
        <v>170</v>
      </c>
      <c r="C70" s="49" t="s">
        <v>324</v>
      </c>
      <c r="D70" s="15" t="s">
        <v>171</v>
      </c>
      <c r="E70" s="15" t="s">
        <v>318</v>
      </c>
      <c r="F70" s="15" t="s">
        <v>184</v>
      </c>
      <c r="G70" s="15">
        <v>48.44</v>
      </c>
      <c r="H70" s="15" t="s">
        <v>157</v>
      </c>
      <c r="I70" s="15" t="s">
        <v>185</v>
      </c>
      <c r="J70" s="15"/>
      <c r="K70" s="52" t="s">
        <v>186</v>
      </c>
      <c r="L70" s="54">
        <v>104</v>
      </c>
      <c r="M70" s="73"/>
      <c r="N70" s="67">
        <f t="shared" si="2"/>
        <v>0</v>
      </c>
      <c r="O70" s="68"/>
      <c r="P70" s="69"/>
      <c r="Q70" s="67">
        <f t="shared" si="0"/>
        <v>0</v>
      </c>
      <c r="R70" s="68"/>
      <c r="S70" s="74">
        <f t="shared" si="1"/>
        <v>0</v>
      </c>
      <c r="T70" s="15"/>
    </row>
    <row r="71" spans="1:20" x14ac:dyDescent="0.2">
      <c r="A71" s="15" t="s">
        <v>169</v>
      </c>
      <c r="B71" s="15" t="s">
        <v>170</v>
      </c>
      <c r="C71" s="49" t="s">
        <v>325</v>
      </c>
      <c r="D71" s="15" t="s">
        <v>326</v>
      </c>
      <c r="E71" s="15" t="s">
        <v>327</v>
      </c>
      <c r="F71" s="15" t="s">
        <v>184</v>
      </c>
      <c r="G71" s="15">
        <v>65.37</v>
      </c>
      <c r="H71" s="15" t="s">
        <v>157</v>
      </c>
      <c r="I71" s="15" t="s">
        <v>185</v>
      </c>
      <c r="J71" s="15"/>
      <c r="K71" s="52" t="s">
        <v>186</v>
      </c>
      <c r="L71" s="54">
        <v>104</v>
      </c>
      <c r="M71" s="73"/>
      <c r="N71" s="67">
        <f t="shared" si="2"/>
        <v>0</v>
      </c>
      <c r="O71" s="68"/>
      <c r="P71" s="69"/>
      <c r="Q71" s="67">
        <f t="shared" si="0"/>
        <v>0</v>
      </c>
      <c r="R71" s="68"/>
      <c r="S71" s="74">
        <f t="shared" si="1"/>
        <v>0</v>
      </c>
      <c r="T71" s="15"/>
    </row>
    <row r="72" spans="1:20" x14ac:dyDescent="0.2">
      <c r="A72" s="15" t="s">
        <v>169</v>
      </c>
      <c r="B72" s="15" t="s">
        <v>170</v>
      </c>
      <c r="C72" s="49" t="s">
        <v>328</v>
      </c>
      <c r="D72" s="15" t="s">
        <v>171</v>
      </c>
      <c r="E72" s="15" t="s">
        <v>265</v>
      </c>
      <c r="F72" s="15" t="s">
        <v>329</v>
      </c>
      <c r="G72" s="15">
        <v>0.43</v>
      </c>
      <c r="H72" s="15" t="s">
        <v>157</v>
      </c>
      <c r="I72" s="15"/>
      <c r="J72" s="15"/>
      <c r="K72" s="52" t="s">
        <v>186</v>
      </c>
      <c r="L72" s="54">
        <v>104</v>
      </c>
      <c r="M72" s="73"/>
      <c r="N72" s="67">
        <f t="shared" si="2"/>
        <v>0</v>
      </c>
      <c r="O72" s="68"/>
      <c r="P72" s="69"/>
      <c r="Q72" s="67">
        <f t="shared" ref="Q72:Q135" si="3">P72*N72</f>
        <v>0</v>
      </c>
      <c r="R72" s="68"/>
      <c r="S72" s="74">
        <f t="shared" ref="S72:S135" si="4">(N72*O72)+(Q72*R72)</f>
        <v>0</v>
      </c>
      <c r="T72" s="15"/>
    </row>
    <row r="73" spans="1:20" x14ac:dyDescent="0.2">
      <c r="A73" s="15" t="s">
        <v>169</v>
      </c>
      <c r="B73" s="15" t="s">
        <v>170</v>
      </c>
      <c r="C73" s="49" t="s">
        <v>330</v>
      </c>
      <c r="D73" s="15" t="s">
        <v>331</v>
      </c>
      <c r="E73" s="15" t="s">
        <v>250</v>
      </c>
      <c r="F73" s="15" t="s">
        <v>215</v>
      </c>
      <c r="G73" s="15">
        <v>4.9800000000000004</v>
      </c>
      <c r="H73" s="15" t="s">
        <v>157</v>
      </c>
      <c r="I73" s="15" t="s">
        <v>216</v>
      </c>
      <c r="J73" s="15" t="s">
        <v>243</v>
      </c>
      <c r="K73" s="52" t="s">
        <v>218</v>
      </c>
      <c r="L73" s="54">
        <v>510</v>
      </c>
      <c r="M73" s="73"/>
      <c r="N73" s="67">
        <f t="shared" si="2"/>
        <v>0</v>
      </c>
      <c r="O73" s="68"/>
      <c r="P73" s="69"/>
      <c r="Q73" s="67">
        <f t="shared" si="3"/>
        <v>0</v>
      </c>
      <c r="R73" s="68"/>
      <c r="S73" s="74">
        <f t="shared" si="4"/>
        <v>0</v>
      </c>
      <c r="T73" s="15"/>
    </row>
    <row r="74" spans="1:20" x14ac:dyDescent="0.2">
      <c r="A74" s="15" t="s">
        <v>169</v>
      </c>
      <c r="B74" s="15" t="s">
        <v>170</v>
      </c>
      <c r="C74" s="49" t="s">
        <v>332</v>
      </c>
      <c r="D74" s="15" t="s">
        <v>171</v>
      </c>
      <c r="E74" s="15" t="s">
        <v>214</v>
      </c>
      <c r="F74" s="15" t="s">
        <v>215</v>
      </c>
      <c r="G74" s="15">
        <v>1.1000000000000001</v>
      </c>
      <c r="H74" s="15" t="s">
        <v>157</v>
      </c>
      <c r="I74" s="15" t="s">
        <v>216</v>
      </c>
      <c r="J74" s="15"/>
      <c r="K74" s="52" t="s">
        <v>218</v>
      </c>
      <c r="L74" s="54">
        <v>510</v>
      </c>
      <c r="M74" s="73"/>
      <c r="N74" s="67">
        <f>IFERROR((L74*G74)/M74,0)</f>
        <v>0</v>
      </c>
      <c r="O74" s="68"/>
      <c r="P74" s="69"/>
      <c r="Q74" s="67">
        <f t="shared" si="3"/>
        <v>0</v>
      </c>
      <c r="R74" s="68"/>
      <c r="S74" s="74">
        <f t="shared" si="4"/>
        <v>0</v>
      </c>
      <c r="T74" s="15"/>
    </row>
    <row r="75" spans="1:20" x14ac:dyDescent="0.2">
      <c r="A75" s="15" t="s">
        <v>169</v>
      </c>
      <c r="B75" s="15" t="s">
        <v>170</v>
      </c>
      <c r="C75" s="49" t="s">
        <v>333</v>
      </c>
      <c r="D75" s="15" t="s">
        <v>171</v>
      </c>
      <c r="E75" s="15" t="s">
        <v>214</v>
      </c>
      <c r="F75" s="15" t="s">
        <v>215</v>
      </c>
      <c r="G75" s="15">
        <v>1.1000000000000001</v>
      </c>
      <c r="H75" s="15" t="s">
        <v>157</v>
      </c>
      <c r="I75" s="15" t="s">
        <v>216</v>
      </c>
      <c r="J75" s="15"/>
      <c r="K75" s="52" t="s">
        <v>218</v>
      </c>
      <c r="L75" s="54">
        <v>510</v>
      </c>
      <c r="M75" s="73"/>
      <c r="N75" s="67">
        <f>IFERROR((L75*G75)/M75,0)</f>
        <v>0</v>
      </c>
      <c r="O75" s="68"/>
      <c r="P75" s="69"/>
      <c r="Q75" s="67">
        <f t="shared" si="3"/>
        <v>0</v>
      </c>
      <c r="R75" s="68"/>
      <c r="S75" s="74">
        <f t="shared" si="4"/>
        <v>0</v>
      </c>
      <c r="T75" s="15"/>
    </row>
    <row r="76" spans="1:20" x14ac:dyDescent="0.2">
      <c r="A76" s="15" t="s">
        <v>169</v>
      </c>
      <c r="B76" s="15" t="s">
        <v>170</v>
      </c>
      <c r="C76" s="49" t="s">
        <v>334</v>
      </c>
      <c r="D76" s="15" t="s">
        <v>335</v>
      </c>
      <c r="E76" s="15" t="s">
        <v>242</v>
      </c>
      <c r="F76" s="15" t="s">
        <v>215</v>
      </c>
      <c r="G76" s="15">
        <v>4.99</v>
      </c>
      <c r="H76" s="15" t="s">
        <v>157</v>
      </c>
      <c r="I76" s="15" t="s">
        <v>216</v>
      </c>
      <c r="J76" s="15" t="s">
        <v>243</v>
      </c>
      <c r="K76" s="52" t="s">
        <v>218</v>
      </c>
      <c r="L76" s="54">
        <v>510</v>
      </c>
      <c r="M76" s="73"/>
      <c r="N76" s="67">
        <f>IFERROR((L76*G76)/M76,0)</f>
        <v>0</v>
      </c>
      <c r="O76" s="68"/>
      <c r="P76" s="69"/>
      <c r="Q76" s="67">
        <f t="shared" si="3"/>
        <v>0</v>
      </c>
      <c r="R76" s="68"/>
      <c r="S76" s="74">
        <f t="shared" si="4"/>
        <v>0</v>
      </c>
      <c r="T76" s="15"/>
    </row>
    <row r="77" spans="1:20" x14ac:dyDescent="0.2">
      <c r="A77" s="15" t="s">
        <v>169</v>
      </c>
      <c r="B77" s="15" t="s">
        <v>170</v>
      </c>
      <c r="C77" s="49" t="s">
        <v>336</v>
      </c>
      <c r="D77" s="15" t="s">
        <v>171</v>
      </c>
      <c r="E77" s="15" t="s">
        <v>337</v>
      </c>
      <c r="F77" s="15" t="s">
        <v>215</v>
      </c>
      <c r="G77" s="15">
        <v>1.1000000000000001</v>
      </c>
      <c r="H77" s="15" t="s">
        <v>157</v>
      </c>
      <c r="I77" s="15" t="s">
        <v>216</v>
      </c>
      <c r="J77" s="15"/>
      <c r="K77" s="52" t="s">
        <v>218</v>
      </c>
      <c r="L77" s="54">
        <v>510</v>
      </c>
      <c r="M77" s="73"/>
      <c r="N77" s="67">
        <f>IFERROR((L77*G77)/M77,0)</f>
        <v>0</v>
      </c>
      <c r="O77" s="68"/>
      <c r="P77" s="69"/>
      <c r="Q77" s="67">
        <f t="shared" si="3"/>
        <v>0</v>
      </c>
      <c r="R77" s="68"/>
      <c r="S77" s="74">
        <f t="shared" si="4"/>
        <v>0</v>
      </c>
      <c r="T77" s="15"/>
    </row>
    <row r="78" spans="1:20" x14ac:dyDescent="0.2">
      <c r="A78" s="15" t="s">
        <v>169</v>
      </c>
      <c r="B78" s="15" t="s">
        <v>170</v>
      </c>
      <c r="C78" s="49" t="s">
        <v>338</v>
      </c>
      <c r="D78" s="15" t="s">
        <v>171</v>
      </c>
      <c r="E78" s="15" t="s">
        <v>214</v>
      </c>
      <c r="F78" s="15" t="s">
        <v>215</v>
      </c>
      <c r="G78" s="15">
        <v>1.1000000000000001</v>
      </c>
      <c r="H78" s="15" t="s">
        <v>157</v>
      </c>
      <c r="I78" s="15" t="s">
        <v>216</v>
      </c>
      <c r="J78" s="15"/>
      <c r="K78" s="52" t="s">
        <v>218</v>
      </c>
      <c r="L78" s="54">
        <v>510</v>
      </c>
      <c r="M78" s="73"/>
      <c r="N78" s="67">
        <f>IFERROR((L78*G78)/M78,0)</f>
        <v>0</v>
      </c>
      <c r="O78" s="68"/>
      <c r="P78" s="69"/>
      <c r="Q78" s="67">
        <f t="shared" si="3"/>
        <v>0</v>
      </c>
      <c r="R78" s="68"/>
      <c r="S78" s="74">
        <f t="shared" si="4"/>
        <v>0</v>
      </c>
      <c r="T78" s="15"/>
    </row>
    <row r="79" spans="1:20" x14ac:dyDescent="0.2">
      <c r="A79" s="15" t="s">
        <v>169</v>
      </c>
      <c r="B79" s="15" t="s">
        <v>170</v>
      </c>
      <c r="C79" s="49" t="s">
        <v>339</v>
      </c>
      <c r="D79" s="15" t="s">
        <v>171</v>
      </c>
      <c r="E79" s="15" t="s">
        <v>214</v>
      </c>
      <c r="F79" s="15" t="s">
        <v>215</v>
      </c>
      <c r="G79" s="15">
        <v>1.1000000000000001</v>
      </c>
      <c r="H79" s="15" t="s">
        <v>157</v>
      </c>
      <c r="I79" s="15" t="s">
        <v>216</v>
      </c>
      <c r="J79" s="15"/>
      <c r="K79" s="52" t="s">
        <v>218</v>
      </c>
      <c r="L79" s="54">
        <v>510</v>
      </c>
      <c r="M79" s="73"/>
      <c r="N79" s="67">
        <f t="shared" ref="N79:N103" si="5">IFERROR((L79*G79)/M79,0)</f>
        <v>0</v>
      </c>
      <c r="O79" s="68"/>
      <c r="P79" s="69"/>
      <c r="Q79" s="67">
        <f t="shared" si="3"/>
        <v>0</v>
      </c>
      <c r="R79" s="68"/>
      <c r="S79" s="74">
        <f t="shared" si="4"/>
        <v>0</v>
      </c>
      <c r="T79" s="15"/>
    </row>
    <row r="80" spans="1:20" x14ac:dyDescent="0.2">
      <c r="A80" s="15" t="s">
        <v>169</v>
      </c>
      <c r="B80" s="15" t="s">
        <v>170</v>
      </c>
      <c r="C80" s="49" t="s">
        <v>340</v>
      </c>
      <c r="D80" s="15" t="s">
        <v>341</v>
      </c>
      <c r="E80" s="15" t="s">
        <v>235</v>
      </c>
      <c r="F80" s="15" t="s">
        <v>236</v>
      </c>
      <c r="G80" s="15">
        <v>5.71</v>
      </c>
      <c r="H80" s="15" t="s">
        <v>157</v>
      </c>
      <c r="I80" s="15" t="s">
        <v>185</v>
      </c>
      <c r="J80" s="15"/>
      <c r="K80" s="52" t="s">
        <v>186</v>
      </c>
      <c r="L80" s="54">
        <v>104</v>
      </c>
      <c r="M80" s="73"/>
      <c r="N80" s="67">
        <f t="shared" si="5"/>
        <v>0</v>
      </c>
      <c r="O80" s="68"/>
      <c r="P80" s="69"/>
      <c r="Q80" s="67">
        <f t="shared" si="3"/>
        <v>0</v>
      </c>
      <c r="R80" s="68"/>
      <c r="S80" s="74">
        <f t="shared" si="4"/>
        <v>0</v>
      </c>
      <c r="T80" s="15"/>
    </row>
    <row r="81" spans="1:20" x14ac:dyDescent="0.2">
      <c r="A81" s="15" t="s">
        <v>169</v>
      </c>
      <c r="B81" s="15" t="s">
        <v>170</v>
      </c>
      <c r="C81" s="49" t="s">
        <v>342</v>
      </c>
      <c r="D81" s="15" t="s">
        <v>171</v>
      </c>
      <c r="E81" s="15" t="s">
        <v>343</v>
      </c>
      <c r="F81" s="15" t="s">
        <v>184</v>
      </c>
      <c r="G81" s="15">
        <v>7.18</v>
      </c>
      <c r="H81" s="15" t="s">
        <v>157</v>
      </c>
      <c r="I81" s="15" t="s">
        <v>185</v>
      </c>
      <c r="J81" s="15"/>
      <c r="K81" s="52" t="s">
        <v>186</v>
      </c>
      <c r="L81" s="54">
        <v>104</v>
      </c>
      <c r="M81" s="73"/>
      <c r="N81" s="67">
        <f t="shared" si="5"/>
        <v>0</v>
      </c>
      <c r="O81" s="68"/>
      <c r="P81" s="69"/>
      <c r="Q81" s="67">
        <f t="shared" si="3"/>
        <v>0</v>
      </c>
      <c r="R81" s="68"/>
      <c r="S81" s="74">
        <f t="shared" si="4"/>
        <v>0</v>
      </c>
      <c r="T81" s="15"/>
    </row>
    <row r="82" spans="1:20" x14ac:dyDescent="0.2">
      <c r="A82" s="15" t="s">
        <v>169</v>
      </c>
      <c r="B82" s="15" t="s">
        <v>170</v>
      </c>
      <c r="C82" s="49" t="s">
        <v>344</v>
      </c>
      <c r="D82" s="15" t="s">
        <v>345</v>
      </c>
      <c r="E82" s="15" t="s">
        <v>343</v>
      </c>
      <c r="F82" s="15" t="s">
        <v>184</v>
      </c>
      <c r="G82" s="15">
        <v>91.26</v>
      </c>
      <c r="H82" s="15" t="s">
        <v>157</v>
      </c>
      <c r="I82" s="15" t="s">
        <v>185</v>
      </c>
      <c r="J82" s="15"/>
      <c r="K82" s="52" t="s">
        <v>186</v>
      </c>
      <c r="L82" s="54">
        <v>104</v>
      </c>
      <c r="M82" s="73"/>
      <c r="N82" s="67">
        <f t="shared" si="5"/>
        <v>0</v>
      </c>
      <c r="O82" s="68"/>
      <c r="P82" s="69"/>
      <c r="Q82" s="67">
        <f t="shared" si="3"/>
        <v>0</v>
      </c>
      <c r="R82" s="68"/>
      <c r="S82" s="74">
        <f t="shared" si="4"/>
        <v>0</v>
      </c>
      <c r="T82" s="15"/>
    </row>
    <row r="83" spans="1:20" x14ac:dyDescent="0.2">
      <c r="A83" s="15" t="s">
        <v>169</v>
      </c>
      <c r="B83" s="15" t="s">
        <v>170</v>
      </c>
      <c r="C83" s="49" t="s">
        <v>346</v>
      </c>
      <c r="D83" s="15" t="s">
        <v>347</v>
      </c>
      <c r="E83" s="15"/>
      <c r="F83" s="15" t="s">
        <v>236</v>
      </c>
      <c r="G83" s="15">
        <v>3.06</v>
      </c>
      <c r="H83" s="15" t="s">
        <v>157</v>
      </c>
      <c r="I83" s="15" t="s">
        <v>228</v>
      </c>
      <c r="J83" s="15"/>
      <c r="K83" s="52" t="s">
        <v>186</v>
      </c>
      <c r="L83" s="54">
        <v>104</v>
      </c>
      <c r="M83" s="73"/>
      <c r="N83" s="67">
        <f t="shared" si="5"/>
        <v>0</v>
      </c>
      <c r="O83" s="68"/>
      <c r="P83" s="69"/>
      <c r="Q83" s="67">
        <f t="shared" si="3"/>
        <v>0</v>
      </c>
      <c r="R83" s="68"/>
      <c r="S83" s="74">
        <f t="shared" si="4"/>
        <v>0</v>
      </c>
      <c r="T83" s="15"/>
    </row>
    <row r="84" spans="1:20" x14ac:dyDescent="0.2">
      <c r="A84" s="15" t="s">
        <v>169</v>
      </c>
      <c r="B84" s="15" t="s">
        <v>170</v>
      </c>
      <c r="C84" s="49" t="s">
        <v>348</v>
      </c>
      <c r="D84" s="15" t="s">
        <v>171</v>
      </c>
      <c r="E84" s="15" t="s">
        <v>349</v>
      </c>
      <c r="F84" s="15" t="s">
        <v>184</v>
      </c>
      <c r="G84" s="15">
        <v>7.12</v>
      </c>
      <c r="H84" s="15" t="s">
        <v>157</v>
      </c>
      <c r="I84" s="15" t="s">
        <v>185</v>
      </c>
      <c r="J84" s="15"/>
      <c r="K84" s="52" t="s">
        <v>186</v>
      </c>
      <c r="L84" s="54">
        <v>104</v>
      </c>
      <c r="M84" s="73"/>
      <c r="N84" s="67">
        <f t="shared" si="5"/>
        <v>0</v>
      </c>
      <c r="O84" s="68"/>
      <c r="P84" s="69"/>
      <c r="Q84" s="67">
        <f t="shared" si="3"/>
        <v>0</v>
      </c>
      <c r="R84" s="68"/>
      <c r="S84" s="74">
        <f t="shared" si="4"/>
        <v>0</v>
      </c>
      <c r="T84" s="15"/>
    </row>
    <row r="85" spans="1:20" x14ac:dyDescent="0.2">
      <c r="A85" s="15" t="s">
        <v>169</v>
      </c>
      <c r="B85" s="15" t="s">
        <v>170</v>
      </c>
      <c r="C85" s="49" t="s">
        <v>350</v>
      </c>
      <c r="D85" s="15" t="s">
        <v>351</v>
      </c>
      <c r="E85" s="15" t="s">
        <v>349</v>
      </c>
      <c r="F85" s="15" t="s">
        <v>184</v>
      </c>
      <c r="G85" s="15">
        <v>25.17</v>
      </c>
      <c r="H85" s="15" t="s">
        <v>157</v>
      </c>
      <c r="I85" s="15" t="s">
        <v>185</v>
      </c>
      <c r="J85" s="15"/>
      <c r="K85" s="52" t="s">
        <v>186</v>
      </c>
      <c r="L85" s="54">
        <v>104</v>
      </c>
      <c r="M85" s="73"/>
      <c r="N85" s="67">
        <f t="shared" si="5"/>
        <v>0</v>
      </c>
      <c r="O85" s="68"/>
      <c r="P85" s="69"/>
      <c r="Q85" s="67">
        <f t="shared" si="3"/>
        <v>0</v>
      </c>
      <c r="R85" s="68"/>
      <c r="S85" s="74">
        <f t="shared" si="4"/>
        <v>0</v>
      </c>
      <c r="T85" s="15"/>
    </row>
    <row r="86" spans="1:20" x14ac:dyDescent="0.2">
      <c r="A86" s="15" t="s">
        <v>169</v>
      </c>
      <c r="B86" s="15" t="s">
        <v>170</v>
      </c>
      <c r="C86" s="49" t="s">
        <v>352</v>
      </c>
      <c r="D86" s="15" t="s">
        <v>353</v>
      </c>
      <c r="E86" s="15" t="s">
        <v>354</v>
      </c>
      <c r="F86" s="15" t="s">
        <v>184</v>
      </c>
      <c r="G86" s="15">
        <v>87.93</v>
      </c>
      <c r="H86" s="15" t="s">
        <v>157</v>
      </c>
      <c r="I86" s="15" t="s">
        <v>185</v>
      </c>
      <c r="J86" s="15"/>
      <c r="K86" s="52" t="s">
        <v>186</v>
      </c>
      <c r="L86" s="54">
        <v>104</v>
      </c>
      <c r="M86" s="73"/>
      <c r="N86" s="67">
        <f t="shared" si="5"/>
        <v>0</v>
      </c>
      <c r="O86" s="68"/>
      <c r="P86" s="69"/>
      <c r="Q86" s="67">
        <f t="shared" si="3"/>
        <v>0</v>
      </c>
      <c r="R86" s="68"/>
      <c r="S86" s="74">
        <f t="shared" si="4"/>
        <v>0</v>
      </c>
      <c r="T86" s="15"/>
    </row>
    <row r="87" spans="1:20" x14ac:dyDescent="0.2">
      <c r="A87" s="15" t="s">
        <v>169</v>
      </c>
      <c r="B87" s="15" t="s">
        <v>170</v>
      </c>
      <c r="C87" s="49" t="s">
        <v>355</v>
      </c>
      <c r="D87" s="15" t="s">
        <v>171</v>
      </c>
      <c r="E87" s="15" t="s">
        <v>356</v>
      </c>
      <c r="F87" s="15" t="s">
        <v>184</v>
      </c>
      <c r="G87" s="15">
        <v>10.51</v>
      </c>
      <c r="H87" s="15" t="s">
        <v>157</v>
      </c>
      <c r="I87" s="15" t="s">
        <v>185</v>
      </c>
      <c r="J87" s="15"/>
      <c r="K87" s="52" t="s">
        <v>186</v>
      </c>
      <c r="L87" s="54">
        <v>104</v>
      </c>
      <c r="M87" s="73"/>
      <c r="N87" s="67">
        <f t="shared" si="5"/>
        <v>0</v>
      </c>
      <c r="O87" s="68"/>
      <c r="P87" s="69"/>
      <c r="Q87" s="67">
        <f t="shared" si="3"/>
        <v>0</v>
      </c>
      <c r="R87" s="68"/>
      <c r="S87" s="74">
        <f t="shared" si="4"/>
        <v>0</v>
      </c>
      <c r="T87" s="15"/>
    </row>
    <row r="88" spans="1:20" x14ac:dyDescent="0.2">
      <c r="A88" s="15" t="s">
        <v>169</v>
      </c>
      <c r="B88" s="15" t="s">
        <v>170</v>
      </c>
      <c r="C88" s="49" t="s">
        <v>357</v>
      </c>
      <c r="D88" s="15" t="s">
        <v>220</v>
      </c>
      <c r="E88" s="15" t="s">
        <v>221</v>
      </c>
      <c r="F88" s="15" t="s">
        <v>184</v>
      </c>
      <c r="G88" s="15">
        <v>31.3</v>
      </c>
      <c r="H88" s="15" t="s">
        <v>157</v>
      </c>
      <c r="I88" s="15"/>
      <c r="J88" s="15"/>
      <c r="K88" s="52" t="s">
        <v>186</v>
      </c>
      <c r="L88" s="54">
        <v>104</v>
      </c>
      <c r="M88" s="73"/>
      <c r="N88" s="67">
        <f t="shared" si="5"/>
        <v>0</v>
      </c>
      <c r="O88" s="68"/>
      <c r="P88" s="69"/>
      <c r="Q88" s="67">
        <f t="shared" si="3"/>
        <v>0</v>
      </c>
      <c r="R88" s="68"/>
      <c r="S88" s="74">
        <f t="shared" si="4"/>
        <v>0</v>
      </c>
      <c r="T88" s="15"/>
    </row>
    <row r="89" spans="1:20" x14ac:dyDescent="0.2">
      <c r="A89" s="15" t="s">
        <v>169</v>
      </c>
      <c r="B89" s="15" t="s">
        <v>170</v>
      </c>
      <c r="C89" s="49" t="s">
        <v>358</v>
      </c>
      <c r="D89" s="15" t="s">
        <v>171</v>
      </c>
      <c r="E89" s="15" t="s">
        <v>231</v>
      </c>
      <c r="F89" s="15" t="s">
        <v>236</v>
      </c>
      <c r="G89" s="15">
        <v>97.83</v>
      </c>
      <c r="H89" s="15" t="s">
        <v>157</v>
      </c>
      <c r="I89" s="15" t="s">
        <v>185</v>
      </c>
      <c r="J89" s="15"/>
      <c r="K89" s="52" t="s">
        <v>186</v>
      </c>
      <c r="L89" s="54">
        <v>104</v>
      </c>
      <c r="M89" s="73"/>
      <c r="N89" s="67">
        <f t="shared" si="5"/>
        <v>0</v>
      </c>
      <c r="O89" s="68"/>
      <c r="P89" s="69"/>
      <c r="Q89" s="67">
        <f t="shared" si="3"/>
        <v>0</v>
      </c>
      <c r="R89" s="68"/>
      <c r="S89" s="74">
        <f t="shared" si="4"/>
        <v>0</v>
      </c>
      <c r="T89" s="15"/>
    </row>
    <row r="90" spans="1:20" x14ac:dyDescent="0.2">
      <c r="A90" s="15" t="s">
        <v>169</v>
      </c>
      <c r="B90" s="15" t="s">
        <v>170</v>
      </c>
      <c r="C90" s="49" t="s">
        <v>359</v>
      </c>
      <c r="D90" s="15" t="s">
        <v>171</v>
      </c>
      <c r="E90" s="15" t="s">
        <v>231</v>
      </c>
      <c r="F90" s="15" t="s">
        <v>236</v>
      </c>
      <c r="G90" s="15">
        <v>32.479999999999997</v>
      </c>
      <c r="H90" s="15" t="s">
        <v>157</v>
      </c>
      <c r="I90" s="15" t="s">
        <v>185</v>
      </c>
      <c r="J90" s="15"/>
      <c r="K90" s="52" t="s">
        <v>186</v>
      </c>
      <c r="L90" s="54">
        <v>104</v>
      </c>
      <c r="M90" s="73"/>
      <c r="N90" s="67">
        <f t="shared" si="5"/>
        <v>0</v>
      </c>
      <c r="O90" s="68"/>
      <c r="P90" s="69"/>
      <c r="Q90" s="67">
        <f t="shared" si="3"/>
        <v>0</v>
      </c>
      <c r="R90" s="68"/>
      <c r="S90" s="74">
        <f t="shared" si="4"/>
        <v>0</v>
      </c>
      <c r="T90" s="15"/>
    </row>
    <row r="91" spans="1:20" x14ac:dyDescent="0.2">
      <c r="A91" s="15" t="s">
        <v>169</v>
      </c>
      <c r="B91" s="15" t="s">
        <v>170</v>
      </c>
      <c r="C91" s="49" t="s">
        <v>360</v>
      </c>
      <c r="D91" s="15" t="s">
        <v>361</v>
      </c>
      <c r="E91" s="15" t="s">
        <v>362</v>
      </c>
      <c r="F91" s="15" t="s">
        <v>184</v>
      </c>
      <c r="G91" s="15">
        <v>64.75</v>
      </c>
      <c r="H91" s="15" t="s">
        <v>157</v>
      </c>
      <c r="I91" s="15" t="s">
        <v>185</v>
      </c>
      <c r="J91" s="15"/>
      <c r="K91" s="52" t="s">
        <v>186</v>
      </c>
      <c r="L91" s="54">
        <v>104</v>
      </c>
      <c r="M91" s="73"/>
      <c r="N91" s="67">
        <f t="shared" si="5"/>
        <v>0</v>
      </c>
      <c r="O91" s="68"/>
      <c r="P91" s="69"/>
      <c r="Q91" s="67">
        <f t="shared" si="3"/>
        <v>0</v>
      </c>
      <c r="R91" s="68"/>
      <c r="S91" s="74">
        <f t="shared" si="4"/>
        <v>0</v>
      </c>
      <c r="T91" s="15"/>
    </row>
    <row r="92" spans="1:20" x14ac:dyDescent="0.2">
      <c r="A92" s="15" t="s">
        <v>169</v>
      </c>
      <c r="B92" s="15" t="s">
        <v>170</v>
      </c>
      <c r="C92" s="49" t="s">
        <v>363</v>
      </c>
      <c r="D92" s="15" t="s">
        <v>364</v>
      </c>
      <c r="E92" s="15" t="s">
        <v>365</v>
      </c>
      <c r="F92" s="15" t="s">
        <v>184</v>
      </c>
      <c r="G92" s="15">
        <v>30.57</v>
      </c>
      <c r="H92" s="15" t="s">
        <v>157</v>
      </c>
      <c r="I92" s="15" t="s">
        <v>366</v>
      </c>
      <c r="J92" s="15"/>
      <c r="K92" s="52" t="s">
        <v>186</v>
      </c>
      <c r="L92" s="54">
        <v>104</v>
      </c>
      <c r="M92" s="73"/>
      <c r="N92" s="67">
        <f t="shared" si="5"/>
        <v>0</v>
      </c>
      <c r="O92" s="68"/>
      <c r="P92" s="69"/>
      <c r="Q92" s="67">
        <f t="shared" si="3"/>
        <v>0</v>
      </c>
      <c r="R92" s="68"/>
      <c r="S92" s="74">
        <f t="shared" si="4"/>
        <v>0</v>
      </c>
      <c r="T92" s="15"/>
    </row>
    <row r="93" spans="1:20" x14ac:dyDescent="0.2">
      <c r="A93" s="15" t="s">
        <v>169</v>
      </c>
      <c r="B93" s="15" t="s">
        <v>170</v>
      </c>
      <c r="C93" s="49" t="s">
        <v>367</v>
      </c>
      <c r="D93" s="15" t="s">
        <v>368</v>
      </c>
      <c r="E93" s="15" t="s">
        <v>369</v>
      </c>
      <c r="F93" s="15" t="s">
        <v>184</v>
      </c>
      <c r="G93" s="15">
        <v>49.66</v>
      </c>
      <c r="H93" s="15" t="s">
        <v>157</v>
      </c>
      <c r="I93" s="15" t="s">
        <v>185</v>
      </c>
      <c r="J93" s="15"/>
      <c r="K93" s="52" t="s">
        <v>186</v>
      </c>
      <c r="L93" s="54">
        <v>104</v>
      </c>
      <c r="M93" s="73"/>
      <c r="N93" s="67">
        <f t="shared" si="5"/>
        <v>0</v>
      </c>
      <c r="O93" s="68"/>
      <c r="P93" s="69"/>
      <c r="Q93" s="67">
        <f t="shared" si="3"/>
        <v>0</v>
      </c>
      <c r="R93" s="68"/>
      <c r="S93" s="74">
        <f t="shared" si="4"/>
        <v>0</v>
      </c>
      <c r="T93" s="15"/>
    </row>
    <row r="94" spans="1:20" x14ac:dyDescent="0.2">
      <c r="A94" s="15" t="s">
        <v>169</v>
      </c>
      <c r="B94" s="15" t="s">
        <v>170</v>
      </c>
      <c r="C94" s="49" t="s">
        <v>370</v>
      </c>
      <c r="D94" s="15" t="s">
        <v>371</v>
      </c>
      <c r="E94" s="15" t="s">
        <v>372</v>
      </c>
      <c r="F94" s="15" t="s">
        <v>184</v>
      </c>
      <c r="G94" s="15">
        <v>12.32</v>
      </c>
      <c r="H94" s="15" t="s">
        <v>157</v>
      </c>
      <c r="I94" s="15" t="s">
        <v>228</v>
      </c>
      <c r="J94" s="15"/>
      <c r="K94" s="52" t="s">
        <v>186</v>
      </c>
      <c r="L94" s="54">
        <v>104</v>
      </c>
      <c r="M94" s="73"/>
      <c r="N94" s="67">
        <f t="shared" si="5"/>
        <v>0</v>
      </c>
      <c r="O94" s="68"/>
      <c r="P94" s="69"/>
      <c r="Q94" s="67">
        <f t="shared" si="3"/>
        <v>0</v>
      </c>
      <c r="R94" s="68"/>
      <c r="S94" s="74">
        <f t="shared" si="4"/>
        <v>0</v>
      </c>
      <c r="T94" s="15"/>
    </row>
    <row r="95" spans="1:20" x14ac:dyDescent="0.2">
      <c r="A95" s="15" t="s">
        <v>169</v>
      </c>
      <c r="B95" s="15" t="s">
        <v>170</v>
      </c>
      <c r="C95" s="49" t="s">
        <v>373</v>
      </c>
      <c r="D95" s="15" t="s">
        <v>374</v>
      </c>
      <c r="E95" s="15" t="s">
        <v>375</v>
      </c>
      <c r="F95" s="15" t="s">
        <v>184</v>
      </c>
      <c r="G95" s="15">
        <v>17.940000000000001</v>
      </c>
      <c r="H95" s="15" t="s">
        <v>157</v>
      </c>
      <c r="I95" s="15" t="s">
        <v>366</v>
      </c>
      <c r="J95" s="15"/>
      <c r="K95" s="52" t="s">
        <v>186</v>
      </c>
      <c r="L95" s="54">
        <v>104</v>
      </c>
      <c r="M95" s="73"/>
      <c r="N95" s="67">
        <f t="shared" si="5"/>
        <v>0</v>
      </c>
      <c r="O95" s="68"/>
      <c r="P95" s="69"/>
      <c r="Q95" s="67">
        <f t="shared" si="3"/>
        <v>0</v>
      </c>
      <c r="R95" s="68"/>
      <c r="S95" s="74">
        <f t="shared" si="4"/>
        <v>0</v>
      </c>
      <c r="T95" s="15"/>
    </row>
    <row r="96" spans="1:20" x14ac:dyDescent="0.2">
      <c r="A96" s="15" t="s">
        <v>169</v>
      </c>
      <c r="B96" s="15" t="s">
        <v>170</v>
      </c>
      <c r="C96" s="49" t="s">
        <v>376</v>
      </c>
      <c r="D96" s="15" t="s">
        <v>171</v>
      </c>
      <c r="E96" s="15" t="s">
        <v>377</v>
      </c>
      <c r="F96" s="15" t="s">
        <v>184</v>
      </c>
      <c r="G96" s="15">
        <v>4.46</v>
      </c>
      <c r="H96" s="15" t="s">
        <v>157</v>
      </c>
      <c r="I96" s="15" t="s">
        <v>185</v>
      </c>
      <c r="J96" s="15"/>
      <c r="K96" s="52" t="s">
        <v>186</v>
      </c>
      <c r="L96" s="54">
        <v>104</v>
      </c>
      <c r="M96" s="73"/>
      <c r="N96" s="67">
        <f t="shared" si="5"/>
        <v>0</v>
      </c>
      <c r="O96" s="68"/>
      <c r="P96" s="69"/>
      <c r="Q96" s="67">
        <f t="shared" si="3"/>
        <v>0</v>
      </c>
      <c r="R96" s="68"/>
      <c r="S96" s="74">
        <f t="shared" si="4"/>
        <v>0</v>
      </c>
      <c r="T96" s="15"/>
    </row>
    <row r="97" spans="1:21" x14ac:dyDescent="0.2">
      <c r="A97" s="15" t="s">
        <v>169</v>
      </c>
      <c r="B97" s="15" t="s">
        <v>170</v>
      </c>
      <c r="C97" s="49" t="s">
        <v>378</v>
      </c>
      <c r="D97" s="15" t="s">
        <v>379</v>
      </c>
      <c r="E97" s="15" t="s">
        <v>380</v>
      </c>
      <c r="F97" s="15" t="s">
        <v>184</v>
      </c>
      <c r="G97" s="15">
        <v>47.22</v>
      </c>
      <c r="H97" s="15" t="s">
        <v>157</v>
      </c>
      <c r="I97" s="15" t="s">
        <v>185</v>
      </c>
      <c r="J97" s="15"/>
      <c r="K97" s="52" t="s">
        <v>186</v>
      </c>
      <c r="L97" s="54">
        <v>104</v>
      </c>
      <c r="M97" s="73"/>
      <c r="N97" s="67">
        <f t="shared" si="5"/>
        <v>0</v>
      </c>
      <c r="O97" s="68"/>
      <c r="P97" s="69"/>
      <c r="Q97" s="67">
        <f t="shared" si="3"/>
        <v>0</v>
      </c>
      <c r="R97" s="68"/>
      <c r="S97" s="74">
        <f t="shared" si="4"/>
        <v>0</v>
      </c>
      <c r="T97" s="15"/>
    </row>
    <row r="98" spans="1:21" x14ac:dyDescent="0.2">
      <c r="A98" s="15" t="s">
        <v>169</v>
      </c>
      <c r="B98" s="15" t="s">
        <v>170</v>
      </c>
      <c r="C98" s="49" t="s">
        <v>381</v>
      </c>
      <c r="D98" s="15" t="s">
        <v>371</v>
      </c>
      <c r="E98" s="15" t="s">
        <v>372</v>
      </c>
      <c r="F98" s="15" t="s">
        <v>184</v>
      </c>
      <c r="G98" s="15">
        <v>14.25</v>
      </c>
      <c r="H98" s="15" t="s">
        <v>157</v>
      </c>
      <c r="I98" s="15" t="s">
        <v>366</v>
      </c>
      <c r="J98" s="15"/>
      <c r="K98" s="52" t="s">
        <v>186</v>
      </c>
      <c r="L98" s="54">
        <v>104</v>
      </c>
      <c r="M98" s="73"/>
      <c r="N98" s="67">
        <f t="shared" si="5"/>
        <v>0</v>
      </c>
      <c r="O98" s="68"/>
      <c r="P98" s="69"/>
      <c r="Q98" s="67">
        <f t="shared" si="3"/>
        <v>0</v>
      </c>
      <c r="R98" s="68"/>
      <c r="S98" s="74">
        <f t="shared" si="4"/>
        <v>0</v>
      </c>
      <c r="T98" s="15"/>
    </row>
    <row r="99" spans="1:21" x14ac:dyDescent="0.2">
      <c r="A99" s="15" t="s">
        <v>169</v>
      </c>
      <c r="B99" s="15" t="s">
        <v>170</v>
      </c>
      <c r="C99" s="49" t="s">
        <v>382</v>
      </c>
      <c r="D99" s="15" t="s">
        <v>171</v>
      </c>
      <c r="E99" s="15" t="s">
        <v>231</v>
      </c>
      <c r="F99" s="15" t="s">
        <v>236</v>
      </c>
      <c r="G99" s="15">
        <v>19.66</v>
      </c>
      <c r="H99" s="15" t="s">
        <v>157</v>
      </c>
      <c r="I99" s="15" t="s">
        <v>228</v>
      </c>
      <c r="J99" s="15"/>
      <c r="K99" s="52" t="s">
        <v>186</v>
      </c>
      <c r="L99" s="54">
        <v>104</v>
      </c>
      <c r="M99" s="73"/>
      <c r="N99" s="67">
        <f t="shared" si="5"/>
        <v>0</v>
      </c>
      <c r="O99" s="68"/>
      <c r="P99" s="69"/>
      <c r="Q99" s="67">
        <f t="shared" si="3"/>
        <v>0</v>
      </c>
      <c r="R99" s="68"/>
      <c r="S99" s="74">
        <f t="shared" si="4"/>
        <v>0</v>
      </c>
      <c r="T99" s="15"/>
    </row>
    <row r="100" spans="1:21" x14ac:dyDescent="0.2">
      <c r="A100" s="15" t="s">
        <v>169</v>
      </c>
      <c r="B100" s="15" t="s">
        <v>170</v>
      </c>
      <c r="C100" s="49" t="s">
        <v>383</v>
      </c>
      <c r="D100" s="15" t="s">
        <v>384</v>
      </c>
      <c r="E100" s="15" t="s">
        <v>385</v>
      </c>
      <c r="F100" s="15" t="s">
        <v>236</v>
      </c>
      <c r="G100" s="15">
        <v>111.07</v>
      </c>
      <c r="H100" s="15" t="s">
        <v>157</v>
      </c>
      <c r="I100" s="15" t="s">
        <v>228</v>
      </c>
      <c r="J100" s="15"/>
      <c r="K100" s="52" t="s">
        <v>186</v>
      </c>
      <c r="L100" s="54">
        <v>104</v>
      </c>
      <c r="M100" s="73"/>
      <c r="N100" s="67">
        <f t="shared" si="5"/>
        <v>0</v>
      </c>
      <c r="O100" s="68"/>
      <c r="P100" s="69"/>
      <c r="Q100" s="67">
        <f t="shared" si="3"/>
        <v>0</v>
      </c>
      <c r="R100" s="68"/>
      <c r="S100" s="74">
        <f t="shared" si="4"/>
        <v>0</v>
      </c>
      <c r="T100" s="15"/>
    </row>
    <row r="101" spans="1:21" x14ac:dyDescent="0.2">
      <c r="A101" s="15" t="s">
        <v>169</v>
      </c>
      <c r="B101" s="15" t="s">
        <v>170</v>
      </c>
      <c r="C101" s="49" t="s">
        <v>386</v>
      </c>
      <c r="D101" s="15" t="s">
        <v>387</v>
      </c>
      <c r="E101" s="15" t="s">
        <v>388</v>
      </c>
      <c r="F101" s="15" t="s">
        <v>389</v>
      </c>
      <c r="G101" s="15">
        <v>102.98</v>
      </c>
      <c r="H101" s="15" t="s">
        <v>157</v>
      </c>
      <c r="I101" s="15" t="s">
        <v>228</v>
      </c>
      <c r="J101" s="15"/>
      <c r="K101" s="52" t="s">
        <v>186</v>
      </c>
      <c r="L101" s="54">
        <v>104</v>
      </c>
      <c r="M101" s="73"/>
      <c r="N101" s="67">
        <f t="shared" si="5"/>
        <v>0</v>
      </c>
      <c r="O101" s="68"/>
      <c r="P101" s="69"/>
      <c r="Q101" s="67">
        <f t="shared" si="3"/>
        <v>0</v>
      </c>
      <c r="R101" s="68"/>
      <c r="S101" s="74">
        <f t="shared" si="4"/>
        <v>0</v>
      </c>
      <c r="T101" s="15"/>
    </row>
    <row r="102" spans="1:21" x14ac:dyDescent="0.2">
      <c r="A102" s="15" t="s">
        <v>169</v>
      </c>
      <c r="B102" s="15" t="s">
        <v>170</v>
      </c>
      <c r="C102" s="49" t="s">
        <v>390</v>
      </c>
      <c r="D102" s="15" t="s">
        <v>171</v>
      </c>
      <c r="E102" s="15"/>
      <c r="F102" s="15" t="s">
        <v>236</v>
      </c>
      <c r="G102" s="15">
        <v>1.1200000000000001</v>
      </c>
      <c r="H102" s="15" t="s">
        <v>157</v>
      </c>
      <c r="I102" s="15"/>
      <c r="J102" s="15"/>
      <c r="K102" s="52" t="s">
        <v>186</v>
      </c>
      <c r="L102" s="54">
        <v>104</v>
      </c>
      <c r="M102" s="73"/>
      <c r="N102" s="67">
        <f t="shared" si="5"/>
        <v>0</v>
      </c>
      <c r="O102" s="68"/>
      <c r="P102" s="69"/>
      <c r="Q102" s="67">
        <f t="shared" si="3"/>
        <v>0</v>
      </c>
      <c r="R102" s="68"/>
      <c r="S102" s="74">
        <f t="shared" si="4"/>
        <v>0</v>
      </c>
      <c r="T102" s="15"/>
    </row>
    <row r="103" spans="1:21" x14ac:dyDescent="0.2">
      <c r="A103" s="15" t="s">
        <v>169</v>
      </c>
      <c r="B103" s="15" t="s">
        <v>170</v>
      </c>
      <c r="C103" s="49" t="s">
        <v>391</v>
      </c>
      <c r="D103" s="15" t="s">
        <v>392</v>
      </c>
      <c r="E103" s="15" t="s">
        <v>214</v>
      </c>
      <c r="F103" s="15" t="s">
        <v>215</v>
      </c>
      <c r="G103" s="15">
        <v>1.53</v>
      </c>
      <c r="H103" s="15" t="s">
        <v>157</v>
      </c>
      <c r="I103" s="15" t="s">
        <v>207</v>
      </c>
      <c r="J103" s="15"/>
      <c r="K103" s="52" t="s">
        <v>218</v>
      </c>
      <c r="L103" s="54">
        <v>510</v>
      </c>
      <c r="M103" s="73"/>
      <c r="N103" s="67">
        <f t="shared" si="5"/>
        <v>0</v>
      </c>
      <c r="O103" s="68"/>
      <c r="P103" s="69"/>
      <c r="Q103" s="67">
        <f t="shared" si="3"/>
        <v>0</v>
      </c>
      <c r="R103" s="68"/>
      <c r="S103" s="74">
        <f t="shared" si="4"/>
        <v>0</v>
      </c>
      <c r="T103" s="15"/>
    </row>
    <row r="104" spans="1:21" x14ac:dyDescent="0.2">
      <c r="A104" s="15" t="s">
        <v>169</v>
      </c>
      <c r="B104" s="15" t="s">
        <v>170</v>
      </c>
      <c r="C104" s="49" t="s">
        <v>393</v>
      </c>
      <c r="D104" s="15" t="s">
        <v>394</v>
      </c>
      <c r="E104" s="15" t="s">
        <v>395</v>
      </c>
      <c r="F104" s="15" t="s">
        <v>389</v>
      </c>
      <c r="G104" s="15">
        <v>59.48</v>
      </c>
      <c r="H104" s="15" t="s">
        <v>157</v>
      </c>
      <c r="I104" s="15" t="s">
        <v>207</v>
      </c>
      <c r="J104" s="15"/>
      <c r="K104" s="52" t="s">
        <v>186</v>
      </c>
      <c r="L104" s="54">
        <v>104</v>
      </c>
      <c r="M104" s="73"/>
      <c r="N104" s="67">
        <f>IFERROR((L104*G104)/M104,0)</f>
        <v>0</v>
      </c>
      <c r="O104" s="68"/>
      <c r="P104" s="69"/>
      <c r="Q104" s="67">
        <f t="shared" si="3"/>
        <v>0</v>
      </c>
      <c r="R104" s="68"/>
      <c r="S104" s="74">
        <f t="shared" si="4"/>
        <v>0</v>
      </c>
      <c r="T104" s="15"/>
    </row>
    <row r="105" spans="1:21" x14ac:dyDescent="0.2">
      <c r="A105" s="15" t="s">
        <v>169</v>
      </c>
      <c r="B105" s="15" t="s">
        <v>170</v>
      </c>
      <c r="C105" s="49" t="s">
        <v>396</v>
      </c>
      <c r="D105" s="15" t="s">
        <v>397</v>
      </c>
      <c r="E105" s="15" t="s">
        <v>398</v>
      </c>
      <c r="F105" s="15" t="s">
        <v>184</v>
      </c>
      <c r="G105" s="15">
        <v>42.72</v>
      </c>
      <c r="H105" s="15" t="s">
        <v>157</v>
      </c>
      <c r="I105" s="15"/>
      <c r="J105" s="15"/>
      <c r="K105" s="52" t="s">
        <v>229</v>
      </c>
      <c r="L105" s="54">
        <v>0</v>
      </c>
      <c r="M105" s="73"/>
      <c r="N105" s="67">
        <f>IFERROR((L105*G105)/M105,0)</f>
        <v>0</v>
      </c>
      <c r="O105" s="68"/>
      <c r="P105" s="69"/>
      <c r="Q105" s="67">
        <f t="shared" si="3"/>
        <v>0</v>
      </c>
      <c r="R105" s="68"/>
      <c r="S105" s="74">
        <f t="shared" si="4"/>
        <v>0</v>
      </c>
      <c r="T105" s="15"/>
    </row>
    <row r="106" spans="1:21" x14ac:dyDescent="0.2">
      <c r="A106" s="15" t="s">
        <v>169</v>
      </c>
      <c r="B106" s="15" t="s">
        <v>170</v>
      </c>
      <c r="C106" s="49" t="s">
        <v>399</v>
      </c>
      <c r="D106" s="15" t="s">
        <v>400</v>
      </c>
      <c r="E106" s="15" t="s">
        <v>401</v>
      </c>
      <c r="F106" s="15" t="s">
        <v>184</v>
      </c>
      <c r="G106" s="15">
        <v>36.229999999999997</v>
      </c>
      <c r="H106" s="15" t="s">
        <v>157</v>
      </c>
      <c r="I106" s="15" t="s">
        <v>207</v>
      </c>
      <c r="J106" s="15"/>
      <c r="K106" s="52" t="s">
        <v>229</v>
      </c>
      <c r="L106" s="54">
        <v>0</v>
      </c>
      <c r="M106" s="73"/>
      <c r="N106" s="67">
        <f>IFERROR((L106*G106)/M106,0)</f>
        <v>0</v>
      </c>
      <c r="O106" s="68"/>
      <c r="P106" s="69"/>
      <c r="Q106" s="67">
        <f t="shared" si="3"/>
        <v>0</v>
      </c>
      <c r="R106" s="68"/>
      <c r="S106" s="74">
        <f t="shared" si="4"/>
        <v>0</v>
      </c>
      <c r="T106" s="15"/>
    </row>
    <row r="107" spans="1:21" x14ac:dyDescent="0.2">
      <c r="A107" s="15" t="s">
        <v>169</v>
      </c>
      <c r="B107" s="15" t="s">
        <v>170</v>
      </c>
      <c r="C107" s="49" t="s">
        <v>402</v>
      </c>
      <c r="D107" s="15" t="s">
        <v>403</v>
      </c>
      <c r="E107" s="15" t="s">
        <v>404</v>
      </c>
      <c r="F107" s="15" t="s">
        <v>184</v>
      </c>
      <c r="G107" s="15">
        <v>140.49</v>
      </c>
      <c r="H107" s="15" t="s">
        <v>157</v>
      </c>
      <c r="I107" s="15" t="s">
        <v>207</v>
      </c>
      <c r="J107" s="15"/>
      <c r="K107" s="52" t="s">
        <v>186</v>
      </c>
      <c r="L107" s="54">
        <v>104</v>
      </c>
      <c r="M107" s="73"/>
      <c r="N107" s="67">
        <f>IFERROR((L107*G107)/M107,0)</f>
        <v>0</v>
      </c>
      <c r="O107" s="68"/>
      <c r="P107" s="69"/>
      <c r="Q107" s="67">
        <f t="shared" si="3"/>
        <v>0</v>
      </c>
      <c r="R107" s="68"/>
      <c r="S107" s="74">
        <f t="shared" si="4"/>
        <v>0</v>
      </c>
      <c r="T107" s="15"/>
    </row>
    <row r="108" spans="1:21" x14ac:dyDescent="0.2">
      <c r="A108" s="15" t="s">
        <v>169</v>
      </c>
      <c r="B108" s="15" t="s">
        <v>170</v>
      </c>
      <c r="C108" s="49" t="s">
        <v>405</v>
      </c>
      <c r="D108" s="15" t="s">
        <v>406</v>
      </c>
      <c r="E108" s="15" t="s">
        <v>407</v>
      </c>
      <c r="F108" s="15" t="s">
        <v>389</v>
      </c>
      <c r="G108" s="15">
        <v>60.02</v>
      </c>
      <c r="H108" s="15" t="s">
        <v>157</v>
      </c>
      <c r="I108" s="15" t="s">
        <v>185</v>
      </c>
      <c r="J108" s="15"/>
      <c r="K108" s="52" t="s">
        <v>186</v>
      </c>
      <c r="L108" s="54">
        <v>104</v>
      </c>
      <c r="M108" s="73"/>
      <c r="N108" s="67">
        <f>IFERROR((L108*G108)/M108,0)</f>
        <v>0</v>
      </c>
      <c r="O108" s="68"/>
      <c r="P108" s="69"/>
      <c r="Q108" s="67">
        <f t="shared" si="3"/>
        <v>0</v>
      </c>
      <c r="R108" s="68"/>
      <c r="S108" s="74">
        <f t="shared" si="4"/>
        <v>0</v>
      </c>
      <c r="T108" s="15"/>
    </row>
    <row r="109" spans="1:21" x14ac:dyDescent="0.2">
      <c r="A109" s="15" t="s">
        <v>169</v>
      </c>
      <c r="B109" s="15" t="s">
        <v>170</v>
      </c>
      <c r="C109" s="49" t="s">
        <v>408</v>
      </c>
      <c r="D109" s="15" t="s">
        <v>409</v>
      </c>
      <c r="E109" s="15" t="s">
        <v>410</v>
      </c>
      <c r="F109" s="15" t="s">
        <v>236</v>
      </c>
      <c r="G109" s="15">
        <v>43.51</v>
      </c>
      <c r="H109" s="15" t="s">
        <v>157</v>
      </c>
      <c r="I109" s="15" t="s">
        <v>411</v>
      </c>
      <c r="J109" s="15"/>
      <c r="K109" s="52" t="s">
        <v>186</v>
      </c>
      <c r="L109" s="54">
        <v>104</v>
      </c>
      <c r="M109" s="73"/>
      <c r="N109" s="67">
        <f t="shared" ref="N109:N133" si="6">IFERROR((L109*G109)/M109,0)</f>
        <v>0</v>
      </c>
      <c r="O109" s="68"/>
      <c r="P109" s="69"/>
      <c r="Q109" s="67">
        <f t="shared" si="3"/>
        <v>0</v>
      </c>
      <c r="R109" s="68"/>
      <c r="S109" s="74">
        <f t="shared" si="4"/>
        <v>0</v>
      </c>
      <c r="T109" s="15"/>
    </row>
    <row r="110" spans="1:21" x14ac:dyDescent="0.2">
      <c r="A110" s="15" t="s">
        <v>169</v>
      </c>
      <c r="B110" s="15" t="s">
        <v>170</v>
      </c>
      <c r="C110" s="49" t="s">
        <v>412</v>
      </c>
      <c r="D110" s="15" t="s">
        <v>413</v>
      </c>
      <c r="E110" s="15" t="s">
        <v>414</v>
      </c>
      <c r="F110" s="15" t="s">
        <v>215</v>
      </c>
      <c r="G110" s="15">
        <v>4.42</v>
      </c>
      <c r="H110" s="15" t="s">
        <v>157</v>
      </c>
      <c r="I110" s="15" t="s">
        <v>216</v>
      </c>
      <c r="J110" s="23" t="s">
        <v>764</v>
      </c>
      <c r="K110" s="183" t="s">
        <v>175</v>
      </c>
      <c r="L110" s="184">
        <v>255</v>
      </c>
      <c r="M110" s="73"/>
      <c r="N110" s="67">
        <f t="shared" si="6"/>
        <v>0</v>
      </c>
      <c r="O110" s="68"/>
      <c r="P110" s="69"/>
      <c r="Q110" s="67">
        <f t="shared" si="3"/>
        <v>0</v>
      </c>
      <c r="R110" s="68"/>
      <c r="S110" s="74">
        <f t="shared" si="4"/>
        <v>0</v>
      </c>
      <c r="T110" s="15"/>
      <c r="U110" s="181" t="s">
        <v>765</v>
      </c>
    </row>
    <row r="111" spans="1:21" x14ac:dyDescent="0.2">
      <c r="A111" s="15" t="s">
        <v>169</v>
      </c>
      <c r="B111" s="15" t="s">
        <v>170</v>
      </c>
      <c r="C111" s="49" t="s">
        <v>415</v>
      </c>
      <c r="D111" s="15" t="s">
        <v>171</v>
      </c>
      <c r="E111" s="15" t="s">
        <v>414</v>
      </c>
      <c r="F111" s="15" t="s">
        <v>215</v>
      </c>
      <c r="G111" s="15">
        <v>5.6</v>
      </c>
      <c r="H111" s="15" t="s">
        <v>157</v>
      </c>
      <c r="I111" s="15" t="s">
        <v>216</v>
      </c>
      <c r="J111" s="23" t="s">
        <v>764</v>
      </c>
      <c r="K111" s="183" t="s">
        <v>175</v>
      </c>
      <c r="L111" s="184">
        <v>255</v>
      </c>
      <c r="M111" s="73"/>
      <c r="N111" s="67">
        <f t="shared" si="6"/>
        <v>0</v>
      </c>
      <c r="O111" s="68"/>
      <c r="P111" s="69"/>
      <c r="Q111" s="67">
        <f t="shared" si="3"/>
        <v>0</v>
      </c>
      <c r="R111" s="68"/>
      <c r="S111" s="74">
        <f t="shared" si="4"/>
        <v>0</v>
      </c>
      <c r="T111" s="15"/>
      <c r="U111" s="181" t="s">
        <v>765</v>
      </c>
    </row>
    <row r="112" spans="1:21" x14ac:dyDescent="0.2">
      <c r="A112" s="15" t="s">
        <v>169</v>
      </c>
      <c r="B112" s="15" t="s">
        <v>170</v>
      </c>
      <c r="C112" s="49" t="s">
        <v>416</v>
      </c>
      <c r="D112" s="15" t="s">
        <v>171</v>
      </c>
      <c r="E112" s="15" t="s">
        <v>214</v>
      </c>
      <c r="F112" s="15" t="s">
        <v>215</v>
      </c>
      <c r="G112" s="15">
        <v>1.62</v>
      </c>
      <c r="H112" s="15" t="s">
        <v>157</v>
      </c>
      <c r="I112" s="15" t="s">
        <v>216</v>
      </c>
      <c r="J112" s="15"/>
      <c r="K112" s="52" t="s">
        <v>218</v>
      </c>
      <c r="L112" s="54">
        <v>510</v>
      </c>
      <c r="M112" s="73"/>
      <c r="N112" s="67">
        <f t="shared" si="6"/>
        <v>0</v>
      </c>
      <c r="O112" s="68"/>
      <c r="P112" s="69"/>
      <c r="Q112" s="67">
        <f t="shared" si="3"/>
        <v>0</v>
      </c>
      <c r="R112" s="68"/>
      <c r="S112" s="74">
        <f t="shared" si="4"/>
        <v>0</v>
      </c>
      <c r="T112" s="15"/>
    </row>
    <row r="113" spans="1:21" x14ac:dyDescent="0.2">
      <c r="A113" s="15" t="s">
        <v>169</v>
      </c>
      <c r="B113" s="15" t="s">
        <v>170</v>
      </c>
      <c r="C113" s="49" t="s">
        <v>417</v>
      </c>
      <c r="D113" s="15" t="s">
        <v>418</v>
      </c>
      <c r="E113" s="15" t="s">
        <v>419</v>
      </c>
      <c r="F113" s="15" t="s">
        <v>215</v>
      </c>
      <c r="G113" s="15">
        <v>4.58</v>
      </c>
      <c r="H113" s="15" t="s">
        <v>157</v>
      </c>
      <c r="I113" s="15" t="s">
        <v>216</v>
      </c>
      <c r="J113" s="23" t="s">
        <v>764</v>
      </c>
      <c r="K113" s="183" t="s">
        <v>175</v>
      </c>
      <c r="L113" s="184">
        <v>255</v>
      </c>
      <c r="M113" s="73"/>
      <c r="N113" s="67">
        <f t="shared" si="6"/>
        <v>0</v>
      </c>
      <c r="O113" s="68"/>
      <c r="P113" s="69"/>
      <c r="Q113" s="67">
        <f t="shared" si="3"/>
        <v>0</v>
      </c>
      <c r="R113" s="68"/>
      <c r="S113" s="74">
        <f t="shared" si="4"/>
        <v>0</v>
      </c>
      <c r="T113" s="15"/>
      <c r="U113" s="181" t="s">
        <v>765</v>
      </c>
    </row>
    <row r="114" spans="1:21" x14ac:dyDescent="0.2">
      <c r="A114" s="15" t="s">
        <v>169</v>
      </c>
      <c r="B114" s="15" t="s">
        <v>170</v>
      </c>
      <c r="C114" s="49" t="s">
        <v>420</v>
      </c>
      <c r="D114" s="15" t="s">
        <v>171</v>
      </c>
      <c r="E114" s="15" t="s">
        <v>419</v>
      </c>
      <c r="F114" s="15" t="s">
        <v>215</v>
      </c>
      <c r="G114" s="15">
        <v>5.62</v>
      </c>
      <c r="H114" s="15" t="s">
        <v>157</v>
      </c>
      <c r="I114" s="15" t="s">
        <v>216</v>
      </c>
      <c r="J114" s="23" t="s">
        <v>764</v>
      </c>
      <c r="K114" s="183" t="s">
        <v>175</v>
      </c>
      <c r="L114" s="184">
        <v>255</v>
      </c>
      <c r="M114" s="73"/>
      <c r="N114" s="67">
        <f t="shared" si="6"/>
        <v>0</v>
      </c>
      <c r="O114" s="68"/>
      <c r="P114" s="69"/>
      <c r="Q114" s="67">
        <f t="shared" si="3"/>
        <v>0</v>
      </c>
      <c r="R114" s="68"/>
      <c r="S114" s="74">
        <f t="shared" si="4"/>
        <v>0</v>
      </c>
      <c r="T114" s="15"/>
      <c r="U114" s="181" t="s">
        <v>765</v>
      </c>
    </row>
    <row r="115" spans="1:21" x14ac:dyDescent="0.2">
      <c r="A115" s="15" t="s">
        <v>169</v>
      </c>
      <c r="B115" s="15" t="s">
        <v>170</v>
      </c>
      <c r="C115" s="49" t="s">
        <v>421</v>
      </c>
      <c r="D115" s="15" t="s">
        <v>171</v>
      </c>
      <c r="E115" s="15" t="s">
        <v>214</v>
      </c>
      <c r="F115" s="15" t="s">
        <v>215</v>
      </c>
      <c r="G115" s="15">
        <v>1.63</v>
      </c>
      <c r="H115" s="15" t="s">
        <v>157</v>
      </c>
      <c r="I115" s="15" t="s">
        <v>216</v>
      </c>
      <c r="J115" s="15"/>
      <c r="K115" s="52" t="s">
        <v>218</v>
      </c>
      <c r="L115" s="54">
        <v>510</v>
      </c>
      <c r="M115" s="73"/>
      <c r="N115" s="67">
        <f t="shared" si="6"/>
        <v>0</v>
      </c>
      <c r="O115" s="68"/>
      <c r="P115" s="69"/>
      <c r="Q115" s="67">
        <f t="shared" si="3"/>
        <v>0</v>
      </c>
      <c r="R115" s="68"/>
      <c r="S115" s="74">
        <f t="shared" si="4"/>
        <v>0</v>
      </c>
      <c r="T115" s="15"/>
    </row>
    <row r="116" spans="1:21" x14ac:dyDescent="0.2">
      <c r="A116" s="15" t="s">
        <v>169</v>
      </c>
      <c r="B116" s="15" t="s">
        <v>170</v>
      </c>
      <c r="C116" s="49" t="s">
        <v>421</v>
      </c>
      <c r="D116" s="15" t="s">
        <v>171</v>
      </c>
      <c r="E116" s="15" t="s">
        <v>422</v>
      </c>
      <c r="F116" s="15" t="s">
        <v>215</v>
      </c>
      <c r="G116" s="15">
        <v>1.51</v>
      </c>
      <c r="H116" s="15" t="s">
        <v>157</v>
      </c>
      <c r="I116" s="15" t="s">
        <v>216</v>
      </c>
      <c r="J116" s="15"/>
      <c r="K116" s="52" t="s">
        <v>218</v>
      </c>
      <c r="L116" s="54">
        <v>510</v>
      </c>
      <c r="M116" s="73"/>
      <c r="N116" s="67">
        <f t="shared" si="6"/>
        <v>0</v>
      </c>
      <c r="O116" s="68"/>
      <c r="P116" s="69"/>
      <c r="Q116" s="67">
        <f t="shared" si="3"/>
        <v>0</v>
      </c>
      <c r="R116" s="68"/>
      <c r="S116" s="74">
        <f t="shared" si="4"/>
        <v>0</v>
      </c>
      <c r="T116" s="15"/>
    </row>
    <row r="117" spans="1:21" x14ac:dyDescent="0.2">
      <c r="A117" s="15" t="s">
        <v>169</v>
      </c>
      <c r="B117" s="15" t="s">
        <v>170</v>
      </c>
      <c r="C117" s="49" t="s">
        <v>423</v>
      </c>
      <c r="D117" s="15" t="s">
        <v>171</v>
      </c>
      <c r="E117" s="15" t="s">
        <v>422</v>
      </c>
      <c r="F117" s="15" t="s">
        <v>215</v>
      </c>
      <c r="G117" s="15">
        <v>1.51</v>
      </c>
      <c r="H117" s="15" t="s">
        <v>157</v>
      </c>
      <c r="I117" s="15" t="s">
        <v>216</v>
      </c>
      <c r="J117" s="15"/>
      <c r="K117" s="52" t="s">
        <v>218</v>
      </c>
      <c r="L117" s="54">
        <v>510</v>
      </c>
      <c r="M117" s="73"/>
      <c r="N117" s="67">
        <f t="shared" si="6"/>
        <v>0</v>
      </c>
      <c r="O117" s="68"/>
      <c r="P117" s="69"/>
      <c r="Q117" s="67">
        <f t="shared" si="3"/>
        <v>0</v>
      </c>
      <c r="R117" s="68"/>
      <c r="S117" s="74">
        <f t="shared" si="4"/>
        <v>0</v>
      </c>
      <c r="T117" s="15"/>
    </row>
    <row r="118" spans="1:21" x14ac:dyDescent="0.2">
      <c r="A118" s="15" t="s">
        <v>169</v>
      </c>
      <c r="B118" s="15" t="s">
        <v>170</v>
      </c>
      <c r="C118" s="49" t="s">
        <v>423</v>
      </c>
      <c r="D118" s="15" t="s">
        <v>171</v>
      </c>
      <c r="E118" s="15" t="s">
        <v>422</v>
      </c>
      <c r="F118" s="15" t="s">
        <v>215</v>
      </c>
      <c r="G118" s="15">
        <v>1.51</v>
      </c>
      <c r="H118" s="15" t="s">
        <v>157</v>
      </c>
      <c r="I118" s="15" t="s">
        <v>216</v>
      </c>
      <c r="J118" s="15"/>
      <c r="K118" s="52" t="s">
        <v>218</v>
      </c>
      <c r="L118" s="54">
        <v>510</v>
      </c>
      <c r="M118" s="73"/>
      <c r="N118" s="67">
        <f t="shared" si="6"/>
        <v>0</v>
      </c>
      <c r="O118" s="68"/>
      <c r="P118" s="69"/>
      <c r="Q118" s="67">
        <f t="shared" si="3"/>
        <v>0</v>
      </c>
      <c r="R118" s="68"/>
      <c r="S118" s="74">
        <f t="shared" si="4"/>
        <v>0</v>
      </c>
      <c r="T118" s="15"/>
    </row>
    <row r="119" spans="1:21" x14ac:dyDescent="0.2">
      <c r="A119" s="15" t="s">
        <v>169</v>
      </c>
      <c r="B119" s="15" t="s">
        <v>170</v>
      </c>
      <c r="C119" s="49" t="s">
        <v>424</v>
      </c>
      <c r="D119" s="15" t="s">
        <v>171</v>
      </c>
      <c r="E119" s="15" t="s">
        <v>422</v>
      </c>
      <c r="F119" s="15" t="s">
        <v>215</v>
      </c>
      <c r="G119" s="15">
        <v>1.51</v>
      </c>
      <c r="H119" s="15" t="s">
        <v>157</v>
      </c>
      <c r="I119" s="15" t="s">
        <v>216</v>
      </c>
      <c r="J119" s="15"/>
      <c r="K119" s="52" t="s">
        <v>218</v>
      </c>
      <c r="L119" s="54">
        <v>510</v>
      </c>
      <c r="M119" s="73"/>
      <c r="N119" s="67">
        <f t="shared" si="6"/>
        <v>0</v>
      </c>
      <c r="O119" s="68"/>
      <c r="P119" s="69"/>
      <c r="Q119" s="67">
        <f t="shared" si="3"/>
        <v>0</v>
      </c>
      <c r="R119" s="68"/>
      <c r="S119" s="74">
        <f t="shared" si="4"/>
        <v>0</v>
      </c>
      <c r="T119" s="15"/>
    </row>
    <row r="120" spans="1:21" x14ac:dyDescent="0.2">
      <c r="A120" s="15" t="s">
        <v>169</v>
      </c>
      <c r="B120" s="15" t="s">
        <v>170</v>
      </c>
      <c r="C120" s="49" t="s">
        <v>425</v>
      </c>
      <c r="D120" s="15" t="s">
        <v>426</v>
      </c>
      <c r="E120" s="15" t="s">
        <v>214</v>
      </c>
      <c r="F120" s="15" t="s">
        <v>215</v>
      </c>
      <c r="G120" s="15">
        <v>2.27</v>
      </c>
      <c r="H120" s="15" t="s">
        <v>157</v>
      </c>
      <c r="I120" s="15" t="s">
        <v>216</v>
      </c>
      <c r="J120" s="15"/>
      <c r="K120" s="52" t="s">
        <v>218</v>
      </c>
      <c r="L120" s="54">
        <v>510</v>
      </c>
      <c r="M120" s="73"/>
      <c r="N120" s="67">
        <f t="shared" si="6"/>
        <v>0</v>
      </c>
      <c r="O120" s="68"/>
      <c r="P120" s="69"/>
      <c r="Q120" s="67">
        <f t="shared" si="3"/>
        <v>0</v>
      </c>
      <c r="R120" s="68"/>
      <c r="S120" s="74">
        <f t="shared" si="4"/>
        <v>0</v>
      </c>
      <c r="T120" s="15"/>
    </row>
    <row r="121" spans="1:21" x14ac:dyDescent="0.2">
      <c r="A121" s="15" t="s">
        <v>169</v>
      </c>
      <c r="B121" s="15" t="s">
        <v>170</v>
      </c>
      <c r="C121" s="49" t="s">
        <v>427</v>
      </c>
      <c r="D121" s="15" t="s">
        <v>171</v>
      </c>
      <c r="E121" s="15" t="s">
        <v>428</v>
      </c>
      <c r="F121" s="15" t="s">
        <v>232</v>
      </c>
      <c r="G121" s="15">
        <v>3.39</v>
      </c>
      <c r="H121" s="15" t="s">
        <v>157</v>
      </c>
      <c r="I121" s="15" t="s">
        <v>429</v>
      </c>
      <c r="J121" s="15"/>
      <c r="K121" s="52" t="s">
        <v>229</v>
      </c>
      <c r="L121" s="54">
        <v>0</v>
      </c>
      <c r="M121" s="73"/>
      <c r="N121" s="67">
        <f t="shared" si="6"/>
        <v>0</v>
      </c>
      <c r="O121" s="68"/>
      <c r="P121" s="69"/>
      <c r="Q121" s="67">
        <f t="shared" si="3"/>
        <v>0</v>
      </c>
      <c r="R121" s="68"/>
      <c r="S121" s="74">
        <f t="shared" si="4"/>
        <v>0</v>
      </c>
      <c r="T121" s="15"/>
    </row>
    <row r="122" spans="1:21" x14ac:dyDescent="0.2">
      <c r="A122" s="15" t="s">
        <v>169</v>
      </c>
      <c r="B122" s="15" t="s">
        <v>170</v>
      </c>
      <c r="C122" s="49" t="s">
        <v>430</v>
      </c>
      <c r="D122" s="15" t="s">
        <v>431</v>
      </c>
      <c r="E122" s="15" t="s">
        <v>321</v>
      </c>
      <c r="F122" s="15" t="s">
        <v>389</v>
      </c>
      <c r="G122" s="15">
        <v>9.4</v>
      </c>
      <c r="H122" s="15" t="s">
        <v>157</v>
      </c>
      <c r="I122" s="15" t="s">
        <v>228</v>
      </c>
      <c r="J122" s="15"/>
      <c r="K122" s="52" t="s">
        <v>229</v>
      </c>
      <c r="L122" s="54">
        <v>0</v>
      </c>
      <c r="M122" s="73"/>
      <c r="N122" s="67">
        <f t="shared" si="6"/>
        <v>0</v>
      </c>
      <c r="O122" s="68"/>
      <c r="P122" s="69"/>
      <c r="Q122" s="67">
        <f t="shared" si="3"/>
        <v>0</v>
      </c>
      <c r="R122" s="68"/>
      <c r="S122" s="74">
        <f t="shared" si="4"/>
        <v>0</v>
      </c>
      <c r="T122" s="15"/>
    </row>
    <row r="123" spans="1:21" x14ac:dyDescent="0.2">
      <c r="A123" s="15" t="s">
        <v>169</v>
      </c>
      <c r="B123" s="15" t="s">
        <v>170</v>
      </c>
      <c r="C123" s="49" t="s">
        <v>432</v>
      </c>
      <c r="D123" s="15" t="s">
        <v>433</v>
      </c>
      <c r="E123" s="15" t="s">
        <v>434</v>
      </c>
      <c r="F123" s="15" t="s">
        <v>389</v>
      </c>
      <c r="G123" s="15">
        <v>84.31</v>
      </c>
      <c r="H123" s="15" t="s">
        <v>157</v>
      </c>
      <c r="I123" s="15" t="s">
        <v>411</v>
      </c>
      <c r="J123" s="15"/>
      <c r="K123" s="52" t="s">
        <v>186</v>
      </c>
      <c r="L123" s="54">
        <v>104</v>
      </c>
      <c r="M123" s="73"/>
      <c r="N123" s="67">
        <f t="shared" si="6"/>
        <v>0</v>
      </c>
      <c r="O123" s="68"/>
      <c r="P123" s="69"/>
      <c r="Q123" s="67">
        <f t="shared" si="3"/>
        <v>0</v>
      </c>
      <c r="R123" s="68"/>
      <c r="S123" s="74">
        <f t="shared" si="4"/>
        <v>0</v>
      </c>
      <c r="T123" s="15"/>
    </row>
    <row r="124" spans="1:21" x14ac:dyDescent="0.2">
      <c r="A124" s="15" t="s">
        <v>169</v>
      </c>
      <c r="B124" s="15" t="s">
        <v>170</v>
      </c>
      <c r="C124" s="49" t="s">
        <v>435</v>
      </c>
      <c r="D124" s="15" t="s">
        <v>436</v>
      </c>
      <c r="E124" s="15" t="s">
        <v>321</v>
      </c>
      <c r="F124" s="15" t="s">
        <v>389</v>
      </c>
      <c r="G124" s="15">
        <v>6.4</v>
      </c>
      <c r="H124" s="15" t="s">
        <v>157</v>
      </c>
      <c r="I124" s="15" t="s">
        <v>228</v>
      </c>
      <c r="J124" s="15"/>
      <c r="K124" s="52" t="s">
        <v>229</v>
      </c>
      <c r="L124" s="54">
        <v>0</v>
      </c>
      <c r="M124" s="73"/>
      <c r="N124" s="67">
        <f t="shared" si="6"/>
        <v>0</v>
      </c>
      <c r="O124" s="68"/>
      <c r="P124" s="69"/>
      <c r="Q124" s="67">
        <f t="shared" si="3"/>
        <v>0</v>
      </c>
      <c r="R124" s="68"/>
      <c r="S124" s="74">
        <f t="shared" si="4"/>
        <v>0</v>
      </c>
      <c r="T124" s="15"/>
    </row>
    <row r="125" spans="1:21" x14ac:dyDescent="0.2">
      <c r="A125" s="15" t="s">
        <v>169</v>
      </c>
      <c r="B125" s="15" t="s">
        <v>170</v>
      </c>
      <c r="C125" s="49" t="s">
        <v>437</v>
      </c>
      <c r="D125" s="15" t="s">
        <v>171</v>
      </c>
      <c r="E125" s="15" t="s">
        <v>250</v>
      </c>
      <c r="F125" s="15" t="s">
        <v>215</v>
      </c>
      <c r="G125" s="15">
        <v>3.62</v>
      </c>
      <c r="H125" s="15" t="s">
        <v>157</v>
      </c>
      <c r="I125" s="15" t="s">
        <v>216</v>
      </c>
      <c r="J125" s="15"/>
      <c r="K125" s="52" t="s">
        <v>218</v>
      </c>
      <c r="L125" s="54">
        <v>510</v>
      </c>
      <c r="M125" s="73"/>
      <c r="N125" s="67">
        <f t="shared" si="6"/>
        <v>0</v>
      </c>
      <c r="O125" s="68"/>
      <c r="P125" s="69"/>
      <c r="Q125" s="67">
        <f t="shared" si="3"/>
        <v>0</v>
      </c>
      <c r="R125" s="68"/>
      <c r="S125" s="74">
        <f t="shared" si="4"/>
        <v>0</v>
      </c>
      <c r="T125" s="15"/>
    </row>
    <row r="126" spans="1:21" x14ac:dyDescent="0.2">
      <c r="A126" s="15" t="s">
        <v>169</v>
      </c>
      <c r="B126" s="15" t="s">
        <v>170</v>
      </c>
      <c r="C126" s="49" t="s">
        <v>438</v>
      </c>
      <c r="D126" s="15"/>
      <c r="E126" s="15" t="s">
        <v>214</v>
      </c>
      <c r="F126" s="15" t="s">
        <v>215</v>
      </c>
      <c r="G126" s="15">
        <v>1.07</v>
      </c>
      <c r="H126" s="15" t="s">
        <v>157</v>
      </c>
      <c r="I126" s="15" t="s">
        <v>216</v>
      </c>
      <c r="J126" s="15"/>
      <c r="K126" s="52" t="s">
        <v>218</v>
      </c>
      <c r="L126" s="54">
        <v>510</v>
      </c>
      <c r="M126" s="73"/>
      <c r="N126" s="67">
        <f t="shared" si="6"/>
        <v>0</v>
      </c>
      <c r="O126" s="68"/>
      <c r="P126" s="69"/>
      <c r="Q126" s="67">
        <f t="shared" si="3"/>
        <v>0</v>
      </c>
      <c r="R126" s="68"/>
      <c r="S126" s="74">
        <f t="shared" si="4"/>
        <v>0</v>
      </c>
      <c r="T126" s="15"/>
    </row>
    <row r="127" spans="1:21" x14ac:dyDescent="0.2">
      <c r="A127" s="15" t="s">
        <v>169</v>
      </c>
      <c r="B127" s="15" t="s">
        <v>170</v>
      </c>
      <c r="C127" s="49" t="s">
        <v>439</v>
      </c>
      <c r="D127" s="15"/>
      <c r="E127" s="15" t="s">
        <v>214</v>
      </c>
      <c r="F127" s="15" t="s">
        <v>215</v>
      </c>
      <c r="G127" s="15">
        <v>1.08</v>
      </c>
      <c r="H127" s="15" t="s">
        <v>157</v>
      </c>
      <c r="I127" s="15" t="s">
        <v>216</v>
      </c>
      <c r="J127" s="15"/>
      <c r="K127" s="52" t="s">
        <v>218</v>
      </c>
      <c r="L127" s="54">
        <v>510</v>
      </c>
      <c r="M127" s="73"/>
      <c r="N127" s="67">
        <f t="shared" si="6"/>
        <v>0</v>
      </c>
      <c r="O127" s="68"/>
      <c r="P127" s="69"/>
      <c r="Q127" s="67">
        <f t="shared" si="3"/>
        <v>0</v>
      </c>
      <c r="R127" s="68"/>
      <c r="S127" s="74">
        <f t="shared" si="4"/>
        <v>0</v>
      </c>
      <c r="T127" s="15"/>
    </row>
    <row r="128" spans="1:21" x14ac:dyDescent="0.2">
      <c r="A128" s="15" t="s">
        <v>169</v>
      </c>
      <c r="B128" s="15" t="s">
        <v>170</v>
      </c>
      <c r="C128" s="49" t="s">
        <v>440</v>
      </c>
      <c r="D128" s="15" t="s">
        <v>171</v>
      </c>
      <c r="E128" s="15" t="s">
        <v>441</v>
      </c>
      <c r="F128" s="15" t="s">
        <v>215</v>
      </c>
      <c r="G128" s="15">
        <v>3.67</v>
      </c>
      <c r="H128" s="15" t="s">
        <v>157</v>
      </c>
      <c r="I128" s="15" t="s">
        <v>216</v>
      </c>
      <c r="J128" s="15"/>
      <c r="K128" s="52" t="s">
        <v>218</v>
      </c>
      <c r="L128" s="54">
        <v>510</v>
      </c>
      <c r="M128" s="73"/>
      <c r="N128" s="67">
        <f t="shared" si="6"/>
        <v>0</v>
      </c>
      <c r="O128" s="68"/>
      <c r="P128" s="69"/>
      <c r="Q128" s="67">
        <f t="shared" si="3"/>
        <v>0</v>
      </c>
      <c r="R128" s="68"/>
      <c r="S128" s="74">
        <f t="shared" si="4"/>
        <v>0</v>
      </c>
      <c r="T128" s="15"/>
    </row>
    <row r="129" spans="1:20" x14ac:dyDescent="0.2">
      <c r="A129" s="15" t="s">
        <v>169</v>
      </c>
      <c r="B129" s="15" t="s">
        <v>170</v>
      </c>
      <c r="C129" s="49" t="s">
        <v>442</v>
      </c>
      <c r="D129" s="15" t="s">
        <v>171</v>
      </c>
      <c r="E129" s="15" t="s">
        <v>242</v>
      </c>
      <c r="F129" s="15" t="s">
        <v>215</v>
      </c>
      <c r="G129" s="15">
        <v>3.54</v>
      </c>
      <c r="H129" s="15" t="s">
        <v>157</v>
      </c>
      <c r="I129" s="15" t="s">
        <v>216</v>
      </c>
      <c r="J129" s="15"/>
      <c r="K129" s="52" t="s">
        <v>218</v>
      </c>
      <c r="L129" s="54">
        <v>510</v>
      </c>
      <c r="M129" s="73"/>
      <c r="N129" s="67">
        <f t="shared" si="6"/>
        <v>0</v>
      </c>
      <c r="O129" s="68"/>
      <c r="P129" s="69"/>
      <c r="Q129" s="67">
        <f t="shared" si="3"/>
        <v>0</v>
      </c>
      <c r="R129" s="68"/>
      <c r="S129" s="74">
        <f t="shared" si="4"/>
        <v>0</v>
      </c>
      <c r="T129" s="15"/>
    </row>
    <row r="130" spans="1:20" x14ac:dyDescent="0.2">
      <c r="A130" s="15" t="s">
        <v>169</v>
      </c>
      <c r="B130" s="15" t="s">
        <v>170</v>
      </c>
      <c r="C130" s="49" t="s">
        <v>443</v>
      </c>
      <c r="D130" s="15"/>
      <c r="E130" s="15" t="s">
        <v>214</v>
      </c>
      <c r="F130" s="15" t="s">
        <v>215</v>
      </c>
      <c r="G130" s="15">
        <v>1.0900000000000001</v>
      </c>
      <c r="H130" s="15" t="s">
        <v>157</v>
      </c>
      <c r="I130" s="15" t="s">
        <v>216</v>
      </c>
      <c r="J130" s="15"/>
      <c r="K130" s="52" t="s">
        <v>218</v>
      </c>
      <c r="L130" s="54">
        <v>510</v>
      </c>
      <c r="M130" s="73"/>
      <c r="N130" s="67">
        <f t="shared" si="6"/>
        <v>0</v>
      </c>
      <c r="O130" s="68"/>
      <c r="P130" s="69"/>
      <c r="Q130" s="67">
        <f t="shared" si="3"/>
        <v>0</v>
      </c>
      <c r="R130" s="68"/>
      <c r="S130" s="74">
        <f t="shared" si="4"/>
        <v>0</v>
      </c>
      <c r="T130" s="15"/>
    </row>
    <row r="131" spans="1:20" x14ac:dyDescent="0.2">
      <c r="A131" s="15" t="s">
        <v>169</v>
      </c>
      <c r="B131" s="15" t="s">
        <v>170</v>
      </c>
      <c r="C131" s="49" t="s">
        <v>444</v>
      </c>
      <c r="D131" s="15"/>
      <c r="E131" s="15" t="s">
        <v>337</v>
      </c>
      <c r="F131" s="15" t="s">
        <v>215</v>
      </c>
      <c r="G131" s="15">
        <v>1.0900000000000001</v>
      </c>
      <c r="H131" s="15" t="s">
        <v>157</v>
      </c>
      <c r="I131" s="15" t="s">
        <v>216</v>
      </c>
      <c r="J131" s="15"/>
      <c r="K131" s="52" t="s">
        <v>218</v>
      </c>
      <c r="L131" s="54">
        <v>510</v>
      </c>
      <c r="M131" s="73"/>
      <c r="N131" s="67">
        <f t="shared" si="6"/>
        <v>0</v>
      </c>
      <c r="O131" s="68"/>
      <c r="P131" s="69"/>
      <c r="Q131" s="67">
        <f t="shared" si="3"/>
        <v>0</v>
      </c>
      <c r="R131" s="68"/>
      <c r="S131" s="74">
        <f t="shared" si="4"/>
        <v>0</v>
      </c>
      <c r="T131" s="15"/>
    </row>
    <row r="132" spans="1:20" x14ac:dyDescent="0.2">
      <c r="A132" s="15" t="s">
        <v>169</v>
      </c>
      <c r="B132" s="15" t="s">
        <v>170</v>
      </c>
      <c r="C132" s="49" t="s">
        <v>445</v>
      </c>
      <c r="D132" s="15" t="s">
        <v>446</v>
      </c>
      <c r="E132" s="15" t="s">
        <v>447</v>
      </c>
      <c r="F132" s="15" t="s">
        <v>236</v>
      </c>
      <c r="G132" s="15">
        <v>76.099999999999994</v>
      </c>
      <c r="H132" s="15" t="s">
        <v>157</v>
      </c>
      <c r="I132" s="15" t="s">
        <v>259</v>
      </c>
      <c r="J132" s="15"/>
      <c r="K132" s="52" t="s">
        <v>186</v>
      </c>
      <c r="L132" s="54">
        <v>104</v>
      </c>
      <c r="M132" s="73"/>
      <c r="N132" s="67">
        <f t="shared" si="6"/>
        <v>0</v>
      </c>
      <c r="O132" s="68"/>
      <c r="P132" s="69"/>
      <c r="Q132" s="67">
        <f t="shared" si="3"/>
        <v>0</v>
      </c>
      <c r="R132" s="68"/>
      <c r="S132" s="74">
        <f t="shared" si="4"/>
        <v>0</v>
      </c>
      <c r="T132" s="15"/>
    </row>
    <row r="133" spans="1:20" x14ac:dyDescent="0.2">
      <c r="A133" s="15" t="s">
        <v>169</v>
      </c>
      <c r="B133" s="15" t="s">
        <v>170</v>
      </c>
      <c r="C133" s="49" t="s">
        <v>448</v>
      </c>
      <c r="D133" s="15" t="s">
        <v>446</v>
      </c>
      <c r="E133" s="15" t="s">
        <v>447</v>
      </c>
      <c r="F133" s="15" t="s">
        <v>236</v>
      </c>
      <c r="G133" s="15">
        <v>163.09</v>
      </c>
      <c r="H133" s="15" t="s">
        <v>157</v>
      </c>
      <c r="I133" s="15" t="s">
        <v>259</v>
      </c>
      <c r="J133" s="15"/>
      <c r="K133" s="52" t="s">
        <v>186</v>
      </c>
      <c r="L133" s="54">
        <v>104</v>
      </c>
      <c r="M133" s="73"/>
      <c r="N133" s="67">
        <f t="shared" si="6"/>
        <v>0</v>
      </c>
      <c r="O133" s="68"/>
      <c r="P133" s="69"/>
      <c r="Q133" s="67">
        <f t="shared" si="3"/>
        <v>0</v>
      </c>
      <c r="R133" s="68"/>
      <c r="S133" s="74">
        <f t="shared" si="4"/>
        <v>0</v>
      </c>
      <c r="T133" s="15"/>
    </row>
    <row r="134" spans="1:20" x14ac:dyDescent="0.2">
      <c r="A134" s="15" t="s">
        <v>169</v>
      </c>
      <c r="B134" s="15" t="s">
        <v>170</v>
      </c>
      <c r="C134" s="49" t="s">
        <v>449</v>
      </c>
      <c r="D134" s="15" t="s">
        <v>450</v>
      </c>
      <c r="E134" s="15" t="s">
        <v>451</v>
      </c>
      <c r="F134" s="15" t="s">
        <v>236</v>
      </c>
      <c r="G134" s="15">
        <v>8.2899999999999991</v>
      </c>
      <c r="H134" s="15" t="s">
        <v>157</v>
      </c>
      <c r="I134" s="15" t="s">
        <v>259</v>
      </c>
      <c r="J134" s="15"/>
      <c r="K134" s="52" t="s">
        <v>175</v>
      </c>
      <c r="L134" s="54">
        <v>255</v>
      </c>
      <c r="M134" s="73"/>
      <c r="N134" s="67">
        <f>IFERROR((L134*G134)/M134,0)</f>
        <v>0</v>
      </c>
      <c r="O134" s="68"/>
      <c r="P134" s="69"/>
      <c r="Q134" s="67">
        <f t="shared" si="3"/>
        <v>0</v>
      </c>
      <c r="R134" s="68"/>
      <c r="S134" s="74">
        <f t="shared" si="4"/>
        <v>0</v>
      </c>
      <c r="T134" s="15"/>
    </row>
    <row r="135" spans="1:20" x14ac:dyDescent="0.2">
      <c r="A135" s="15" t="s">
        <v>169</v>
      </c>
      <c r="B135" s="15" t="s">
        <v>170</v>
      </c>
      <c r="C135" s="49" t="s">
        <v>452</v>
      </c>
      <c r="D135" s="15"/>
      <c r="E135" s="15" t="s">
        <v>453</v>
      </c>
      <c r="F135" s="15" t="s">
        <v>389</v>
      </c>
      <c r="G135" s="15">
        <v>4.3</v>
      </c>
      <c r="H135" s="15" t="s">
        <v>157</v>
      </c>
      <c r="I135" s="15"/>
      <c r="J135" s="15"/>
      <c r="K135" s="52" t="s">
        <v>229</v>
      </c>
      <c r="L135" s="54">
        <v>0</v>
      </c>
      <c r="M135" s="73"/>
      <c r="N135" s="67">
        <f>IFERROR((L135*G135)/M135,0)</f>
        <v>0</v>
      </c>
      <c r="O135" s="68"/>
      <c r="P135" s="69"/>
      <c r="Q135" s="67">
        <f t="shared" si="3"/>
        <v>0</v>
      </c>
      <c r="R135" s="68"/>
      <c r="S135" s="74">
        <f t="shared" si="4"/>
        <v>0</v>
      </c>
      <c r="T135" s="15"/>
    </row>
    <row r="136" spans="1:20" x14ac:dyDescent="0.2">
      <c r="A136" s="15" t="s">
        <v>169</v>
      </c>
      <c r="B136" s="15" t="s">
        <v>170</v>
      </c>
      <c r="C136" s="49" t="s">
        <v>454</v>
      </c>
      <c r="D136" s="15" t="s">
        <v>455</v>
      </c>
      <c r="E136" s="15" t="s">
        <v>456</v>
      </c>
      <c r="F136" s="15" t="s">
        <v>236</v>
      </c>
      <c r="G136" s="15">
        <v>21.28</v>
      </c>
      <c r="H136" s="15" t="s">
        <v>157</v>
      </c>
      <c r="I136" s="15" t="s">
        <v>259</v>
      </c>
      <c r="J136" s="15"/>
      <c r="K136" s="52" t="s">
        <v>229</v>
      </c>
      <c r="L136" s="54">
        <v>0</v>
      </c>
      <c r="M136" s="73"/>
      <c r="N136" s="67">
        <f>IFERROR((L136*G136)/M136,0)</f>
        <v>0</v>
      </c>
      <c r="O136" s="68"/>
      <c r="P136" s="69"/>
      <c r="Q136" s="67">
        <f t="shared" ref="Q136:Q193" si="7">P136*N136</f>
        <v>0</v>
      </c>
      <c r="R136" s="68"/>
      <c r="S136" s="74">
        <f t="shared" ref="S136:S193" si="8">(N136*O136)+(Q136*R136)</f>
        <v>0</v>
      </c>
      <c r="T136" s="15"/>
    </row>
    <row r="137" spans="1:20" x14ac:dyDescent="0.2">
      <c r="A137" s="15" t="s">
        <v>169</v>
      </c>
      <c r="B137" s="15" t="s">
        <v>170</v>
      </c>
      <c r="C137" s="49" t="s">
        <v>457</v>
      </c>
      <c r="D137" s="15" t="s">
        <v>458</v>
      </c>
      <c r="E137" s="15" t="s">
        <v>459</v>
      </c>
      <c r="F137" s="15" t="s">
        <v>236</v>
      </c>
      <c r="G137" s="15">
        <v>10.96</v>
      </c>
      <c r="H137" s="15" t="s">
        <v>157</v>
      </c>
      <c r="I137" s="15" t="s">
        <v>259</v>
      </c>
      <c r="J137" s="15"/>
      <c r="K137" s="52" t="s">
        <v>175</v>
      </c>
      <c r="L137" s="54">
        <v>255</v>
      </c>
      <c r="M137" s="73"/>
      <c r="N137" s="67">
        <f>IFERROR((L137*G137)/M137,0)</f>
        <v>0</v>
      </c>
      <c r="O137" s="68"/>
      <c r="P137" s="69"/>
      <c r="Q137" s="67">
        <f t="shared" si="7"/>
        <v>0</v>
      </c>
      <c r="R137" s="68"/>
      <c r="S137" s="74">
        <f t="shared" si="8"/>
        <v>0</v>
      </c>
      <c r="T137" s="15"/>
    </row>
    <row r="138" spans="1:20" x14ac:dyDescent="0.2">
      <c r="A138" s="15" t="s">
        <v>169</v>
      </c>
      <c r="B138" s="15" t="s">
        <v>170</v>
      </c>
      <c r="C138" s="49" t="s">
        <v>460</v>
      </c>
      <c r="D138" s="15" t="s">
        <v>461</v>
      </c>
      <c r="E138" s="15" t="s">
        <v>462</v>
      </c>
      <c r="F138" s="15" t="s">
        <v>236</v>
      </c>
      <c r="G138" s="15">
        <v>33.840000000000003</v>
      </c>
      <c r="H138" s="15" t="s">
        <v>157</v>
      </c>
      <c r="I138" s="15" t="s">
        <v>259</v>
      </c>
      <c r="J138" s="15"/>
      <c r="K138" s="52" t="s">
        <v>175</v>
      </c>
      <c r="L138" s="54">
        <v>255</v>
      </c>
      <c r="M138" s="73"/>
      <c r="N138" s="67">
        <f>IFERROR((L138*G138)/M138,0)</f>
        <v>0</v>
      </c>
      <c r="O138" s="68"/>
      <c r="P138" s="69"/>
      <c r="Q138" s="67">
        <f t="shared" si="7"/>
        <v>0</v>
      </c>
      <c r="R138" s="68"/>
      <c r="S138" s="74">
        <f t="shared" si="8"/>
        <v>0</v>
      </c>
      <c r="T138" s="15"/>
    </row>
    <row r="139" spans="1:20" x14ac:dyDescent="0.2">
      <c r="A139" s="15" t="s">
        <v>169</v>
      </c>
      <c r="B139" s="15" t="s">
        <v>170</v>
      </c>
      <c r="C139" s="49" t="s">
        <v>463</v>
      </c>
      <c r="D139" s="15" t="s">
        <v>446</v>
      </c>
      <c r="E139" s="15" t="s">
        <v>447</v>
      </c>
      <c r="F139" s="15" t="s">
        <v>236</v>
      </c>
      <c r="G139" s="15">
        <v>92.72</v>
      </c>
      <c r="H139" s="15" t="s">
        <v>157</v>
      </c>
      <c r="I139" s="15" t="s">
        <v>259</v>
      </c>
      <c r="J139" s="15"/>
      <c r="K139" s="52" t="s">
        <v>186</v>
      </c>
      <c r="L139" s="54">
        <v>104</v>
      </c>
      <c r="M139" s="73"/>
      <c r="N139" s="67">
        <f t="shared" ref="N139:N165" si="9">IFERROR((L139*G139)/M139,0)</f>
        <v>0</v>
      </c>
      <c r="O139" s="68"/>
      <c r="P139" s="69"/>
      <c r="Q139" s="67">
        <f t="shared" si="7"/>
        <v>0</v>
      </c>
      <c r="R139" s="68"/>
      <c r="S139" s="74">
        <f t="shared" si="8"/>
        <v>0</v>
      </c>
      <c r="T139" s="15"/>
    </row>
    <row r="140" spans="1:20" x14ac:dyDescent="0.2">
      <c r="A140" s="15" t="s">
        <v>169</v>
      </c>
      <c r="B140" s="15" t="s">
        <v>170</v>
      </c>
      <c r="C140" s="49" t="s">
        <v>464</v>
      </c>
      <c r="D140" s="15" t="s">
        <v>446</v>
      </c>
      <c r="E140" s="15" t="s">
        <v>447</v>
      </c>
      <c r="F140" s="15" t="s">
        <v>236</v>
      </c>
      <c r="G140" s="15">
        <v>77.61</v>
      </c>
      <c r="H140" s="15" t="s">
        <v>157</v>
      </c>
      <c r="I140" s="15" t="s">
        <v>259</v>
      </c>
      <c r="J140" s="15"/>
      <c r="K140" s="52" t="s">
        <v>186</v>
      </c>
      <c r="L140" s="54">
        <v>104</v>
      </c>
      <c r="M140" s="73"/>
      <c r="N140" s="67">
        <f t="shared" si="9"/>
        <v>0</v>
      </c>
      <c r="O140" s="68"/>
      <c r="P140" s="69"/>
      <c r="Q140" s="67">
        <f t="shared" si="7"/>
        <v>0</v>
      </c>
      <c r="R140" s="68"/>
      <c r="S140" s="74">
        <f t="shared" si="8"/>
        <v>0</v>
      </c>
      <c r="T140" s="15"/>
    </row>
    <row r="141" spans="1:20" x14ac:dyDescent="0.2">
      <c r="A141" s="15" t="s">
        <v>169</v>
      </c>
      <c r="B141" s="15" t="s">
        <v>170</v>
      </c>
      <c r="C141" s="49" t="s">
        <v>465</v>
      </c>
      <c r="D141" s="15" t="s">
        <v>466</v>
      </c>
      <c r="E141" s="15" t="s">
        <v>467</v>
      </c>
      <c r="F141" s="15" t="s">
        <v>236</v>
      </c>
      <c r="G141" s="15">
        <v>11.55</v>
      </c>
      <c r="H141" s="15" t="s">
        <v>157</v>
      </c>
      <c r="I141" s="15" t="s">
        <v>259</v>
      </c>
      <c r="J141" s="15"/>
      <c r="K141" s="52" t="s">
        <v>175</v>
      </c>
      <c r="L141" s="54">
        <v>255</v>
      </c>
      <c r="M141" s="73"/>
      <c r="N141" s="67">
        <f t="shared" si="9"/>
        <v>0</v>
      </c>
      <c r="O141" s="68"/>
      <c r="P141" s="69"/>
      <c r="Q141" s="67">
        <f t="shared" si="7"/>
        <v>0</v>
      </c>
      <c r="R141" s="68"/>
      <c r="S141" s="74">
        <f t="shared" si="8"/>
        <v>0</v>
      </c>
      <c r="T141" s="15"/>
    </row>
    <row r="142" spans="1:20" x14ac:dyDescent="0.2">
      <c r="A142" s="15" t="s">
        <v>169</v>
      </c>
      <c r="B142" s="15" t="s">
        <v>170</v>
      </c>
      <c r="C142" s="49" t="s">
        <v>468</v>
      </c>
      <c r="D142" s="15" t="s">
        <v>469</v>
      </c>
      <c r="E142" s="15" t="s">
        <v>467</v>
      </c>
      <c r="F142" s="15" t="s">
        <v>236</v>
      </c>
      <c r="G142" s="15">
        <v>9.56</v>
      </c>
      <c r="H142" s="15" t="s">
        <v>157</v>
      </c>
      <c r="I142" s="15" t="s">
        <v>259</v>
      </c>
      <c r="J142" s="15"/>
      <c r="K142" s="52" t="s">
        <v>175</v>
      </c>
      <c r="L142" s="54">
        <v>255</v>
      </c>
      <c r="M142" s="73"/>
      <c r="N142" s="67">
        <f t="shared" si="9"/>
        <v>0</v>
      </c>
      <c r="O142" s="68"/>
      <c r="P142" s="69"/>
      <c r="Q142" s="67">
        <f t="shared" si="7"/>
        <v>0</v>
      </c>
      <c r="R142" s="68"/>
      <c r="S142" s="74">
        <f t="shared" si="8"/>
        <v>0</v>
      </c>
      <c r="T142" s="15"/>
    </row>
    <row r="143" spans="1:20" x14ac:dyDescent="0.2">
      <c r="A143" s="15" t="s">
        <v>169</v>
      </c>
      <c r="B143" s="15" t="s">
        <v>170</v>
      </c>
      <c r="C143" s="49" t="s">
        <v>470</v>
      </c>
      <c r="D143" s="15" t="s">
        <v>471</v>
      </c>
      <c r="E143" s="15" t="s">
        <v>467</v>
      </c>
      <c r="F143" s="15" t="s">
        <v>236</v>
      </c>
      <c r="G143" s="15">
        <v>10.6</v>
      </c>
      <c r="H143" s="15" t="s">
        <v>157</v>
      </c>
      <c r="I143" s="15" t="s">
        <v>259</v>
      </c>
      <c r="J143" s="15"/>
      <c r="K143" s="52" t="s">
        <v>175</v>
      </c>
      <c r="L143" s="54">
        <v>255</v>
      </c>
      <c r="M143" s="73"/>
      <c r="N143" s="67">
        <f t="shared" si="9"/>
        <v>0</v>
      </c>
      <c r="O143" s="68"/>
      <c r="P143" s="69"/>
      <c r="Q143" s="67">
        <f t="shared" si="7"/>
        <v>0</v>
      </c>
      <c r="R143" s="68"/>
      <c r="S143" s="74">
        <f t="shared" si="8"/>
        <v>0</v>
      </c>
      <c r="T143" s="15"/>
    </row>
    <row r="144" spans="1:20" x14ac:dyDescent="0.2">
      <c r="A144" s="15" t="s">
        <v>169</v>
      </c>
      <c r="B144" s="15" t="s">
        <v>170</v>
      </c>
      <c r="C144" s="49" t="s">
        <v>472</v>
      </c>
      <c r="D144" s="15" t="s">
        <v>473</v>
      </c>
      <c r="E144" s="15" t="s">
        <v>474</v>
      </c>
      <c r="F144" s="15" t="s">
        <v>236</v>
      </c>
      <c r="G144" s="15">
        <v>115.25</v>
      </c>
      <c r="H144" s="15" t="s">
        <v>157</v>
      </c>
      <c r="I144" s="15" t="s">
        <v>259</v>
      </c>
      <c r="J144" s="15"/>
      <c r="K144" s="52" t="s">
        <v>186</v>
      </c>
      <c r="L144" s="54">
        <v>104</v>
      </c>
      <c r="M144" s="73"/>
      <c r="N144" s="67">
        <f t="shared" si="9"/>
        <v>0</v>
      </c>
      <c r="O144" s="68"/>
      <c r="P144" s="69"/>
      <c r="Q144" s="67">
        <f t="shared" si="7"/>
        <v>0</v>
      </c>
      <c r="R144" s="68"/>
      <c r="S144" s="74">
        <f t="shared" si="8"/>
        <v>0</v>
      </c>
      <c r="T144" s="15"/>
    </row>
    <row r="145" spans="1:20" x14ac:dyDescent="0.2">
      <c r="A145" s="15" t="s">
        <v>169</v>
      </c>
      <c r="B145" s="15" t="s">
        <v>170</v>
      </c>
      <c r="C145" s="49" t="s">
        <v>475</v>
      </c>
      <c r="D145" s="15" t="s">
        <v>171</v>
      </c>
      <c r="E145" s="15" t="s">
        <v>476</v>
      </c>
      <c r="F145" s="15" t="s">
        <v>389</v>
      </c>
      <c r="G145" s="15">
        <v>45.55</v>
      </c>
      <c r="H145" s="15" t="s">
        <v>157</v>
      </c>
      <c r="I145" s="15" t="s">
        <v>411</v>
      </c>
      <c r="J145" s="15"/>
      <c r="K145" s="52" t="s">
        <v>186</v>
      </c>
      <c r="L145" s="54">
        <v>104</v>
      </c>
      <c r="M145" s="73"/>
      <c r="N145" s="67">
        <f t="shared" si="9"/>
        <v>0</v>
      </c>
      <c r="O145" s="68"/>
      <c r="P145" s="69"/>
      <c r="Q145" s="67">
        <f t="shared" si="7"/>
        <v>0</v>
      </c>
      <c r="R145" s="68"/>
      <c r="S145" s="74">
        <f t="shared" si="8"/>
        <v>0</v>
      </c>
      <c r="T145" s="15"/>
    </row>
    <row r="146" spans="1:20" x14ac:dyDescent="0.2">
      <c r="A146" s="15" t="s">
        <v>169</v>
      </c>
      <c r="B146" s="15" t="s">
        <v>170</v>
      </c>
      <c r="C146" s="49" t="s">
        <v>477</v>
      </c>
      <c r="D146" s="15"/>
      <c r="E146" s="15" t="s">
        <v>476</v>
      </c>
      <c r="F146" s="15" t="s">
        <v>389</v>
      </c>
      <c r="G146" s="15">
        <v>16.989999999999998</v>
      </c>
      <c r="H146" s="15"/>
      <c r="I146" s="15" t="s">
        <v>259</v>
      </c>
      <c r="J146" s="15"/>
      <c r="K146" s="52" t="s">
        <v>186</v>
      </c>
      <c r="L146" s="54">
        <v>104</v>
      </c>
      <c r="M146" s="73"/>
      <c r="N146" s="67">
        <f t="shared" si="9"/>
        <v>0</v>
      </c>
      <c r="O146" s="68"/>
      <c r="P146" s="69"/>
      <c r="Q146" s="67">
        <f t="shared" si="7"/>
        <v>0</v>
      </c>
      <c r="R146" s="68"/>
      <c r="S146" s="74">
        <f t="shared" si="8"/>
        <v>0</v>
      </c>
      <c r="T146" s="15"/>
    </row>
    <row r="147" spans="1:20" x14ac:dyDescent="0.2">
      <c r="A147" s="15" t="s">
        <v>169</v>
      </c>
      <c r="B147" s="15" t="s">
        <v>170</v>
      </c>
      <c r="C147" s="49" t="s">
        <v>478</v>
      </c>
      <c r="D147" s="15"/>
      <c r="E147" s="15" t="s">
        <v>476</v>
      </c>
      <c r="F147" s="15" t="s">
        <v>389</v>
      </c>
      <c r="G147" s="15">
        <v>148.59</v>
      </c>
      <c r="H147" s="15" t="s">
        <v>157</v>
      </c>
      <c r="I147" s="15" t="s">
        <v>185</v>
      </c>
      <c r="J147" s="15"/>
      <c r="K147" s="52" t="s">
        <v>186</v>
      </c>
      <c r="L147" s="54">
        <v>104</v>
      </c>
      <c r="M147" s="73"/>
      <c r="N147" s="67">
        <f t="shared" si="9"/>
        <v>0</v>
      </c>
      <c r="O147" s="68"/>
      <c r="P147" s="69"/>
      <c r="Q147" s="67">
        <f t="shared" si="7"/>
        <v>0</v>
      </c>
      <c r="R147" s="68"/>
      <c r="S147" s="74">
        <f t="shared" si="8"/>
        <v>0</v>
      </c>
      <c r="T147" s="15"/>
    </row>
    <row r="148" spans="1:20" x14ac:dyDescent="0.2">
      <c r="A148" s="15" t="s">
        <v>169</v>
      </c>
      <c r="B148" s="15" t="s">
        <v>170</v>
      </c>
      <c r="C148" s="49" t="s">
        <v>479</v>
      </c>
      <c r="D148" s="15"/>
      <c r="E148" s="15" t="s">
        <v>480</v>
      </c>
      <c r="F148" s="15" t="s">
        <v>389</v>
      </c>
      <c r="G148" s="15">
        <v>7.82</v>
      </c>
      <c r="H148" s="15" t="s">
        <v>157</v>
      </c>
      <c r="I148" s="15"/>
      <c r="J148" s="15"/>
      <c r="K148" s="52" t="s">
        <v>186</v>
      </c>
      <c r="L148" s="54">
        <v>104</v>
      </c>
      <c r="M148" s="73"/>
      <c r="N148" s="67">
        <f t="shared" si="9"/>
        <v>0</v>
      </c>
      <c r="O148" s="68"/>
      <c r="P148" s="69"/>
      <c r="Q148" s="67">
        <f t="shared" si="7"/>
        <v>0</v>
      </c>
      <c r="R148" s="68"/>
      <c r="S148" s="74">
        <f t="shared" si="8"/>
        <v>0</v>
      </c>
      <c r="T148" s="15"/>
    </row>
    <row r="149" spans="1:20" x14ac:dyDescent="0.2">
      <c r="A149" s="15" t="s">
        <v>169</v>
      </c>
      <c r="B149" s="15" t="s">
        <v>170</v>
      </c>
      <c r="C149" s="49" t="s">
        <v>481</v>
      </c>
      <c r="D149" s="15" t="s">
        <v>171</v>
      </c>
      <c r="E149" s="15" t="s">
        <v>476</v>
      </c>
      <c r="F149" s="15" t="s">
        <v>389</v>
      </c>
      <c r="G149" s="15">
        <v>99.59</v>
      </c>
      <c r="H149" s="15" t="s">
        <v>157</v>
      </c>
      <c r="I149" s="15" t="s">
        <v>185</v>
      </c>
      <c r="J149" s="15"/>
      <c r="K149" s="52" t="s">
        <v>186</v>
      </c>
      <c r="L149" s="54">
        <v>104</v>
      </c>
      <c r="M149" s="73"/>
      <c r="N149" s="67">
        <f t="shared" si="9"/>
        <v>0</v>
      </c>
      <c r="O149" s="68"/>
      <c r="P149" s="69"/>
      <c r="Q149" s="67">
        <f t="shared" si="7"/>
        <v>0</v>
      </c>
      <c r="R149" s="68"/>
      <c r="S149" s="74">
        <f t="shared" si="8"/>
        <v>0</v>
      </c>
      <c r="T149" s="15"/>
    </row>
    <row r="150" spans="1:20" x14ac:dyDescent="0.2">
      <c r="A150" s="15" t="s">
        <v>169</v>
      </c>
      <c r="B150" s="15" t="s">
        <v>170</v>
      </c>
      <c r="C150" s="49" t="s">
        <v>482</v>
      </c>
      <c r="D150" s="15"/>
      <c r="E150" s="15" t="s">
        <v>476</v>
      </c>
      <c r="F150" s="15" t="s">
        <v>389</v>
      </c>
      <c r="G150" s="15">
        <v>59.37</v>
      </c>
      <c r="H150" s="15" t="s">
        <v>157</v>
      </c>
      <c r="I150" s="15" t="s">
        <v>185</v>
      </c>
      <c r="J150" s="15"/>
      <c r="K150" s="52" t="s">
        <v>186</v>
      </c>
      <c r="L150" s="54">
        <v>104</v>
      </c>
      <c r="M150" s="73"/>
      <c r="N150" s="67">
        <f t="shared" si="9"/>
        <v>0</v>
      </c>
      <c r="O150" s="68"/>
      <c r="P150" s="69"/>
      <c r="Q150" s="67">
        <f t="shared" si="7"/>
        <v>0</v>
      </c>
      <c r="R150" s="68"/>
      <c r="S150" s="74">
        <f t="shared" si="8"/>
        <v>0</v>
      </c>
      <c r="T150" s="15"/>
    </row>
    <row r="151" spans="1:20" x14ac:dyDescent="0.2">
      <c r="A151" s="15" t="s">
        <v>169</v>
      </c>
      <c r="B151" s="15" t="s">
        <v>483</v>
      </c>
      <c r="C151" s="50">
        <v>1001</v>
      </c>
      <c r="D151" s="15" t="s">
        <v>484</v>
      </c>
      <c r="E151" s="15" t="s">
        <v>467</v>
      </c>
      <c r="F151" s="15" t="s">
        <v>236</v>
      </c>
      <c r="G151" s="15">
        <v>37.9</v>
      </c>
      <c r="H151" s="15" t="s">
        <v>157</v>
      </c>
      <c r="I151" s="15" t="s">
        <v>259</v>
      </c>
      <c r="J151" s="15"/>
      <c r="K151" s="52" t="s">
        <v>175</v>
      </c>
      <c r="L151" s="54">
        <v>255</v>
      </c>
      <c r="M151" s="73"/>
      <c r="N151" s="67">
        <f t="shared" si="9"/>
        <v>0</v>
      </c>
      <c r="O151" s="68"/>
      <c r="P151" s="69"/>
      <c r="Q151" s="67">
        <f t="shared" si="7"/>
        <v>0</v>
      </c>
      <c r="R151" s="68"/>
      <c r="S151" s="74">
        <f t="shared" si="8"/>
        <v>0</v>
      </c>
      <c r="T151" s="15"/>
    </row>
    <row r="152" spans="1:20" x14ac:dyDescent="0.2">
      <c r="A152" s="15" t="s">
        <v>169</v>
      </c>
      <c r="B152" s="15" t="s">
        <v>483</v>
      </c>
      <c r="C152" s="50">
        <v>1002</v>
      </c>
      <c r="D152" s="15" t="s">
        <v>485</v>
      </c>
      <c r="E152" s="15" t="s">
        <v>467</v>
      </c>
      <c r="F152" s="15" t="s">
        <v>236</v>
      </c>
      <c r="G152" s="15">
        <v>15.63</v>
      </c>
      <c r="H152" s="15" t="s">
        <v>157</v>
      </c>
      <c r="I152" s="15" t="s">
        <v>259</v>
      </c>
      <c r="J152" s="15"/>
      <c r="K152" s="52" t="s">
        <v>175</v>
      </c>
      <c r="L152" s="54">
        <v>255</v>
      </c>
      <c r="M152" s="73"/>
      <c r="N152" s="67">
        <f t="shared" si="9"/>
        <v>0</v>
      </c>
      <c r="O152" s="68"/>
      <c r="P152" s="69"/>
      <c r="Q152" s="67">
        <f t="shared" si="7"/>
        <v>0</v>
      </c>
      <c r="R152" s="68"/>
      <c r="S152" s="74">
        <f t="shared" si="8"/>
        <v>0</v>
      </c>
      <c r="T152" s="15"/>
    </row>
    <row r="153" spans="1:20" x14ac:dyDescent="0.2">
      <c r="A153" s="15" t="s">
        <v>169</v>
      </c>
      <c r="B153" s="15" t="s">
        <v>483</v>
      </c>
      <c r="C153" s="50">
        <v>1003</v>
      </c>
      <c r="D153" s="15" t="s">
        <v>486</v>
      </c>
      <c r="E153" s="15" t="s">
        <v>467</v>
      </c>
      <c r="F153" s="15" t="s">
        <v>236</v>
      </c>
      <c r="G153" s="15">
        <v>15.93</v>
      </c>
      <c r="H153" s="15" t="s">
        <v>157</v>
      </c>
      <c r="I153" s="15" t="s">
        <v>259</v>
      </c>
      <c r="J153" s="15"/>
      <c r="K153" s="52" t="s">
        <v>175</v>
      </c>
      <c r="L153" s="54">
        <v>255</v>
      </c>
      <c r="M153" s="73"/>
      <c r="N153" s="67">
        <f t="shared" si="9"/>
        <v>0</v>
      </c>
      <c r="O153" s="68"/>
      <c r="P153" s="69"/>
      <c r="Q153" s="67">
        <f t="shared" si="7"/>
        <v>0</v>
      </c>
      <c r="R153" s="68"/>
      <c r="S153" s="74">
        <f t="shared" si="8"/>
        <v>0</v>
      </c>
      <c r="T153" s="15"/>
    </row>
    <row r="154" spans="1:20" x14ac:dyDescent="0.2">
      <c r="A154" s="15" t="s">
        <v>169</v>
      </c>
      <c r="B154" s="15" t="s">
        <v>483</v>
      </c>
      <c r="C154" s="50">
        <v>1004</v>
      </c>
      <c r="D154" s="15" t="s">
        <v>487</v>
      </c>
      <c r="E154" s="15" t="s">
        <v>467</v>
      </c>
      <c r="F154" s="15" t="s">
        <v>236</v>
      </c>
      <c r="G154" s="15">
        <v>72.069999999999993</v>
      </c>
      <c r="H154" s="15" t="s">
        <v>157</v>
      </c>
      <c r="I154" s="15" t="s">
        <v>259</v>
      </c>
      <c r="J154" s="15"/>
      <c r="K154" s="52" t="s">
        <v>175</v>
      </c>
      <c r="L154" s="54">
        <v>255</v>
      </c>
      <c r="M154" s="73"/>
      <c r="N154" s="67">
        <f t="shared" si="9"/>
        <v>0</v>
      </c>
      <c r="O154" s="68"/>
      <c r="P154" s="69"/>
      <c r="Q154" s="67">
        <f t="shared" si="7"/>
        <v>0</v>
      </c>
      <c r="R154" s="68"/>
      <c r="S154" s="74">
        <f t="shared" si="8"/>
        <v>0</v>
      </c>
      <c r="T154" s="15"/>
    </row>
    <row r="155" spans="1:20" x14ac:dyDescent="0.2">
      <c r="A155" s="15" t="s">
        <v>169</v>
      </c>
      <c r="B155" s="15" t="s">
        <v>483</v>
      </c>
      <c r="C155" s="50">
        <v>1005</v>
      </c>
      <c r="D155" s="15" t="s">
        <v>488</v>
      </c>
      <c r="E155" s="15" t="s">
        <v>489</v>
      </c>
      <c r="F155" s="15" t="s">
        <v>236</v>
      </c>
      <c r="G155" s="15">
        <v>71.64</v>
      </c>
      <c r="H155" s="15" t="s">
        <v>157</v>
      </c>
      <c r="I155" s="15" t="s">
        <v>411</v>
      </c>
      <c r="J155" s="15"/>
      <c r="K155" s="52" t="s">
        <v>175</v>
      </c>
      <c r="L155" s="54">
        <v>255</v>
      </c>
      <c r="M155" s="73"/>
      <c r="N155" s="67">
        <f t="shared" si="9"/>
        <v>0</v>
      </c>
      <c r="O155" s="68"/>
      <c r="P155" s="69"/>
      <c r="Q155" s="67">
        <f t="shared" si="7"/>
        <v>0</v>
      </c>
      <c r="R155" s="68"/>
      <c r="S155" s="74">
        <f t="shared" si="8"/>
        <v>0</v>
      </c>
      <c r="T155" s="15"/>
    </row>
    <row r="156" spans="1:20" x14ac:dyDescent="0.2">
      <c r="A156" s="15" t="s">
        <v>169</v>
      </c>
      <c r="B156" s="15" t="s">
        <v>483</v>
      </c>
      <c r="C156" s="50">
        <v>1006</v>
      </c>
      <c r="D156" s="15" t="s">
        <v>490</v>
      </c>
      <c r="E156" s="15" t="s">
        <v>321</v>
      </c>
      <c r="F156" s="15" t="s">
        <v>389</v>
      </c>
      <c r="G156" s="15">
        <v>6.45</v>
      </c>
      <c r="H156" s="15" t="s">
        <v>157</v>
      </c>
      <c r="I156" s="15" t="s">
        <v>228</v>
      </c>
      <c r="J156" s="15"/>
      <c r="K156" s="52" t="s">
        <v>229</v>
      </c>
      <c r="L156" s="54">
        <v>0</v>
      </c>
      <c r="M156" s="73"/>
      <c r="N156" s="67">
        <f t="shared" si="9"/>
        <v>0</v>
      </c>
      <c r="O156" s="68"/>
      <c r="P156" s="69"/>
      <c r="Q156" s="67">
        <f t="shared" si="7"/>
        <v>0</v>
      </c>
      <c r="R156" s="68"/>
      <c r="S156" s="74">
        <f t="shared" si="8"/>
        <v>0</v>
      </c>
      <c r="T156" s="15"/>
    </row>
    <row r="157" spans="1:20" x14ac:dyDescent="0.2">
      <c r="A157" s="15" t="s">
        <v>169</v>
      </c>
      <c r="B157" s="15" t="s">
        <v>483</v>
      </c>
      <c r="C157" s="49" t="s">
        <v>491</v>
      </c>
      <c r="D157" s="15" t="s">
        <v>492</v>
      </c>
      <c r="E157" s="15" t="s">
        <v>250</v>
      </c>
      <c r="F157" s="15" t="s">
        <v>215</v>
      </c>
      <c r="G157" s="15">
        <v>3.39</v>
      </c>
      <c r="H157" s="15" t="s">
        <v>157</v>
      </c>
      <c r="I157" s="15" t="s">
        <v>493</v>
      </c>
      <c r="J157" s="15"/>
      <c r="K157" s="52" t="s">
        <v>218</v>
      </c>
      <c r="L157" s="54">
        <v>510</v>
      </c>
      <c r="M157" s="73"/>
      <c r="N157" s="67">
        <f t="shared" si="9"/>
        <v>0</v>
      </c>
      <c r="O157" s="68"/>
      <c r="P157" s="69"/>
      <c r="Q157" s="67">
        <f t="shared" si="7"/>
        <v>0</v>
      </c>
      <c r="R157" s="68"/>
      <c r="S157" s="74">
        <f t="shared" si="8"/>
        <v>0</v>
      </c>
      <c r="T157" s="15"/>
    </row>
    <row r="158" spans="1:20" x14ac:dyDescent="0.2">
      <c r="A158" s="15" t="s">
        <v>169</v>
      </c>
      <c r="B158" s="15" t="s">
        <v>483</v>
      </c>
      <c r="C158" s="49" t="s">
        <v>494</v>
      </c>
      <c r="D158" s="15"/>
      <c r="E158" s="15" t="s">
        <v>214</v>
      </c>
      <c r="F158" s="15" t="s">
        <v>215</v>
      </c>
      <c r="G158" s="15">
        <v>1.0900000000000001</v>
      </c>
      <c r="H158" s="15" t="s">
        <v>157</v>
      </c>
      <c r="I158" s="15" t="s">
        <v>493</v>
      </c>
      <c r="J158" s="15"/>
      <c r="K158" s="52" t="s">
        <v>218</v>
      </c>
      <c r="L158" s="54">
        <v>510</v>
      </c>
      <c r="M158" s="73"/>
      <c r="N158" s="67">
        <f t="shared" si="9"/>
        <v>0</v>
      </c>
      <c r="O158" s="68"/>
      <c r="P158" s="69"/>
      <c r="Q158" s="67">
        <f t="shared" si="7"/>
        <v>0</v>
      </c>
      <c r="R158" s="68"/>
      <c r="S158" s="74">
        <f t="shared" si="8"/>
        <v>0</v>
      </c>
      <c r="T158" s="15"/>
    </row>
    <row r="159" spans="1:20" x14ac:dyDescent="0.2">
      <c r="A159" s="15" t="s">
        <v>169</v>
      </c>
      <c r="B159" s="15" t="s">
        <v>483</v>
      </c>
      <c r="C159" s="49" t="s">
        <v>495</v>
      </c>
      <c r="D159" s="15"/>
      <c r="E159" s="15" t="s">
        <v>214</v>
      </c>
      <c r="F159" s="15" t="s">
        <v>215</v>
      </c>
      <c r="G159" s="15">
        <v>1.0900000000000001</v>
      </c>
      <c r="H159" s="15" t="s">
        <v>157</v>
      </c>
      <c r="I159" s="15" t="s">
        <v>493</v>
      </c>
      <c r="J159" s="15"/>
      <c r="K159" s="52" t="s">
        <v>218</v>
      </c>
      <c r="L159" s="54">
        <v>510</v>
      </c>
      <c r="M159" s="73"/>
      <c r="N159" s="67">
        <f t="shared" si="9"/>
        <v>0</v>
      </c>
      <c r="O159" s="68"/>
      <c r="P159" s="69"/>
      <c r="Q159" s="67">
        <f t="shared" si="7"/>
        <v>0</v>
      </c>
      <c r="R159" s="68"/>
      <c r="S159" s="74">
        <f t="shared" si="8"/>
        <v>0</v>
      </c>
      <c r="T159" s="15"/>
    </row>
    <row r="160" spans="1:20" x14ac:dyDescent="0.2">
      <c r="A160" s="15" t="s">
        <v>169</v>
      </c>
      <c r="B160" s="15" t="s">
        <v>483</v>
      </c>
      <c r="C160" s="50">
        <v>1008</v>
      </c>
      <c r="D160" s="15" t="s">
        <v>496</v>
      </c>
      <c r="E160" s="15" t="s">
        <v>441</v>
      </c>
      <c r="F160" s="15" t="s">
        <v>215</v>
      </c>
      <c r="G160" s="15">
        <v>3.67</v>
      </c>
      <c r="H160" s="15" t="s">
        <v>157</v>
      </c>
      <c r="I160" s="15" t="s">
        <v>493</v>
      </c>
      <c r="J160" s="15"/>
      <c r="K160" s="52" t="s">
        <v>218</v>
      </c>
      <c r="L160" s="54">
        <v>510</v>
      </c>
      <c r="M160" s="73"/>
      <c r="N160" s="67">
        <f t="shared" si="9"/>
        <v>0</v>
      </c>
      <c r="O160" s="68"/>
      <c r="P160" s="69"/>
      <c r="Q160" s="67">
        <f t="shared" si="7"/>
        <v>0</v>
      </c>
      <c r="R160" s="68"/>
      <c r="S160" s="74">
        <f t="shared" si="8"/>
        <v>0</v>
      </c>
      <c r="T160" s="15"/>
    </row>
    <row r="161" spans="1:20" x14ac:dyDescent="0.2">
      <c r="A161" s="15" t="s">
        <v>169</v>
      </c>
      <c r="B161" s="15" t="s">
        <v>483</v>
      </c>
      <c r="C161" s="49" t="s">
        <v>497</v>
      </c>
      <c r="D161" s="15" t="s">
        <v>498</v>
      </c>
      <c r="E161" s="15" t="s">
        <v>242</v>
      </c>
      <c r="F161" s="15" t="s">
        <v>215</v>
      </c>
      <c r="G161" s="15">
        <v>3.39</v>
      </c>
      <c r="H161" s="15" t="s">
        <v>157</v>
      </c>
      <c r="I161" s="15" t="s">
        <v>493</v>
      </c>
      <c r="J161" s="15"/>
      <c r="K161" s="52" t="s">
        <v>218</v>
      </c>
      <c r="L161" s="54">
        <v>510</v>
      </c>
      <c r="M161" s="73"/>
      <c r="N161" s="67">
        <f t="shared" si="9"/>
        <v>0</v>
      </c>
      <c r="O161" s="68"/>
      <c r="P161" s="69"/>
      <c r="Q161" s="67">
        <f t="shared" si="7"/>
        <v>0</v>
      </c>
      <c r="R161" s="68"/>
      <c r="S161" s="74">
        <f t="shared" si="8"/>
        <v>0</v>
      </c>
      <c r="T161" s="15"/>
    </row>
    <row r="162" spans="1:20" x14ac:dyDescent="0.2">
      <c r="A162" s="15" t="s">
        <v>169</v>
      </c>
      <c r="B162" s="15" t="s">
        <v>483</v>
      </c>
      <c r="C162" s="49" t="s">
        <v>499</v>
      </c>
      <c r="D162" s="15"/>
      <c r="E162" s="15" t="s">
        <v>214</v>
      </c>
      <c r="F162" s="15" t="s">
        <v>215</v>
      </c>
      <c r="G162" s="15">
        <v>1.0900000000000001</v>
      </c>
      <c r="H162" s="15" t="s">
        <v>157</v>
      </c>
      <c r="I162" s="15" t="s">
        <v>493</v>
      </c>
      <c r="J162" s="15"/>
      <c r="K162" s="52" t="s">
        <v>218</v>
      </c>
      <c r="L162" s="54">
        <v>510</v>
      </c>
      <c r="M162" s="73"/>
      <c r="N162" s="67">
        <f t="shared" si="9"/>
        <v>0</v>
      </c>
      <c r="O162" s="68"/>
      <c r="P162" s="69"/>
      <c r="Q162" s="67">
        <f t="shared" si="7"/>
        <v>0</v>
      </c>
      <c r="R162" s="68"/>
      <c r="S162" s="74">
        <f t="shared" si="8"/>
        <v>0</v>
      </c>
      <c r="T162" s="15"/>
    </row>
    <row r="163" spans="1:20" x14ac:dyDescent="0.2">
      <c r="A163" s="15" t="s">
        <v>169</v>
      </c>
      <c r="B163" s="15" t="s">
        <v>483</v>
      </c>
      <c r="C163" s="49" t="s">
        <v>500</v>
      </c>
      <c r="D163" s="15"/>
      <c r="E163" s="15" t="s">
        <v>245</v>
      </c>
      <c r="F163" s="15" t="s">
        <v>215</v>
      </c>
      <c r="G163" s="15">
        <v>1.0900000000000001</v>
      </c>
      <c r="H163" s="15" t="s">
        <v>157</v>
      </c>
      <c r="I163" s="15" t="s">
        <v>493</v>
      </c>
      <c r="J163" s="15"/>
      <c r="K163" s="52" t="s">
        <v>218</v>
      </c>
      <c r="L163" s="54">
        <v>510</v>
      </c>
      <c r="M163" s="73"/>
      <c r="N163" s="67">
        <f t="shared" si="9"/>
        <v>0</v>
      </c>
      <c r="O163" s="68"/>
      <c r="P163" s="69"/>
      <c r="Q163" s="67">
        <f t="shared" si="7"/>
        <v>0</v>
      </c>
      <c r="R163" s="68"/>
      <c r="S163" s="74">
        <f t="shared" si="8"/>
        <v>0</v>
      </c>
      <c r="T163" s="15"/>
    </row>
    <row r="164" spans="1:20" x14ac:dyDescent="0.2">
      <c r="A164" s="15" t="s">
        <v>169</v>
      </c>
      <c r="B164" s="15" t="s">
        <v>483</v>
      </c>
      <c r="C164" s="49" t="s">
        <v>501</v>
      </c>
      <c r="D164" s="15" t="s">
        <v>341</v>
      </c>
      <c r="E164" s="15" t="s">
        <v>235</v>
      </c>
      <c r="F164" s="15" t="s">
        <v>389</v>
      </c>
      <c r="G164" s="15">
        <v>4.9400000000000004</v>
      </c>
      <c r="H164" s="15" t="s">
        <v>157</v>
      </c>
      <c r="I164" s="15" t="s">
        <v>411</v>
      </c>
      <c r="J164" s="15"/>
      <c r="K164" s="52" t="s">
        <v>186</v>
      </c>
      <c r="L164" s="54">
        <v>104</v>
      </c>
      <c r="M164" s="73"/>
      <c r="N164" s="67">
        <f t="shared" si="9"/>
        <v>0</v>
      </c>
      <c r="O164" s="68"/>
      <c r="P164" s="69"/>
      <c r="Q164" s="67">
        <f t="shared" si="7"/>
        <v>0</v>
      </c>
      <c r="R164" s="68"/>
      <c r="S164" s="74">
        <f t="shared" si="8"/>
        <v>0</v>
      </c>
      <c r="T164" s="15"/>
    </row>
    <row r="165" spans="1:20" x14ac:dyDescent="0.2">
      <c r="A165" s="15" t="s">
        <v>169</v>
      </c>
      <c r="B165" s="15" t="s">
        <v>483</v>
      </c>
      <c r="C165" s="49" t="s">
        <v>502</v>
      </c>
      <c r="D165" s="15" t="s">
        <v>503</v>
      </c>
      <c r="E165" s="15" t="s">
        <v>171</v>
      </c>
      <c r="F165" s="15" t="s">
        <v>236</v>
      </c>
      <c r="G165" s="15">
        <v>9.2799999999999994</v>
      </c>
      <c r="H165" s="15" t="s">
        <v>157</v>
      </c>
      <c r="I165" s="15" t="s">
        <v>259</v>
      </c>
      <c r="J165" s="15"/>
      <c r="K165" s="52" t="s">
        <v>186</v>
      </c>
      <c r="L165" s="54">
        <v>104</v>
      </c>
      <c r="M165" s="73"/>
      <c r="N165" s="67">
        <f t="shared" si="9"/>
        <v>0</v>
      </c>
      <c r="O165" s="68"/>
      <c r="P165" s="69"/>
      <c r="Q165" s="67">
        <f t="shared" si="7"/>
        <v>0</v>
      </c>
      <c r="R165" s="68"/>
      <c r="S165" s="74">
        <f t="shared" si="8"/>
        <v>0</v>
      </c>
      <c r="T165" s="15"/>
    </row>
    <row r="166" spans="1:20" x14ac:dyDescent="0.2">
      <c r="A166" s="15" t="s">
        <v>169</v>
      </c>
      <c r="B166" s="15" t="s">
        <v>483</v>
      </c>
      <c r="C166" s="49" t="s">
        <v>504</v>
      </c>
      <c r="D166" s="15" t="s">
        <v>505</v>
      </c>
      <c r="E166" s="15" t="s">
        <v>171</v>
      </c>
      <c r="F166" s="15" t="s">
        <v>236</v>
      </c>
      <c r="G166" s="15">
        <v>9.2799999999999994</v>
      </c>
      <c r="H166" s="15" t="s">
        <v>157</v>
      </c>
      <c r="I166" s="15" t="s">
        <v>259</v>
      </c>
      <c r="J166" s="15"/>
      <c r="K166" s="52" t="s">
        <v>186</v>
      </c>
      <c r="L166" s="54">
        <v>104</v>
      </c>
      <c r="M166" s="73"/>
      <c r="N166" s="67">
        <f>IFERROR((L166*G166)/M166,0)</f>
        <v>0</v>
      </c>
      <c r="O166" s="68"/>
      <c r="P166" s="69"/>
      <c r="Q166" s="67">
        <f t="shared" si="7"/>
        <v>0</v>
      </c>
      <c r="R166" s="68"/>
      <c r="S166" s="74">
        <f t="shared" si="8"/>
        <v>0</v>
      </c>
      <c r="T166" s="15"/>
    </row>
    <row r="167" spans="1:20" x14ac:dyDescent="0.2">
      <c r="A167" s="15" t="s">
        <v>169</v>
      </c>
      <c r="B167" s="15" t="s">
        <v>483</v>
      </c>
      <c r="C167" s="50">
        <v>1013</v>
      </c>
      <c r="D167" s="15" t="s">
        <v>506</v>
      </c>
      <c r="E167" s="15" t="s">
        <v>507</v>
      </c>
      <c r="F167" s="15" t="s">
        <v>508</v>
      </c>
      <c r="G167" s="15">
        <v>6.77</v>
      </c>
      <c r="H167" s="15" t="s">
        <v>157</v>
      </c>
      <c r="I167" s="15" t="s">
        <v>411</v>
      </c>
      <c r="J167" s="15"/>
      <c r="K167" s="52" t="s">
        <v>175</v>
      </c>
      <c r="L167" s="54">
        <v>255</v>
      </c>
      <c r="M167" s="73"/>
      <c r="N167" s="67">
        <f>IFERROR((L167*G167)/M167,0)</f>
        <v>0</v>
      </c>
      <c r="O167" s="68"/>
      <c r="P167" s="69"/>
      <c r="Q167" s="67">
        <f t="shared" si="7"/>
        <v>0</v>
      </c>
      <c r="R167" s="68"/>
      <c r="S167" s="74">
        <f t="shared" si="8"/>
        <v>0</v>
      </c>
      <c r="T167" s="15"/>
    </row>
    <row r="168" spans="1:20" x14ac:dyDescent="0.2">
      <c r="A168" s="15" t="s">
        <v>169</v>
      </c>
      <c r="B168" s="15" t="s">
        <v>483</v>
      </c>
      <c r="C168" s="50">
        <v>1014</v>
      </c>
      <c r="D168" s="15" t="s">
        <v>509</v>
      </c>
      <c r="E168" s="15" t="s">
        <v>510</v>
      </c>
      <c r="F168" s="15" t="s">
        <v>511</v>
      </c>
      <c r="G168" s="15">
        <v>187.35</v>
      </c>
      <c r="H168" s="15" t="s">
        <v>157</v>
      </c>
      <c r="I168" s="15" t="s">
        <v>512</v>
      </c>
      <c r="J168" s="15"/>
      <c r="K168" s="52" t="s">
        <v>175</v>
      </c>
      <c r="L168" s="54">
        <v>255</v>
      </c>
      <c r="M168" s="73"/>
      <c r="N168" s="67">
        <f>IFERROR((L168*G168)/M168,0)</f>
        <v>0</v>
      </c>
      <c r="O168" s="68"/>
      <c r="P168" s="69"/>
      <c r="Q168" s="67">
        <f t="shared" si="7"/>
        <v>0</v>
      </c>
      <c r="R168" s="68"/>
      <c r="S168" s="74">
        <f t="shared" si="8"/>
        <v>0</v>
      </c>
      <c r="T168" s="15"/>
    </row>
    <row r="169" spans="1:20" x14ac:dyDescent="0.2">
      <c r="A169" s="15" t="s">
        <v>169</v>
      </c>
      <c r="B169" s="15" t="s">
        <v>483</v>
      </c>
      <c r="C169" s="50">
        <v>1015</v>
      </c>
      <c r="D169" s="15" t="s">
        <v>506</v>
      </c>
      <c r="E169" s="15" t="s">
        <v>513</v>
      </c>
      <c r="F169" s="15" t="s">
        <v>511</v>
      </c>
      <c r="G169" s="15">
        <v>8.6999999999999993</v>
      </c>
      <c r="H169" s="15" t="s">
        <v>157</v>
      </c>
      <c r="I169" s="15" t="s">
        <v>185</v>
      </c>
      <c r="J169" s="15"/>
      <c r="K169" s="52" t="s">
        <v>175</v>
      </c>
      <c r="L169" s="54">
        <v>255</v>
      </c>
      <c r="M169" s="73"/>
      <c r="N169" s="67">
        <f>IFERROR((L169*G169)/M169,0)</f>
        <v>0</v>
      </c>
      <c r="O169" s="68"/>
      <c r="P169" s="69"/>
      <c r="Q169" s="67">
        <f t="shared" si="7"/>
        <v>0</v>
      </c>
      <c r="R169" s="68"/>
      <c r="S169" s="74">
        <f t="shared" si="8"/>
        <v>0</v>
      </c>
      <c r="T169" s="15"/>
    </row>
    <row r="170" spans="1:20" x14ac:dyDescent="0.2">
      <c r="A170" s="15" t="s">
        <v>169</v>
      </c>
      <c r="B170" s="15" t="s">
        <v>483</v>
      </c>
      <c r="C170" s="50">
        <v>1017</v>
      </c>
      <c r="D170" s="15" t="s">
        <v>514</v>
      </c>
      <c r="E170" s="15" t="s">
        <v>515</v>
      </c>
      <c r="F170" s="15" t="s">
        <v>511</v>
      </c>
      <c r="G170" s="15">
        <v>140.47999999999999</v>
      </c>
      <c r="H170" s="15" t="s">
        <v>157</v>
      </c>
      <c r="I170" s="15" t="s">
        <v>411</v>
      </c>
      <c r="J170" s="15"/>
      <c r="K170" s="52" t="s">
        <v>175</v>
      </c>
      <c r="L170" s="54">
        <v>255</v>
      </c>
      <c r="M170" s="73"/>
      <c r="N170" s="67">
        <f>IFERROR((L170*G170)/M170,0)</f>
        <v>0</v>
      </c>
      <c r="O170" s="68"/>
      <c r="P170" s="69"/>
      <c r="Q170" s="67">
        <f t="shared" si="7"/>
        <v>0</v>
      </c>
      <c r="R170" s="68"/>
      <c r="S170" s="74">
        <f t="shared" si="8"/>
        <v>0</v>
      </c>
      <c r="T170" s="15"/>
    </row>
    <row r="171" spans="1:20" x14ac:dyDescent="0.2">
      <c r="A171" s="15" t="s">
        <v>169</v>
      </c>
      <c r="B171" s="15" t="s">
        <v>483</v>
      </c>
      <c r="C171" s="50">
        <v>1101</v>
      </c>
      <c r="D171" s="15" t="s">
        <v>516</v>
      </c>
      <c r="E171" s="15" t="s">
        <v>517</v>
      </c>
      <c r="F171" s="15" t="s">
        <v>389</v>
      </c>
      <c r="G171" s="15">
        <v>250.36</v>
      </c>
      <c r="H171" s="15" t="s">
        <v>157</v>
      </c>
      <c r="I171" s="15" t="s">
        <v>228</v>
      </c>
      <c r="J171" s="15"/>
      <c r="K171" s="52" t="s">
        <v>229</v>
      </c>
      <c r="L171" s="54">
        <v>0</v>
      </c>
      <c r="M171" s="73"/>
      <c r="N171" s="67">
        <f t="shared" ref="N171:N193" si="10">IFERROR((L171*G171)/M171,0)</f>
        <v>0</v>
      </c>
      <c r="O171" s="68"/>
      <c r="P171" s="69"/>
      <c r="Q171" s="67">
        <f t="shared" si="7"/>
        <v>0</v>
      </c>
      <c r="R171" s="68"/>
      <c r="S171" s="74">
        <f t="shared" si="8"/>
        <v>0</v>
      </c>
      <c r="T171" s="15"/>
    </row>
    <row r="172" spans="1:20" x14ac:dyDescent="0.2">
      <c r="A172" s="15" t="s">
        <v>169</v>
      </c>
      <c r="B172" s="15" t="s">
        <v>483</v>
      </c>
      <c r="C172" s="50">
        <v>1102</v>
      </c>
      <c r="D172" s="15" t="s">
        <v>518</v>
      </c>
      <c r="E172" s="15" t="s">
        <v>519</v>
      </c>
      <c r="F172" s="15" t="s">
        <v>389</v>
      </c>
      <c r="G172" s="15">
        <v>15.74</v>
      </c>
      <c r="H172" s="15" t="s">
        <v>157</v>
      </c>
      <c r="I172" s="15" t="s">
        <v>228</v>
      </c>
      <c r="J172" s="15"/>
      <c r="K172" s="52" t="s">
        <v>229</v>
      </c>
      <c r="L172" s="54">
        <v>0</v>
      </c>
      <c r="M172" s="73"/>
      <c r="N172" s="67">
        <f t="shared" si="10"/>
        <v>0</v>
      </c>
      <c r="O172" s="68"/>
      <c r="P172" s="69"/>
      <c r="Q172" s="67">
        <f t="shared" si="7"/>
        <v>0</v>
      </c>
      <c r="R172" s="68"/>
      <c r="S172" s="74">
        <f t="shared" si="8"/>
        <v>0</v>
      </c>
      <c r="T172" s="15"/>
    </row>
    <row r="173" spans="1:20" x14ac:dyDescent="0.2">
      <c r="A173" s="15" t="s">
        <v>169</v>
      </c>
      <c r="B173" s="15" t="s">
        <v>483</v>
      </c>
      <c r="C173" s="50">
        <v>1103</v>
      </c>
      <c r="D173" s="15" t="s">
        <v>520</v>
      </c>
      <c r="E173" s="15" t="s">
        <v>521</v>
      </c>
      <c r="F173" s="15" t="s">
        <v>389</v>
      </c>
      <c r="G173" s="15">
        <v>21.71</v>
      </c>
      <c r="H173" s="15" t="s">
        <v>157</v>
      </c>
      <c r="I173" s="15" t="s">
        <v>228</v>
      </c>
      <c r="J173" s="15"/>
      <c r="K173" s="52" t="s">
        <v>229</v>
      </c>
      <c r="L173" s="54">
        <v>0</v>
      </c>
      <c r="M173" s="73"/>
      <c r="N173" s="67">
        <f t="shared" si="10"/>
        <v>0</v>
      </c>
      <c r="O173" s="68"/>
      <c r="P173" s="69"/>
      <c r="Q173" s="67">
        <f t="shared" si="7"/>
        <v>0</v>
      </c>
      <c r="R173" s="68"/>
      <c r="S173" s="74">
        <f t="shared" si="8"/>
        <v>0</v>
      </c>
      <c r="T173" s="15"/>
    </row>
    <row r="174" spans="1:20" x14ac:dyDescent="0.2">
      <c r="A174" s="15" t="s">
        <v>169</v>
      </c>
      <c r="B174" s="15" t="s">
        <v>483</v>
      </c>
      <c r="C174" s="50">
        <v>1201</v>
      </c>
      <c r="D174" s="15" t="s">
        <v>522</v>
      </c>
      <c r="E174" s="15" t="s">
        <v>523</v>
      </c>
      <c r="F174" s="15" t="s">
        <v>389</v>
      </c>
      <c r="G174" s="15">
        <v>347.02</v>
      </c>
      <c r="H174" s="15" t="s">
        <v>157</v>
      </c>
      <c r="I174" s="15" t="s">
        <v>228</v>
      </c>
      <c r="J174" s="15"/>
      <c r="K174" s="52" t="s">
        <v>229</v>
      </c>
      <c r="L174" s="54">
        <v>0</v>
      </c>
      <c r="M174" s="73"/>
      <c r="N174" s="67">
        <f t="shared" si="10"/>
        <v>0</v>
      </c>
      <c r="O174" s="68"/>
      <c r="P174" s="69"/>
      <c r="Q174" s="67">
        <f t="shared" si="7"/>
        <v>0</v>
      </c>
      <c r="R174" s="68"/>
      <c r="S174" s="74">
        <f t="shared" si="8"/>
        <v>0</v>
      </c>
      <c r="T174" s="15"/>
    </row>
    <row r="175" spans="1:20" x14ac:dyDescent="0.2">
      <c r="A175" s="15" t="s">
        <v>169</v>
      </c>
      <c r="B175" s="15" t="s">
        <v>483</v>
      </c>
      <c r="C175" s="50">
        <v>1202</v>
      </c>
      <c r="D175" s="15" t="s">
        <v>524</v>
      </c>
      <c r="E175" s="15" t="s">
        <v>519</v>
      </c>
      <c r="F175" s="15" t="s">
        <v>389</v>
      </c>
      <c r="G175" s="15">
        <v>12.44</v>
      </c>
      <c r="H175" s="15" t="s">
        <v>157</v>
      </c>
      <c r="I175" s="15" t="s">
        <v>228</v>
      </c>
      <c r="J175" s="15"/>
      <c r="K175" s="52" t="s">
        <v>229</v>
      </c>
      <c r="L175" s="54">
        <v>0</v>
      </c>
      <c r="M175" s="73"/>
      <c r="N175" s="67">
        <f t="shared" si="10"/>
        <v>0</v>
      </c>
      <c r="O175" s="68"/>
      <c r="P175" s="69"/>
      <c r="Q175" s="67">
        <f t="shared" si="7"/>
        <v>0</v>
      </c>
      <c r="R175" s="68"/>
      <c r="S175" s="74">
        <f t="shared" si="8"/>
        <v>0</v>
      </c>
      <c r="T175" s="15"/>
    </row>
    <row r="176" spans="1:20" x14ac:dyDescent="0.2">
      <c r="A176" s="15" t="s">
        <v>169</v>
      </c>
      <c r="B176" s="15" t="s">
        <v>483</v>
      </c>
      <c r="C176" s="50">
        <v>1203</v>
      </c>
      <c r="D176" s="15" t="s">
        <v>525</v>
      </c>
      <c r="E176" s="15" t="s">
        <v>526</v>
      </c>
      <c r="F176" s="15" t="s">
        <v>389</v>
      </c>
      <c r="G176" s="15">
        <v>20.86</v>
      </c>
      <c r="H176" s="15" t="s">
        <v>157</v>
      </c>
      <c r="I176" s="15" t="s">
        <v>228</v>
      </c>
      <c r="J176" s="15"/>
      <c r="K176" s="52" t="s">
        <v>229</v>
      </c>
      <c r="L176" s="54">
        <v>0</v>
      </c>
      <c r="M176" s="73"/>
      <c r="N176" s="67">
        <f t="shared" si="10"/>
        <v>0</v>
      </c>
      <c r="O176" s="68"/>
      <c r="P176" s="69"/>
      <c r="Q176" s="67">
        <f t="shared" si="7"/>
        <v>0</v>
      </c>
      <c r="R176" s="68"/>
      <c r="S176" s="74">
        <f t="shared" si="8"/>
        <v>0</v>
      </c>
      <c r="T176" s="15"/>
    </row>
    <row r="177" spans="1:20" x14ac:dyDescent="0.2">
      <c r="A177" s="15" t="s">
        <v>169</v>
      </c>
      <c r="B177" s="15" t="s">
        <v>483</v>
      </c>
      <c r="C177" s="50">
        <v>1401</v>
      </c>
      <c r="D177" s="15" t="s">
        <v>139</v>
      </c>
      <c r="E177" s="15" t="s">
        <v>476</v>
      </c>
      <c r="F177" s="15" t="s">
        <v>389</v>
      </c>
      <c r="G177" s="15">
        <v>124.94</v>
      </c>
      <c r="H177" s="15" t="s">
        <v>157</v>
      </c>
      <c r="I177" s="15" t="s">
        <v>411</v>
      </c>
      <c r="J177" s="15"/>
      <c r="K177" s="52" t="s">
        <v>186</v>
      </c>
      <c r="L177" s="54">
        <v>104</v>
      </c>
      <c r="M177" s="73"/>
      <c r="N177" s="67">
        <f t="shared" si="10"/>
        <v>0</v>
      </c>
      <c r="O177" s="68"/>
      <c r="P177" s="69"/>
      <c r="Q177" s="67">
        <f t="shared" si="7"/>
        <v>0</v>
      </c>
      <c r="R177" s="68"/>
      <c r="S177" s="74">
        <f t="shared" si="8"/>
        <v>0</v>
      </c>
      <c r="T177" s="15"/>
    </row>
    <row r="178" spans="1:20" x14ac:dyDescent="0.2">
      <c r="A178" s="15" t="s">
        <v>527</v>
      </c>
      <c r="B178" s="15" t="s">
        <v>170</v>
      </c>
      <c r="C178" s="49" t="s">
        <v>528</v>
      </c>
      <c r="D178" s="15" t="s">
        <v>139</v>
      </c>
      <c r="E178" s="15" t="s">
        <v>529</v>
      </c>
      <c r="F178" s="15" t="s">
        <v>236</v>
      </c>
      <c r="G178" s="51">
        <v>49.25</v>
      </c>
      <c r="H178" s="15" t="s">
        <v>157</v>
      </c>
      <c r="I178" s="15" t="s">
        <v>530</v>
      </c>
      <c r="J178" s="52"/>
      <c r="K178" s="52" t="s">
        <v>186</v>
      </c>
      <c r="L178" s="54">
        <v>104</v>
      </c>
      <c r="M178" s="73"/>
      <c r="N178" s="67">
        <f t="shared" si="10"/>
        <v>0</v>
      </c>
      <c r="O178" s="68"/>
      <c r="P178" s="69"/>
      <c r="Q178" s="67">
        <f t="shared" si="7"/>
        <v>0</v>
      </c>
      <c r="R178" s="68"/>
      <c r="S178" s="74">
        <f t="shared" si="8"/>
        <v>0</v>
      </c>
      <c r="T178" s="15"/>
    </row>
    <row r="179" spans="1:20" x14ac:dyDescent="0.2">
      <c r="A179" s="15" t="s">
        <v>527</v>
      </c>
      <c r="B179" s="15" t="s">
        <v>170</v>
      </c>
      <c r="C179" s="49" t="s">
        <v>531</v>
      </c>
      <c r="D179" s="15" t="s">
        <v>139</v>
      </c>
      <c r="E179" s="15" t="s">
        <v>529</v>
      </c>
      <c r="F179" s="15" t="s">
        <v>236</v>
      </c>
      <c r="G179" s="15">
        <v>23.37</v>
      </c>
      <c r="H179" s="15" t="s">
        <v>157</v>
      </c>
      <c r="I179" s="15" t="s">
        <v>530</v>
      </c>
      <c r="J179" s="52"/>
      <c r="K179" s="52" t="s">
        <v>186</v>
      </c>
      <c r="L179" s="54">
        <v>104</v>
      </c>
      <c r="M179" s="73"/>
      <c r="N179" s="67">
        <f t="shared" si="10"/>
        <v>0</v>
      </c>
      <c r="O179" s="68"/>
      <c r="P179" s="69"/>
      <c r="Q179" s="67">
        <f t="shared" si="7"/>
        <v>0</v>
      </c>
      <c r="R179" s="68"/>
      <c r="S179" s="74">
        <f t="shared" si="8"/>
        <v>0</v>
      </c>
      <c r="T179" s="15"/>
    </row>
    <row r="180" spans="1:20" x14ac:dyDescent="0.2">
      <c r="A180" s="15" t="s">
        <v>527</v>
      </c>
      <c r="B180" s="15" t="s">
        <v>170</v>
      </c>
      <c r="C180" s="49" t="s">
        <v>532</v>
      </c>
      <c r="D180" s="15" t="s">
        <v>139</v>
      </c>
      <c r="E180" s="15" t="s">
        <v>214</v>
      </c>
      <c r="F180" s="15" t="s">
        <v>215</v>
      </c>
      <c r="G180" s="15">
        <v>1.61</v>
      </c>
      <c r="H180" s="15" t="s">
        <v>157</v>
      </c>
      <c r="I180" s="15" t="s">
        <v>530</v>
      </c>
      <c r="J180" s="52"/>
      <c r="K180" s="52" t="s">
        <v>175</v>
      </c>
      <c r="L180" s="54">
        <v>255</v>
      </c>
      <c r="M180" s="73"/>
      <c r="N180" s="67">
        <f t="shared" si="10"/>
        <v>0</v>
      </c>
      <c r="O180" s="68"/>
      <c r="P180" s="69"/>
      <c r="Q180" s="67">
        <f t="shared" si="7"/>
        <v>0</v>
      </c>
      <c r="R180" s="68"/>
      <c r="S180" s="74">
        <f t="shared" si="8"/>
        <v>0</v>
      </c>
      <c r="T180" s="15"/>
    </row>
    <row r="181" spans="1:20" x14ac:dyDescent="0.2">
      <c r="A181" s="15" t="s">
        <v>527</v>
      </c>
      <c r="B181" s="15" t="s">
        <v>170</v>
      </c>
      <c r="C181" s="49" t="s">
        <v>533</v>
      </c>
      <c r="D181" s="15" t="s">
        <v>139</v>
      </c>
      <c r="E181" s="15" t="s">
        <v>534</v>
      </c>
      <c r="F181" s="15" t="s">
        <v>389</v>
      </c>
      <c r="G181" s="15">
        <v>12.38</v>
      </c>
      <c r="H181" s="15" t="s">
        <v>157</v>
      </c>
      <c r="I181" s="15" t="s">
        <v>530</v>
      </c>
      <c r="J181" s="52"/>
      <c r="K181" s="52" t="s">
        <v>186</v>
      </c>
      <c r="L181" s="54">
        <v>104</v>
      </c>
      <c r="M181" s="73"/>
      <c r="N181" s="67">
        <f t="shared" si="10"/>
        <v>0</v>
      </c>
      <c r="O181" s="68"/>
      <c r="P181" s="69"/>
      <c r="Q181" s="67">
        <f t="shared" si="7"/>
        <v>0</v>
      </c>
      <c r="R181" s="68"/>
      <c r="S181" s="74">
        <f t="shared" si="8"/>
        <v>0</v>
      </c>
      <c r="T181" s="15"/>
    </row>
    <row r="182" spans="1:20" x14ac:dyDescent="0.2">
      <c r="A182" s="15" t="s">
        <v>527</v>
      </c>
      <c r="B182" s="15" t="s">
        <v>483</v>
      </c>
      <c r="C182" s="49" t="s">
        <v>535</v>
      </c>
      <c r="D182" s="15" t="s">
        <v>139</v>
      </c>
      <c r="E182" s="15" t="s">
        <v>529</v>
      </c>
      <c r="F182" s="15" t="s">
        <v>236</v>
      </c>
      <c r="G182" s="15">
        <v>23.09</v>
      </c>
      <c r="H182" s="15" t="s">
        <v>157</v>
      </c>
      <c r="I182" s="15" t="s">
        <v>530</v>
      </c>
      <c r="J182" s="52"/>
      <c r="K182" s="52" t="s">
        <v>186</v>
      </c>
      <c r="L182" s="54">
        <v>104</v>
      </c>
      <c r="M182" s="73"/>
      <c r="N182" s="67">
        <f t="shared" si="10"/>
        <v>0</v>
      </c>
      <c r="O182" s="68"/>
      <c r="P182" s="69"/>
      <c r="Q182" s="67">
        <f t="shared" si="7"/>
        <v>0</v>
      </c>
      <c r="R182" s="68"/>
      <c r="S182" s="74">
        <f t="shared" si="8"/>
        <v>0</v>
      </c>
      <c r="T182" s="15"/>
    </row>
    <row r="183" spans="1:20" x14ac:dyDescent="0.2">
      <c r="A183" s="15" t="s">
        <v>527</v>
      </c>
      <c r="B183" s="15" t="s">
        <v>483</v>
      </c>
      <c r="C183" s="49" t="s">
        <v>536</v>
      </c>
      <c r="D183" s="15" t="s">
        <v>139</v>
      </c>
      <c r="E183" s="15" t="s">
        <v>534</v>
      </c>
      <c r="F183" s="15" t="s">
        <v>389</v>
      </c>
      <c r="G183" s="15">
        <v>4.2300000000000004</v>
      </c>
      <c r="H183" s="15" t="s">
        <v>157</v>
      </c>
      <c r="I183" s="15" t="s">
        <v>530</v>
      </c>
      <c r="J183" s="52"/>
      <c r="K183" s="52" t="s">
        <v>186</v>
      </c>
      <c r="L183" s="54">
        <v>104</v>
      </c>
      <c r="M183" s="73"/>
      <c r="N183" s="67">
        <f t="shared" si="10"/>
        <v>0</v>
      </c>
      <c r="O183" s="68"/>
      <c r="P183" s="69"/>
      <c r="Q183" s="67">
        <f t="shared" si="7"/>
        <v>0</v>
      </c>
      <c r="R183" s="68"/>
      <c r="S183" s="74">
        <f t="shared" si="8"/>
        <v>0</v>
      </c>
      <c r="T183" s="15"/>
    </row>
    <row r="184" spans="1:20" x14ac:dyDescent="0.2">
      <c r="A184" s="15" t="s">
        <v>527</v>
      </c>
      <c r="B184" s="15" t="s">
        <v>483</v>
      </c>
      <c r="C184" s="49" t="s">
        <v>537</v>
      </c>
      <c r="D184" s="15" t="s">
        <v>139</v>
      </c>
      <c r="E184" s="15" t="s">
        <v>529</v>
      </c>
      <c r="F184" s="15" t="s">
        <v>236</v>
      </c>
      <c r="G184" s="15">
        <v>10.33</v>
      </c>
      <c r="H184" s="15" t="s">
        <v>157</v>
      </c>
      <c r="I184" s="15" t="s">
        <v>530</v>
      </c>
      <c r="J184" s="52"/>
      <c r="K184" s="52" t="s">
        <v>186</v>
      </c>
      <c r="L184" s="54">
        <v>104</v>
      </c>
      <c r="M184" s="73"/>
      <c r="N184" s="67">
        <f t="shared" si="10"/>
        <v>0</v>
      </c>
      <c r="O184" s="68"/>
      <c r="P184" s="69"/>
      <c r="Q184" s="67">
        <f t="shared" si="7"/>
        <v>0</v>
      </c>
      <c r="R184" s="68"/>
      <c r="S184" s="74">
        <f t="shared" si="8"/>
        <v>0</v>
      </c>
      <c r="T184" s="15"/>
    </row>
    <row r="185" spans="1:20" x14ac:dyDescent="0.2">
      <c r="A185" s="15" t="s">
        <v>527</v>
      </c>
      <c r="B185" s="15" t="s">
        <v>483</v>
      </c>
      <c r="C185" s="49" t="s">
        <v>538</v>
      </c>
      <c r="D185" s="15" t="s">
        <v>139</v>
      </c>
      <c r="E185" s="15" t="s">
        <v>529</v>
      </c>
      <c r="F185" s="15" t="s">
        <v>511</v>
      </c>
      <c r="G185" s="15">
        <v>2.4300000000000002</v>
      </c>
      <c r="H185" s="15" t="s">
        <v>157</v>
      </c>
      <c r="I185" s="15" t="s">
        <v>530</v>
      </c>
      <c r="J185" s="52"/>
      <c r="K185" s="52" t="s">
        <v>186</v>
      </c>
      <c r="L185" s="54">
        <v>104</v>
      </c>
      <c r="M185" s="73"/>
      <c r="N185" s="67">
        <f t="shared" si="10"/>
        <v>0</v>
      </c>
      <c r="O185" s="68"/>
      <c r="P185" s="69"/>
      <c r="Q185" s="67">
        <f t="shared" si="7"/>
        <v>0</v>
      </c>
      <c r="R185" s="68"/>
      <c r="S185" s="74">
        <f t="shared" si="8"/>
        <v>0</v>
      </c>
      <c r="T185" s="15"/>
    </row>
    <row r="186" spans="1:20" x14ac:dyDescent="0.2">
      <c r="A186" s="15" t="s">
        <v>527</v>
      </c>
      <c r="B186" s="15" t="s">
        <v>483</v>
      </c>
      <c r="C186" s="49" t="s">
        <v>539</v>
      </c>
      <c r="D186" s="15" t="s">
        <v>139</v>
      </c>
      <c r="E186" s="15" t="s">
        <v>214</v>
      </c>
      <c r="F186" s="15" t="s">
        <v>215</v>
      </c>
      <c r="G186" s="15">
        <v>1.52</v>
      </c>
      <c r="H186" s="15" t="s">
        <v>157</v>
      </c>
      <c r="I186" s="15" t="s">
        <v>530</v>
      </c>
      <c r="J186" s="52"/>
      <c r="K186" s="52" t="s">
        <v>175</v>
      </c>
      <c r="L186" s="54">
        <v>255</v>
      </c>
      <c r="M186" s="73"/>
      <c r="N186" s="67">
        <f t="shared" si="10"/>
        <v>0</v>
      </c>
      <c r="O186" s="68"/>
      <c r="P186" s="69"/>
      <c r="Q186" s="67">
        <f t="shared" si="7"/>
        <v>0</v>
      </c>
      <c r="R186" s="68"/>
      <c r="S186" s="74">
        <f t="shared" si="8"/>
        <v>0</v>
      </c>
      <c r="T186" s="15"/>
    </row>
    <row r="187" spans="1:20" x14ac:dyDescent="0.2">
      <c r="A187" s="15" t="s">
        <v>540</v>
      </c>
      <c r="B187" s="15" t="s">
        <v>170</v>
      </c>
      <c r="C187" s="49" t="s">
        <v>528</v>
      </c>
      <c r="D187" s="15" t="s">
        <v>139</v>
      </c>
      <c r="E187" s="15" t="s">
        <v>541</v>
      </c>
      <c r="F187" s="15" t="s">
        <v>389</v>
      </c>
      <c r="G187" s="51">
        <v>2</v>
      </c>
      <c r="H187" s="15" t="s">
        <v>157</v>
      </c>
      <c r="I187" s="15" t="s">
        <v>542</v>
      </c>
      <c r="J187" s="52"/>
      <c r="K187" s="52" t="s">
        <v>186</v>
      </c>
      <c r="L187" s="54">
        <v>104</v>
      </c>
      <c r="M187" s="73"/>
      <c r="N187" s="67">
        <f t="shared" si="10"/>
        <v>0</v>
      </c>
      <c r="O187" s="68"/>
      <c r="P187" s="69"/>
      <c r="Q187" s="67">
        <f t="shared" si="7"/>
        <v>0</v>
      </c>
      <c r="R187" s="68"/>
      <c r="S187" s="74">
        <f t="shared" si="8"/>
        <v>0</v>
      </c>
      <c r="T187" s="15"/>
    </row>
    <row r="188" spans="1:20" x14ac:dyDescent="0.2">
      <c r="A188" s="15" t="s">
        <v>540</v>
      </c>
      <c r="B188" s="15" t="s">
        <v>170</v>
      </c>
      <c r="C188" s="49" t="s">
        <v>531</v>
      </c>
      <c r="D188" s="15" t="s">
        <v>139</v>
      </c>
      <c r="E188" s="15" t="s">
        <v>543</v>
      </c>
      <c r="F188" s="15" t="s">
        <v>511</v>
      </c>
      <c r="G188" s="51">
        <v>1</v>
      </c>
      <c r="H188" s="15" t="s">
        <v>157</v>
      </c>
      <c r="I188" s="15" t="s">
        <v>542</v>
      </c>
      <c r="J188" s="52"/>
      <c r="K188" s="52" t="s">
        <v>175</v>
      </c>
      <c r="L188" s="54">
        <v>255</v>
      </c>
      <c r="M188" s="73"/>
      <c r="N188" s="67">
        <f t="shared" si="10"/>
        <v>0</v>
      </c>
      <c r="O188" s="68"/>
      <c r="P188" s="69"/>
      <c r="Q188" s="67">
        <f t="shared" si="7"/>
        <v>0</v>
      </c>
      <c r="R188" s="68"/>
      <c r="S188" s="74">
        <f t="shared" si="8"/>
        <v>0</v>
      </c>
      <c r="T188" s="15"/>
    </row>
    <row r="189" spans="1:20" x14ac:dyDescent="0.2">
      <c r="A189" s="15" t="s">
        <v>540</v>
      </c>
      <c r="B189" s="15" t="s">
        <v>170</v>
      </c>
      <c r="C189" s="49" t="s">
        <v>532</v>
      </c>
      <c r="D189" s="15" t="s">
        <v>139</v>
      </c>
      <c r="E189" s="15" t="s">
        <v>544</v>
      </c>
      <c r="F189" s="15" t="s">
        <v>236</v>
      </c>
      <c r="G189" s="51">
        <v>42</v>
      </c>
      <c r="H189" s="15" t="s">
        <v>157</v>
      </c>
      <c r="I189" s="15" t="s">
        <v>542</v>
      </c>
      <c r="J189" s="52"/>
      <c r="K189" s="52" t="s">
        <v>186</v>
      </c>
      <c r="L189" s="54">
        <v>104</v>
      </c>
      <c r="M189" s="73"/>
      <c r="N189" s="67">
        <f t="shared" si="10"/>
        <v>0</v>
      </c>
      <c r="O189" s="68"/>
      <c r="P189" s="69"/>
      <c r="Q189" s="67">
        <f t="shared" si="7"/>
        <v>0</v>
      </c>
      <c r="R189" s="68"/>
      <c r="S189" s="74">
        <f t="shared" si="8"/>
        <v>0</v>
      </c>
      <c r="T189" s="15"/>
    </row>
    <row r="190" spans="1:20" x14ac:dyDescent="0.2">
      <c r="A190" s="15" t="s">
        <v>540</v>
      </c>
      <c r="B190" s="15" t="s">
        <v>170</v>
      </c>
      <c r="C190" s="49" t="s">
        <v>533</v>
      </c>
      <c r="D190" s="15" t="s">
        <v>139</v>
      </c>
      <c r="E190" s="15" t="s">
        <v>545</v>
      </c>
      <c r="F190" s="15" t="s">
        <v>511</v>
      </c>
      <c r="G190" s="51">
        <v>21</v>
      </c>
      <c r="H190" s="15" t="s">
        <v>157</v>
      </c>
      <c r="I190" s="15" t="s">
        <v>542</v>
      </c>
      <c r="J190" s="52"/>
      <c r="K190" s="52" t="s">
        <v>175</v>
      </c>
      <c r="L190" s="54">
        <v>255</v>
      </c>
      <c r="M190" s="73"/>
      <c r="N190" s="67">
        <f t="shared" si="10"/>
        <v>0</v>
      </c>
      <c r="O190" s="68"/>
      <c r="P190" s="69"/>
      <c r="Q190" s="67">
        <f t="shared" si="7"/>
        <v>0</v>
      </c>
      <c r="R190" s="68"/>
      <c r="S190" s="74">
        <f t="shared" si="8"/>
        <v>0</v>
      </c>
      <c r="T190" s="15"/>
    </row>
    <row r="191" spans="1:20" x14ac:dyDescent="0.2">
      <c r="A191" s="15" t="s">
        <v>540</v>
      </c>
      <c r="B191" s="15" t="s">
        <v>170</v>
      </c>
      <c r="C191" s="49" t="s">
        <v>546</v>
      </c>
      <c r="D191" s="15" t="s">
        <v>139</v>
      </c>
      <c r="E191" s="15" t="s">
        <v>547</v>
      </c>
      <c r="F191" s="15" t="s">
        <v>215</v>
      </c>
      <c r="G191" s="51">
        <v>3</v>
      </c>
      <c r="H191" s="15" t="s">
        <v>157</v>
      </c>
      <c r="I191" s="15" t="s">
        <v>548</v>
      </c>
      <c r="J191" s="52"/>
      <c r="K191" s="52" t="s">
        <v>175</v>
      </c>
      <c r="L191" s="54">
        <v>255</v>
      </c>
      <c r="M191" s="73"/>
      <c r="N191" s="67">
        <f t="shared" si="10"/>
        <v>0</v>
      </c>
      <c r="O191" s="68"/>
      <c r="P191" s="69"/>
      <c r="Q191" s="67">
        <f t="shared" si="7"/>
        <v>0</v>
      </c>
      <c r="R191" s="68"/>
      <c r="S191" s="74">
        <f t="shared" si="8"/>
        <v>0</v>
      </c>
      <c r="T191" s="15"/>
    </row>
    <row r="192" spans="1:20" x14ac:dyDescent="0.2">
      <c r="A192" s="15" t="s">
        <v>540</v>
      </c>
      <c r="B192" s="15" t="s">
        <v>170</v>
      </c>
      <c r="C192" s="49" t="s">
        <v>549</v>
      </c>
      <c r="D192" s="15" t="s">
        <v>139</v>
      </c>
      <c r="E192" s="15" t="s">
        <v>547</v>
      </c>
      <c r="F192" s="15" t="s">
        <v>215</v>
      </c>
      <c r="G192" s="51">
        <v>3</v>
      </c>
      <c r="H192" s="15" t="s">
        <v>157</v>
      </c>
      <c r="I192" s="15" t="s">
        <v>548</v>
      </c>
      <c r="J192" s="52"/>
      <c r="K192" s="52" t="s">
        <v>175</v>
      </c>
      <c r="L192" s="54">
        <v>255</v>
      </c>
      <c r="M192" s="73"/>
      <c r="N192" s="67">
        <f t="shared" si="10"/>
        <v>0</v>
      </c>
      <c r="O192" s="68"/>
      <c r="P192" s="69"/>
      <c r="Q192" s="67">
        <f t="shared" si="7"/>
        <v>0</v>
      </c>
      <c r="R192" s="68"/>
      <c r="S192" s="74">
        <f t="shared" si="8"/>
        <v>0</v>
      </c>
      <c r="T192" s="15"/>
    </row>
    <row r="193" spans="1:20" x14ac:dyDescent="0.2">
      <c r="A193" s="15" t="s">
        <v>540</v>
      </c>
      <c r="B193" s="15" t="s">
        <v>483</v>
      </c>
      <c r="C193" s="49" t="s">
        <v>535</v>
      </c>
      <c r="D193" s="15" t="s">
        <v>139</v>
      </c>
      <c r="E193" s="15" t="s">
        <v>544</v>
      </c>
      <c r="F193" s="15" t="s">
        <v>236</v>
      </c>
      <c r="G193" s="51">
        <v>90</v>
      </c>
      <c r="H193" s="15" t="s">
        <v>157</v>
      </c>
      <c r="I193" s="15" t="s">
        <v>542</v>
      </c>
      <c r="J193" s="52"/>
      <c r="K193" s="52" t="s">
        <v>186</v>
      </c>
      <c r="L193" s="54">
        <v>104</v>
      </c>
      <c r="M193" s="73"/>
      <c r="N193" s="67">
        <f t="shared" si="10"/>
        <v>0</v>
      </c>
      <c r="O193" s="68"/>
      <c r="P193" s="69"/>
      <c r="Q193" s="67">
        <f t="shared" si="7"/>
        <v>0</v>
      </c>
      <c r="R193" s="68"/>
      <c r="S193" s="74">
        <f t="shared" si="8"/>
        <v>0</v>
      </c>
      <c r="T193" s="15"/>
    </row>
    <row r="195" spans="1:20" x14ac:dyDescent="0.2">
      <c r="A195" s="44" t="s">
        <v>550</v>
      </c>
      <c r="B195" s="44"/>
      <c r="C195" s="45"/>
      <c r="D195" s="44"/>
      <c r="E195" s="44"/>
      <c r="F195" s="44"/>
      <c r="G195" s="44">
        <f>SUM(G7:G193)</f>
        <v>7610.6299999999992</v>
      </c>
      <c r="H195" s="44" t="s">
        <v>157</v>
      </c>
      <c r="I195" s="44"/>
      <c r="J195" s="44"/>
      <c r="K195" s="44"/>
      <c r="L195" s="45"/>
      <c r="M195" s="45"/>
      <c r="N195" s="70"/>
      <c r="O195" s="71"/>
      <c r="P195" s="72"/>
      <c r="Q195" s="70"/>
      <c r="R195" s="86" t="s">
        <v>16</v>
      </c>
      <c r="S195" s="71">
        <f>SUM(S7:S193)</f>
        <v>0</v>
      </c>
      <c r="T195" s="44"/>
    </row>
  </sheetData>
  <autoFilter ref="A6:M193" xr:uid="{00000000-0001-0000-0100-000000000000}"/>
  <mergeCells count="4">
    <mergeCell ref="R1:R4"/>
    <mergeCell ref="O1:O4"/>
    <mergeCell ref="M1:M4"/>
    <mergeCell ref="P1:P4"/>
  </mergeCells>
  <pageMargins left="0.7" right="0.7" top="0.75" bottom="0.75" header="0.3" footer="0.3"/>
  <pageSetup paperSize="9" orientation="portrait" horizontalDpi="0" verticalDpi="0"/>
  <legacy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view="pageBreakPreview" zoomScaleNormal="100" zoomScaleSheetLayoutView="100" workbookViewId="0">
      <selection activeCell="C40" sqref="C40"/>
    </sheetView>
  </sheetViews>
  <sheetFormatPr baseColWidth="10" defaultColWidth="8.83203125" defaultRowHeight="14" x14ac:dyDescent="0.2"/>
  <cols>
    <col min="1" max="1" width="65.5" style="2" customWidth="1"/>
    <col min="2" max="2" width="10.5" style="2" bestFit="1" customWidth="1"/>
    <col min="3" max="16384" width="8.83203125" style="2"/>
  </cols>
  <sheetData>
    <row r="1" spans="1:2" x14ac:dyDescent="0.2">
      <c r="A1" s="36" t="s">
        <v>551</v>
      </c>
      <c r="B1" s="43"/>
    </row>
    <row r="3" spans="1:2" x14ac:dyDescent="0.2">
      <c r="A3" s="4" t="s">
        <v>552</v>
      </c>
      <c r="B3" s="4" t="s">
        <v>553</v>
      </c>
    </row>
    <row r="4" spans="1:2" x14ac:dyDescent="0.2">
      <c r="A4" s="29" t="s">
        <v>554</v>
      </c>
      <c r="B4" s="37">
        <v>7.0000000000000007E-2</v>
      </c>
    </row>
    <row r="5" spans="1:2" x14ac:dyDescent="0.2">
      <c r="A5" s="29" t="s">
        <v>555</v>
      </c>
      <c r="B5" s="37">
        <v>7.0000000000000007E-2</v>
      </c>
    </row>
    <row r="6" spans="1:2" x14ac:dyDescent="0.2">
      <c r="A6" s="29" t="s">
        <v>556</v>
      </c>
      <c r="B6" s="37">
        <v>0.04</v>
      </c>
    </row>
    <row r="7" spans="1:2" x14ac:dyDescent="0.2">
      <c r="A7" s="29" t="s">
        <v>557</v>
      </c>
      <c r="B7" s="37">
        <v>7.0000000000000007E-2</v>
      </c>
    </row>
    <row r="8" spans="1:2" x14ac:dyDescent="0.2">
      <c r="A8" s="29" t="s">
        <v>184</v>
      </c>
      <c r="B8" s="38" t="s">
        <v>139</v>
      </c>
    </row>
    <row r="9" spans="1:2" x14ac:dyDescent="0.2">
      <c r="A9" s="29" t="s">
        <v>558</v>
      </c>
      <c r="B9" s="37">
        <v>7.0000000000000007E-2</v>
      </c>
    </row>
  </sheetData>
  <pageMargins left="0.7" right="0.7" top="0.75" bottom="0.75" header="0.3" footer="0.3"/>
  <pageSetup paperSize="8" fitToHeight="0"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C14"/>
  <sheetViews>
    <sheetView view="pageBreakPreview" zoomScaleNormal="112" zoomScaleSheetLayoutView="100" workbookViewId="0">
      <selection sqref="A1:XFD1048576"/>
    </sheetView>
  </sheetViews>
  <sheetFormatPr baseColWidth="10" defaultColWidth="8.83203125" defaultRowHeight="14" x14ac:dyDescent="0.2"/>
  <cols>
    <col min="1" max="1" width="46.33203125" style="2" bestFit="1" customWidth="1"/>
    <col min="2" max="2" width="58" style="2" bestFit="1" customWidth="1"/>
    <col min="3" max="3" width="71.83203125" style="2" customWidth="1"/>
    <col min="4" max="4" width="8.83203125" style="2" customWidth="1"/>
    <col min="5" max="5" width="19.5" style="2" bestFit="1" customWidth="1"/>
    <col min="6" max="6" width="14" style="2" bestFit="1" customWidth="1"/>
    <col min="7" max="16384" width="8.83203125" style="2"/>
  </cols>
  <sheetData>
    <row r="1" spans="1:3" x14ac:dyDescent="0.2">
      <c r="A1" s="4" t="s">
        <v>559</v>
      </c>
      <c r="B1" s="4" t="s">
        <v>154</v>
      </c>
      <c r="C1" s="4" t="s">
        <v>560</v>
      </c>
    </row>
    <row r="2" spans="1:3" x14ac:dyDescent="0.2">
      <c r="A2" s="25"/>
      <c r="B2" s="25"/>
      <c r="C2" s="15"/>
    </row>
    <row r="3" spans="1:3" ht="30" x14ac:dyDescent="0.2">
      <c r="A3" s="33" t="s">
        <v>561</v>
      </c>
      <c r="B3" s="33" t="s">
        <v>562</v>
      </c>
      <c r="C3" s="41" t="s">
        <v>563</v>
      </c>
    </row>
    <row r="4" spans="1:3" x14ac:dyDescent="0.2">
      <c r="A4" s="34"/>
      <c r="B4" s="34"/>
      <c r="C4" s="29"/>
    </row>
    <row r="5" spans="1:3" ht="75" x14ac:dyDescent="0.2">
      <c r="A5" s="33" t="s">
        <v>564</v>
      </c>
      <c r="B5" s="33" t="s">
        <v>565</v>
      </c>
      <c r="C5" s="41" t="s">
        <v>566</v>
      </c>
    </row>
    <row r="6" spans="1:3" x14ac:dyDescent="0.2">
      <c r="A6" s="33"/>
      <c r="B6" s="33"/>
      <c r="C6" s="41"/>
    </row>
    <row r="7" spans="1:3" ht="30" x14ac:dyDescent="0.2">
      <c r="A7" s="33" t="s">
        <v>567</v>
      </c>
      <c r="B7" s="33" t="s">
        <v>568</v>
      </c>
      <c r="C7" s="42" t="s">
        <v>569</v>
      </c>
    </row>
    <row r="8" spans="1:3" x14ac:dyDescent="0.2">
      <c r="A8" s="29"/>
      <c r="B8" s="29"/>
      <c r="C8" s="29"/>
    </row>
    <row r="9" spans="1:3" ht="30" x14ac:dyDescent="0.2">
      <c r="A9" s="35" t="s">
        <v>570</v>
      </c>
      <c r="B9" s="35" t="s">
        <v>557</v>
      </c>
      <c r="C9" s="34" t="s">
        <v>571</v>
      </c>
    </row>
    <row r="10" spans="1:3" x14ac:dyDescent="0.2">
      <c r="A10" s="29"/>
      <c r="B10" s="29"/>
      <c r="C10" s="29"/>
    </row>
    <row r="11" spans="1:3" ht="30" x14ac:dyDescent="0.2">
      <c r="A11" s="35" t="s">
        <v>572</v>
      </c>
      <c r="B11" s="35" t="s">
        <v>573</v>
      </c>
      <c r="C11" s="41" t="s">
        <v>574</v>
      </c>
    </row>
    <row r="12" spans="1:3" x14ac:dyDescent="0.2">
      <c r="A12" s="35"/>
      <c r="B12" s="35"/>
      <c r="C12" s="41"/>
    </row>
    <row r="13" spans="1:3" ht="15" x14ac:dyDescent="0.2">
      <c r="A13" s="35" t="s">
        <v>575</v>
      </c>
      <c r="B13" s="35" t="s">
        <v>576</v>
      </c>
      <c r="C13" s="41" t="s">
        <v>577</v>
      </c>
    </row>
    <row r="14" spans="1:3" x14ac:dyDescent="0.2">
      <c r="A14" s="35"/>
      <c r="B14" s="35"/>
      <c r="C14" s="41"/>
    </row>
  </sheetData>
  <pageMargins left="0.7" right="0.7" top="0.75" bottom="0.75" header="0.3" footer="0.3"/>
  <pageSetup paperSize="8" fitToHeight="0"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M66"/>
  <sheetViews>
    <sheetView view="pageBreakPreview" topLeftCell="A35" zoomScaleNormal="104" zoomScaleSheetLayoutView="100" workbookViewId="0">
      <selection activeCell="C38" sqref="C38"/>
    </sheetView>
  </sheetViews>
  <sheetFormatPr baseColWidth="10" defaultColWidth="8.83203125" defaultRowHeight="14" x14ac:dyDescent="0.2"/>
  <cols>
    <col min="1" max="1" width="72.5" style="1" bestFit="1" customWidth="1"/>
    <col min="2" max="2" width="9.1640625" style="2" customWidth="1"/>
    <col min="3" max="3" width="60.5" style="3" customWidth="1"/>
    <col min="4" max="16384" width="8.83203125" style="2"/>
  </cols>
  <sheetData>
    <row r="1" spans="1:10" x14ac:dyDescent="0.2">
      <c r="A1" s="12" t="s">
        <v>578</v>
      </c>
      <c r="B1" s="13"/>
      <c r="C1" s="14" t="s">
        <v>579</v>
      </c>
      <c r="H1" s="40"/>
      <c r="J1" s="40"/>
    </row>
    <row r="2" spans="1:10" x14ac:dyDescent="0.2">
      <c r="A2" s="12" t="s">
        <v>580</v>
      </c>
      <c r="B2" s="13"/>
      <c r="C2" s="14" t="s">
        <v>581</v>
      </c>
    </row>
    <row r="3" spans="1:10" x14ac:dyDescent="0.2">
      <c r="A3" s="28" t="s">
        <v>582</v>
      </c>
      <c r="B3" s="29"/>
      <c r="C3" s="20" t="s">
        <v>583</v>
      </c>
      <c r="G3" s="17"/>
      <c r="H3" s="17"/>
    </row>
    <row r="4" spans="1:10" x14ac:dyDescent="0.2">
      <c r="A4" s="30"/>
      <c r="B4" s="29"/>
      <c r="C4" s="20" t="s">
        <v>584</v>
      </c>
    </row>
    <row r="5" spans="1:10" x14ac:dyDescent="0.2">
      <c r="A5" s="30"/>
      <c r="B5" s="29"/>
      <c r="C5" s="20" t="s">
        <v>585</v>
      </c>
    </row>
    <row r="6" spans="1:10" x14ac:dyDescent="0.2">
      <c r="A6" s="28" t="s">
        <v>586</v>
      </c>
      <c r="B6" s="29"/>
      <c r="C6" s="20" t="s">
        <v>587</v>
      </c>
      <c r="H6" s="17"/>
      <c r="I6" s="17"/>
    </row>
    <row r="7" spans="1:10" x14ac:dyDescent="0.2">
      <c r="A7" s="28" t="s">
        <v>588</v>
      </c>
      <c r="B7" s="29"/>
      <c r="C7" s="20" t="s">
        <v>589</v>
      </c>
      <c r="H7" s="17"/>
      <c r="I7" s="17"/>
    </row>
    <row r="8" spans="1:10" x14ac:dyDescent="0.2">
      <c r="A8" s="28" t="s">
        <v>590</v>
      </c>
      <c r="B8" s="29"/>
      <c r="C8" s="20" t="s">
        <v>591</v>
      </c>
      <c r="I8" s="17"/>
      <c r="J8" s="17"/>
    </row>
    <row r="9" spans="1:10" x14ac:dyDescent="0.2">
      <c r="A9" s="28" t="s">
        <v>592</v>
      </c>
      <c r="B9" s="29"/>
      <c r="C9" s="20" t="s">
        <v>593</v>
      </c>
      <c r="G9" s="17"/>
      <c r="H9" s="17"/>
    </row>
    <row r="10" spans="1:10" x14ac:dyDescent="0.2">
      <c r="A10" s="28" t="s">
        <v>594</v>
      </c>
      <c r="B10" s="29"/>
      <c r="C10" s="20" t="s">
        <v>589</v>
      </c>
      <c r="F10" s="17"/>
    </row>
    <row r="11" spans="1:10" x14ac:dyDescent="0.2">
      <c r="A11" s="28" t="s">
        <v>595</v>
      </c>
      <c r="B11" s="29"/>
      <c r="C11" s="20" t="s">
        <v>596</v>
      </c>
      <c r="F11" s="17"/>
      <c r="G11" s="17"/>
    </row>
    <row r="12" spans="1:10" x14ac:dyDescent="0.2">
      <c r="A12" s="30"/>
      <c r="B12" s="29"/>
      <c r="C12" s="20" t="s">
        <v>597</v>
      </c>
      <c r="E12" s="19"/>
    </row>
    <row r="13" spans="1:10" x14ac:dyDescent="0.2">
      <c r="A13" s="28" t="s">
        <v>598</v>
      </c>
      <c r="B13" s="29"/>
      <c r="C13" s="20" t="s">
        <v>599</v>
      </c>
      <c r="F13" s="17"/>
    </row>
    <row r="14" spans="1:10" x14ac:dyDescent="0.2">
      <c r="A14" s="30"/>
      <c r="B14" s="29"/>
      <c r="C14" s="20" t="s">
        <v>600</v>
      </c>
    </row>
    <row r="15" spans="1:10" x14ac:dyDescent="0.2">
      <c r="A15" s="28" t="s">
        <v>601</v>
      </c>
      <c r="B15" s="29"/>
      <c r="C15" s="20" t="s">
        <v>599</v>
      </c>
      <c r="H15" s="17"/>
      <c r="I15" s="17"/>
    </row>
    <row r="16" spans="1:10" x14ac:dyDescent="0.2">
      <c r="A16" s="30"/>
      <c r="B16" s="29"/>
      <c r="C16" s="20" t="s">
        <v>589</v>
      </c>
      <c r="E16" s="19"/>
    </row>
    <row r="17" spans="1:9" x14ac:dyDescent="0.2">
      <c r="A17" s="31" t="s">
        <v>602</v>
      </c>
      <c r="B17" s="29"/>
      <c r="C17" s="22" t="s">
        <v>603</v>
      </c>
      <c r="E17" s="19"/>
    </row>
    <row r="18" spans="1:9" x14ac:dyDescent="0.2">
      <c r="A18" s="28" t="s">
        <v>604</v>
      </c>
      <c r="B18" s="29"/>
      <c r="C18" s="20" t="s">
        <v>599</v>
      </c>
    </row>
    <row r="19" spans="1:9" x14ac:dyDescent="0.2">
      <c r="A19" s="30"/>
      <c r="B19" s="29"/>
      <c r="C19" s="20" t="s">
        <v>605</v>
      </c>
      <c r="D19" s="19"/>
      <c r="E19" s="19"/>
    </row>
    <row r="20" spans="1:9" x14ac:dyDescent="0.2">
      <c r="A20" s="30"/>
      <c r="B20" s="29"/>
      <c r="C20" s="20" t="s">
        <v>606</v>
      </c>
      <c r="D20" s="19"/>
      <c r="E20" s="19"/>
    </row>
    <row r="21" spans="1:9" x14ac:dyDescent="0.2">
      <c r="A21" s="31" t="s">
        <v>607</v>
      </c>
      <c r="B21" s="29"/>
      <c r="C21" s="20" t="s">
        <v>606</v>
      </c>
      <c r="D21" s="19"/>
      <c r="E21" s="19"/>
    </row>
    <row r="22" spans="1:9" x14ac:dyDescent="0.2">
      <c r="A22" s="31" t="s">
        <v>608</v>
      </c>
      <c r="B22" s="29"/>
      <c r="C22" s="22" t="s">
        <v>609</v>
      </c>
      <c r="D22" s="19"/>
      <c r="E22" s="19"/>
    </row>
    <row r="23" spans="1:9" x14ac:dyDescent="0.2">
      <c r="A23" s="28" t="s">
        <v>610</v>
      </c>
      <c r="B23" s="29"/>
      <c r="C23" s="20" t="s">
        <v>599</v>
      </c>
      <c r="H23" s="17"/>
      <c r="I23" s="17"/>
    </row>
    <row r="24" spans="1:9" x14ac:dyDescent="0.2">
      <c r="A24" s="30"/>
      <c r="B24" s="29"/>
      <c r="C24" s="20" t="s">
        <v>611</v>
      </c>
      <c r="E24" s="19"/>
    </row>
    <row r="25" spans="1:9" x14ac:dyDescent="0.2">
      <c r="A25" s="30"/>
      <c r="B25" s="29"/>
      <c r="C25" s="20" t="s">
        <v>612</v>
      </c>
      <c r="F25" s="19"/>
    </row>
    <row r="26" spans="1:9" x14ac:dyDescent="0.2">
      <c r="A26" s="28" t="s">
        <v>613</v>
      </c>
      <c r="B26" s="29"/>
      <c r="C26" s="20" t="s">
        <v>605</v>
      </c>
    </row>
    <row r="27" spans="1:9" x14ac:dyDescent="0.2">
      <c r="A27" s="30"/>
      <c r="B27" s="29"/>
      <c r="C27" s="20" t="s">
        <v>606</v>
      </c>
      <c r="D27" s="19"/>
      <c r="E27" s="19"/>
    </row>
    <row r="28" spans="1:9" x14ac:dyDescent="0.2">
      <c r="A28" s="28" t="s">
        <v>614</v>
      </c>
      <c r="B28" s="29"/>
      <c r="C28" s="20" t="s">
        <v>584</v>
      </c>
      <c r="F28" s="17"/>
      <c r="G28" s="17"/>
    </row>
    <row r="29" spans="1:9" x14ac:dyDescent="0.2">
      <c r="A29" s="30"/>
      <c r="B29" s="29"/>
      <c r="C29" s="20" t="s">
        <v>605</v>
      </c>
      <c r="D29" s="19"/>
      <c r="E29" s="19"/>
    </row>
    <row r="30" spans="1:9" x14ac:dyDescent="0.2">
      <c r="A30" s="28" t="s">
        <v>615</v>
      </c>
      <c r="B30" s="29"/>
      <c r="C30" s="20" t="s">
        <v>589</v>
      </c>
      <c r="F30" s="17"/>
    </row>
    <row r="31" spans="1:9" x14ac:dyDescent="0.2">
      <c r="A31" s="28" t="s">
        <v>616</v>
      </c>
      <c r="B31" s="29"/>
      <c r="C31" s="20" t="s">
        <v>589</v>
      </c>
      <c r="G31" s="17"/>
      <c r="H31" s="17"/>
    </row>
    <row r="32" spans="1:9" x14ac:dyDescent="0.2">
      <c r="A32" s="28" t="s">
        <v>617</v>
      </c>
      <c r="B32" s="29"/>
      <c r="C32" s="20" t="s">
        <v>589</v>
      </c>
      <c r="H32" s="17"/>
      <c r="I32" s="17"/>
    </row>
    <row r="33" spans="1:11" x14ac:dyDescent="0.2">
      <c r="A33" s="21" t="s">
        <v>618</v>
      </c>
      <c r="B33" s="29"/>
      <c r="C33" s="20" t="s">
        <v>589</v>
      </c>
      <c r="H33" s="17"/>
      <c r="I33" s="17"/>
    </row>
    <row r="34" spans="1:11" x14ac:dyDescent="0.2">
      <c r="A34" s="28" t="s">
        <v>619</v>
      </c>
      <c r="B34" s="29"/>
      <c r="C34" s="20" t="s">
        <v>589</v>
      </c>
      <c r="F34" s="17"/>
    </row>
    <row r="35" spans="1:11" x14ac:dyDescent="0.2">
      <c r="A35" s="28" t="s">
        <v>620</v>
      </c>
      <c r="B35" s="29"/>
      <c r="C35" s="20" t="s">
        <v>589</v>
      </c>
      <c r="F35" s="17"/>
    </row>
    <row r="36" spans="1:11" x14ac:dyDescent="0.2">
      <c r="A36" s="28" t="s">
        <v>621</v>
      </c>
      <c r="B36" s="29"/>
      <c r="C36" s="20" t="s">
        <v>589</v>
      </c>
      <c r="F36" s="17"/>
      <c r="G36" s="17"/>
    </row>
    <row r="37" spans="1:11" x14ac:dyDescent="0.2">
      <c r="A37" s="21" t="s">
        <v>622</v>
      </c>
      <c r="B37" s="29"/>
      <c r="C37" s="22" t="s">
        <v>623</v>
      </c>
      <c r="F37" s="17"/>
      <c r="G37" s="17"/>
    </row>
    <row r="38" spans="1:11" x14ac:dyDescent="0.2">
      <c r="A38" s="28" t="s">
        <v>624</v>
      </c>
      <c r="B38" s="29"/>
      <c r="C38" s="20" t="s">
        <v>625</v>
      </c>
      <c r="I38" s="17"/>
      <c r="J38" s="17"/>
    </row>
    <row r="39" spans="1:11" x14ac:dyDescent="0.2">
      <c r="A39" s="28" t="s">
        <v>626</v>
      </c>
      <c r="B39" s="29"/>
      <c r="C39" s="20" t="s">
        <v>591</v>
      </c>
      <c r="J39" s="17"/>
      <c r="K39" s="17"/>
    </row>
    <row r="40" spans="1:11" x14ac:dyDescent="0.2">
      <c r="A40" s="28" t="s">
        <v>627</v>
      </c>
      <c r="B40" s="29"/>
      <c r="C40" s="20" t="s">
        <v>599</v>
      </c>
      <c r="F40" s="17"/>
      <c r="G40" s="17"/>
    </row>
    <row r="41" spans="1:11" x14ac:dyDescent="0.2">
      <c r="A41" s="30"/>
      <c r="B41" s="29"/>
      <c r="C41" s="20" t="s">
        <v>628</v>
      </c>
      <c r="D41" s="19"/>
    </row>
    <row r="42" spans="1:11" x14ac:dyDescent="0.2">
      <c r="A42" s="30"/>
      <c r="B42" s="29"/>
      <c r="C42" s="20" t="s">
        <v>591</v>
      </c>
      <c r="F42" s="19"/>
      <c r="G42" s="19"/>
    </row>
    <row r="43" spans="1:11" x14ac:dyDescent="0.2">
      <c r="A43" s="30"/>
      <c r="B43" s="32" t="s">
        <v>629</v>
      </c>
      <c r="C43" s="20" t="s">
        <v>630</v>
      </c>
    </row>
    <row r="44" spans="1:11" x14ac:dyDescent="0.2">
      <c r="A44" s="28" t="s">
        <v>631</v>
      </c>
      <c r="B44" s="29"/>
      <c r="C44" s="20" t="s">
        <v>628</v>
      </c>
      <c r="H44" s="17"/>
      <c r="I44" s="17"/>
    </row>
    <row r="45" spans="1:11" x14ac:dyDescent="0.2">
      <c r="A45" s="30"/>
      <c r="B45" s="29"/>
      <c r="C45" s="20" t="s">
        <v>632</v>
      </c>
      <c r="D45" s="19"/>
      <c r="E45" s="19"/>
    </row>
    <row r="46" spans="1:11" x14ac:dyDescent="0.2">
      <c r="A46" s="28" t="s">
        <v>633</v>
      </c>
      <c r="B46" s="29"/>
      <c r="C46" s="20" t="s">
        <v>589</v>
      </c>
      <c r="J46" s="17"/>
      <c r="K46" s="17"/>
    </row>
    <row r="47" spans="1:11" x14ac:dyDescent="0.2">
      <c r="A47" s="28" t="s">
        <v>634</v>
      </c>
      <c r="B47" s="29"/>
      <c r="C47" s="20" t="s">
        <v>605</v>
      </c>
      <c r="F47" s="17"/>
      <c r="G47" s="17"/>
    </row>
    <row r="48" spans="1:11" x14ac:dyDescent="0.2">
      <c r="A48" s="30"/>
      <c r="B48" s="29"/>
      <c r="C48" s="20" t="s">
        <v>591</v>
      </c>
      <c r="F48" s="19"/>
      <c r="G48" s="19"/>
    </row>
    <row r="49" spans="1:13" x14ac:dyDescent="0.2">
      <c r="A49" s="31" t="s">
        <v>635</v>
      </c>
      <c r="B49" s="23"/>
      <c r="C49" s="22" t="s">
        <v>589</v>
      </c>
      <c r="F49" s="19"/>
      <c r="G49" s="19"/>
    </row>
    <row r="50" spans="1:13" x14ac:dyDescent="0.2">
      <c r="A50" s="10" t="s">
        <v>636</v>
      </c>
      <c r="B50" s="15"/>
      <c r="C50" s="16" t="s">
        <v>589</v>
      </c>
      <c r="H50" s="17"/>
      <c r="I50" s="17"/>
    </row>
    <row r="51" spans="1:13" x14ac:dyDescent="0.2">
      <c r="A51" s="28" t="s">
        <v>637</v>
      </c>
      <c r="B51" s="29"/>
      <c r="C51" s="20" t="s">
        <v>589</v>
      </c>
      <c r="K51" s="17"/>
      <c r="L51" s="17"/>
    </row>
    <row r="52" spans="1:13" x14ac:dyDescent="0.2">
      <c r="A52" s="28" t="s">
        <v>638</v>
      </c>
      <c r="B52" s="29"/>
      <c r="C52" s="20" t="s">
        <v>591</v>
      </c>
      <c r="K52" s="17"/>
      <c r="L52" s="17"/>
    </row>
    <row r="53" spans="1:13" x14ac:dyDescent="0.2">
      <c r="A53" s="28" t="s">
        <v>639</v>
      </c>
      <c r="B53" s="29"/>
      <c r="C53" s="20" t="s">
        <v>599</v>
      </c>
      <c r="H53" s="17"/>
      <c r="I53" s="17"/>
    </row>
    <row r="54" spans="1:13" x14ac:dyDescent="0.2">
      <c r="A54" s="30"/>
      <c r="B54" s="29"/>
      <c r="C54" s="20" t="s">
        <v>591</v>
      </c>
      <c r="F54" s="19"/>
      <c r="G54" s="19"/>
    </row>
    <row r="55" spans="1:13" x14ac:dyDescent="0.2">
      <c r="A55" s="28" t="s">
        <v>640</v>
      </c>
      <c r="B55" s="29"/>
      <c r="C55" s="20" t="s">
        <v>584</v>
      </c>
      <c r="K55" s="17"/>
      <c r="L55" s="17"/>
    </row>
    <row r="56" spans="1:13" x14ac:dyDescent="0.2">
      <c r="A56" s="30"/>
      <c r="B56" s="29"/>
      <c r="C56" s="20" t="s">
        <v>599</v>
      </c>
      <c r="E56" s="19"/>
      <c r="F56" s="19"/>
    </row>
    <row r="57" spans="1:13" x14ac:dyDescent="0.2">
      <c r="A57" s="28" t="s">
        <v>641</v>
      </c>
      <c r="B57" s="29"/>
      <c r="C57" s="20" t="s">
        <v>642</v>
      </c>
      <c r="L57" s="17"/>
      <c r="M57" s="17"/>
    </row>
    <row r="58" spans="1:13" x14ac:dyDescent="0.2">
      <c r="A58" s="30"/>
      <c r="B58" s="29"/>
      <c r="C58" s="20" t="s">
        <v>591</v>
      </c>
      <c r="F58" s="19"/>
      <c r="G58" s="19"/>
    </row>
    <row r="59" spans="1:13" x14ac:dyDescent="0.2">
      <c r="A59" s="28" t="s">
        <v>643</v>
      </c>
      <c r="B59" s="29"/>
      <c r="C59" s="20" t="s">
        <v>591</v>
      </c>
      <c r="L59" s="17"/>
      <c r="M59" s="17"/>
    </row>
    <row r="60" spans="1:13" x14ac:dyDescent="0.2">
      <c r="A60" s="30"/>
      <c r="B60" s="32" t="s">
        <v>644</v>
      </c>
      <c r="C60" s="20" t="s">
        <v>645</v>
      </c>
    </row>
    <row r="61" spans="1:13" x14ac:dyDescent="0.2">
      <c r="A61" s="28" t="s">
        <v>646</v>
      </c>
      <c r="B61" s="29"/>
      <c r="C61" s="20" t="s">
        <v>647</v>
      </c>
      <c r="I61" s="17"/>
      <c r="J61" s="17"/>
    </row>
    <row r="62" spans="1:13" x14ac:dyDescent="0.2">
      <c r="A62" s="30"/>
      <c r="B62" s="29"/>
      <c r="C62" s="20" t="s">
        <v>591</v>
      </c>
      <c r="F62" s="19"/>
      <c r="G62" s="19"/>
    </row>
    <row r="63" spans="1:13" x14ac:dyDescent="0.2">
      <c r="A63" s="28" t="s">
        <v>648</v>
      </c>
      <c r="B63" s="29"/>
      <c r="C63" s="20" t="s">
        <v>649</v>
      </c>
      <c r="H63" s="17"/>
      <c r="I63" s="17"/>
    </row>
    <row r="64" spans="1:13" x14ac:dyDescent="0.2">
      <c r="A64" s="28" t="s">
        <v>650</v>
      </c>
      <c r="B64" s="29"/>
      <c r="C64" s="20" t="s">
        <v>651</v>
      </c>
      <c r="H64" s="17"/>
      <c r="I64" s="17"/>
    </row>
    <row r="65" spans="1:6" x14ac:dyDescent="0.2">
      <c r="A65" s="30"/>
      <c r="B65" s="29"/>
      <c r="C65" s="20" t="s">
        <v>652</v>
      </c>
      <c r="E65" s="19"/>
      <c r="F65" s="19"/>
    </row>
    <row r="66" spans="1:6" x14ac:dyDescent="0.2">
      <c r="A66" s="2"/>
    </row>
  </sheetData>
  <pageMargins left="0.7" right="0.7" top="0.75" bottom="0.75" header="0.3" footer="0.3"/>
  <pageSetup paperSize="8" fitToHeight="0"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a2bcf2e8-b247-4d12-85f7-5ef81ad3fd32" xsi:nil="true"/>
    <lcf76f155ced4ddcb4097134ff3c332f xmlns="621a48fa-2fa6-4057-adee-867c8f8602ed">
      <Terms xmlns="http://schemas.microsoft.com/office/infopath/2007/PartnerControls"/>
    </lcf76f155ced4ddcb4097134ff3c332f>
    <SharedWithUsers xmlns="a2bcf2e8-b247-4d12-85f7-5ef81ad3fd32">
      <UserInfo>
        <DisplayName>Casper Meinders</DisplayName>
        <AccountId>10</AccountId>
        <AccountType/>
      </UserInfo>
      <UserInfo>
        <DisplayName>Rob Theunissen</DisplayName>
        <AccountId>17</AccountId>
        <AccountType/>
      </UserInfo>
      <UserInfo>
        <DisplayName>Facilitair</DisplayName>
        <AccountId>51</AccountId>
        <AccountType/>
      </UserInfo>
    </SharedWithUsers>
  </documentManagement>
</p:properties>
</file>

<file path=customXml/item3.xml><?xml version="1.0" encoding="utf-8"?>
<LongProperties xmlns="http://schemas.microsoft.com/office/2006/metadata/longProperties"/>
</file>

<file path=customXml/item4.xml><?xml version="1.0" encoding="utf-8"?>
<ct:contentTypeSchema xmlns:ct="http://schemas.microsoft.com/office/2006/metadata/contentType" xmlns:ma="http://schemas.microsoft.com/office/2006/metadata/properties/metaAttributes" ct:_="" ma:_="" ma:contentTypeName="Document" ma:contentTypeID="0x010100A9F2AC0B7E24F54484B6A8FED8C54B8D" ma:contentTypeVersion="14" ma:contentTypeDescription="Een nieuw document maken." ma:contentTypeScope="" ma:versionID="993a58a638f2f68d088d67ad9bb0ed41">
  <xsd:schema xmlns:xsd="http://www.w3.org/2001/XMLSchema" xmlns:xs="http://www.w3.org/2001/XMLSchema" xmlns:p="http://schemas.microsoft.com/office/2006/metadata/properties" xmlns:ns2="621a48fa-2fa6-4057-adee-867c8f8602ed" xmlns:ns3="a2bcf2e8-b247-4d12-85f7-5ef81ad3fd32" targetNamespace="http://schemas.microsoft.com/office/2006/metadata/properties" ma:root="true" ma:fieldsID="8a7ed3575c8a0e2a4b784bde8826b158" ns2:_="" ns3:_="">
    <xsd:import namespace="621a48fa-2fa6-4057-adee-867c8f8602ed"/>
    <xsd:import namespace="a2bcf2e8-b247-4d12-85f7-5ef81ad3fd3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21a48fa-2fa6-4057-adee-867c8f8602e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Afbeeldingtags" ma:readOnly="false" ma:fieldId="{5cf76f15-5ced-4ddc-b409-7134ff3c332f}" ma:taxonomyMulti="true" ma:sspId="c99a4f02-befe-4bbe-adfb-7eec4be8d64e"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2bcf2e8-b247-4d12-85f7-5ef81ad3fd32"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element name="TaxCatchAll" ma:index="16" nillable="true" ma:displayName="Taxonomy Catch All Column" ma:hidden="true" ma:list="{3664b93b-8d5e-4647-8924-5d4a6d447870}" ma:internalName="TaxCatchAll" ma:showField="CatchAllData" ma:web="a2bcf2e8-b247-4d12-85f7-5ef81ad3fd3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D2E0E9D-D9A9-984F-808E-EBD3A4197AF3}">
  <ds:schemaRefs>
    <ds:schemaRef ds:uri="http://schemas.microsoft.com/sharepoint/v3/contenttype/forms"/>
  </ds:schemaRefs>
</ds:datastoreItem>
</file>

<file path=customXml/itemProps2.xml><?xml version="1.0" encoding="utf-8"?>
<ds:datastoreItem xmlns:ds="http://schemas.openxmlformats.org/officeDocument/2006/customXml" ds:itemID="{E04F07A3-4458-8D49-B532-F48821C126E9}">
  <ds:schemaRefs>
    <ds:schemaRef ds:uri="http://schemas.microsoft.com/office/2006/metadata/properties"/>
    <ds:schemaRef ds:uri="http://schemas.microsoft.com/office/infopath/2007/PartnerControls"/>
    <ds:schemaRef ds:uri="a2bcf2e8-b247-4d12-85f7-5ef81ad3fd32"/>
    <ds:schemaRef ds:uri="621a48fa-2fa6-4057-adee-867c8f8602ed"/>
  </ds:schemaRefs>
</ds:datastoreItem>
</file>

<file path=customXml/itemProps3.xml><?xml version="1.0" encoding="utf-8"?>
<ds:datastoreItem xmlns:ds="http://schemas.openxmlformats.org/officeDocument/2006/customXml" ds:itemID="{F5730F6B-E097-934B-9602-562EA5E8B801}">
  <ds:schemaRefs>
    <ds:schemaRef ds:uri="http://schemas.microsoft.com/office/2006/metadata/longProperties"/>
  </ds:schemaRefs>
</ds:datastoreItem>
</file>

<file path=customXml/itemProps4.xml><?xml version="1.0" encoding="utf-8"?>
<ds:datastoreItem xmlns:ds="http://schemas.openxmlformats.org/officeDocument/2006/customXml" ds:itemID="{9E2DBD77-8641-429C-B4D3-8D7726DF933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21a48fa-2fa6-4057-adee-867c8f8602ed"/>
    <ds:schemaRef ds:uri="a2bcf2e8-b247-4d12-85f7-5ef81ad3fd3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14</vt:i4>
      </vt:variant>
    </vt:vector>
  </HeadingPairs>
  <TitlesOfParts>
    <vt:vector size="14" baseType="lpstr">
      <vt:lpstr>Toelichting</vt:lpstr>
      <vt:lpstr>Totaalblad Prijzen</vt:lpstr>
      <vt:lpstr>Tarieven</vt:lpstr>
      <vt:lpstr>Overzicht Overname Personeel</vt:lpstr>
      <vt:lpstr>Glasgegevens</vt:lpstr>
      <vt:lpstr>Ruimtestaat</vt:lpstr>
      <vt:lpstr>Kwaliteitsniveau</vt:lpstr>
      <vt:lpstr>Ruimtesoorten</vt:lpstr>
      <vt:lpstr>Bureaukamers</vt:lpstr>
      <vt:lpstr>Verkeersruimten</vt:lpstr>
      <vt:lpstr>Sanitaire ruimten</vt:lpstr>
      <vt:lpstr>Horeca ruimten</vt:lpstr>
      <vt:lpstr>Laboratorium</vt:lpstr>
      <vt:lpstr>Terrein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Cindy</cp:lastModifiedBy>
  <cp:revision/>
  <dcterms:created xsi:type="dcterms:W3CDTF">2015-07-17T08:19:45Z</dcterms:created>
  <dcterms:modified xsi:type="dcterms:W3CDTF">2024-05-17T19:12:43Z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isplay_urn:schemas-microsoft-com:office:office#Editor">
    <vt:lpwstr>Thijs Somhorst</vt:lpwstr>
  </property>
  <property fmtid="{D5CDD505-2E9C-101B-9397-08002B2CF9AE}" pid="3" name="Order">
    <vt:lpwstr>4699000.00000000</vt:lpwstr>
  </property>
  <property fmtid="{D5CDD505-2E9C-101B-9397-08002B2CF9AE}" pid="4" name="display_urn:schemas-microsoft-com:office:office#Author">
    <vt:lpwstr>Thijs Somhorst</vt:lpwstr>
  </property>
  <property fmtid="{D5CDD505-2E9C-101B-9397-08002B2CF9AE}" pid="5" name="xd_Signature">
    <vt:lpwstr/>
  </property>
  <property fmtid="{D5CDD505-2E9C-101B-9397-08002B2CF9AE}" pid="6" name="xd_ProgID">
    <vt:lpwstr/>
  </property>
  <property fmtid="{D5CDD505-2E9C-101B-9397-08002B2CF9AE}" pid="7" name="_ExtendedDescription">
    <vt:lpwstr/>
  </property>
  <property fmtid="{D5CDD505-2E9C-101B-9397-08002B2CF9AE}" pid="8" name="SharedWithUsers">
    <vt:lpwstr>10;#Casper Meinders;#17;#Rob Theunissen;#51;#Facilitair</vt:lpwstr>
  </property>
  <property fmtid="{D5CDD505-2E9C-101B-9397-08002B2CF9AE}" pid="9" name="_ColorTag">
    <vt:lpwstr/>
  </property>
  <property fmtid="{D5CDD505-2E9C-101B-9397-08002B2CF9AE}" pid="10" name="ComplianceAssetId">
    <vt:lpwstr/>
  </property>
  <property fmtid="{D5CDD505-2E9C-101B-9397-08002B2CF9AE}" pid="11" name="TemplateUrl">
    <vt:lpwstr/>
  </property>
  <property fmtid="{D5CDD505-2E9C-101B-9397-08002B2CF9AE}" pid="12" name="TriggerFlowInfo">
    <vt:lpwstr/>
  </property>
  <property fmtid="{D5CDD505-2E9C-101B-9397-08002B2CF9AE}" pid="13" name="_SourceUrl">
    <vt:lpwstr/>
  </property>
  <property fmtid="{D5CDD505-2E9C-101B-9397-08002B2CF9AE}" pid="14" name="_SharedFileIndex">
    <vt:lpwstr/>
  </property>
  <property fmtid="{D5CDD505-2E9C-101B-9397-08002B2CF9AE}" pid="15" name="MediaLengthInSeconds">
    <vt:lpwstr/>
  </property>
  <property fmtid="{D5CDD505-2E9C-101B-9397-08002B2CF9AE}" pid="16" name="_ColorHex">
    <vt:lpwstr/>
  </property>
  <property fmtid="{D5CDD505-2E9C-101B-9397-08002B2CF9AE}" pid="17" name="_Emoji">
    <vt:lpwstr/>
  </property>
  <property fmtid="{D5CDD505-2E9C-101B-9397-08002B2CF9AE}" pid="18" name="display_urn:schemas-microsoft-com:office:office#SharedWithUsers">
    <vt:lpwstr>Casper Meinders;Rob Theunissen;Facilitair</vt:lpwstr>
  </property>
  <property fmtid="{D5CDD505-2E9C-101B-9397-08002B2CF9AE}" pid="19" name="ContentTypeId">
    <vt:lpwstr>0x010100A9F2AC0B7E24F54484B6A8FED8C54B8D</vt:lpwstr>
  </property>
  <property fmtid="{D5CDD505-2E9C-101B-9397-08002B2CF9AE}" pid="20" name="MediaServiceImageTags">
    <vt:lpwstr/>
  </property>
</Properties>
</file>