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wageningenur4.sharepoint.com/sites/Plaagdierbeheersing/Gedeelde documenten/General/7. Concept documenten/Bijlagen/"/>
    </mc:Choice>
  </mc:AlternateContent>
  <xr:revisionPtr revIDLastSave="322" documentId="8_{19844E73-1CCA-4907-8088-7428E32A6F45}" xr6:coauthVersionLast="47" xr6:coauthVersionMax="47" xr10:uidLastSave="{275D6D36-8E7B-453F-88AC-BF7D2CA74036}"/>
  <bookViews>
    <workbookView xWindow="-28920" yWindow="-120" windowWidth="29040" windowHeight="15840" xr2:uid="{1A478553-0DCF-459D-8160-5E06C88914B4}"/>
  </bookViews>
  <sheets>
    <sheet name="Prijzenblad" sheetId="1" r:id="rId1"/>
    <sheet name="Gebouwen" sheetId="3" r:id="rId2"/>
  </sheets>
  <definedNames>
    <definedName name="_xlnm._FilterDatabase" localSheetId="1" hidden="1">Gebouwen!$A$1:$K$123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7" i="1" l="1"/>
  <c r="H97" i="3"/>
  <c r="H123" i="3"/>
  <c r="H91" i="3"/>
  <c r="K28" i="3"/>
  <c r="H50" i="3"/>
  <c r="K123" i="3" l="1"/>
  <c r="H23" i="1" s="1"/>
  <c r="I23" i="1" s="1"/>
  <c r="H13" i="3"/>
  <c r="K97" i="3"/>
  <c r="H22" i="1" s="1"/>
  <c r="K91" i="3"/>
  <c r="H21" i="1" s="1"/>
  <c r="I21" i="1" s="1"/>
  <c r="K66" i="3"/>
  <c r="H20" i="1" s="1"/>
  <c r="I20" i="1" s="1"/>
  <c r="H66" i="3"/>
  <c r="K63" i="3"/>
  <c r="H19" i="1" s="1"/>
  <c r="I19" i="1" s="1"/>
  <c r="H63" i="3"/>
  <c r="K54" i="3"/>
  <c r="H18" i="1" s="1"/>
  <c r="H54" i="3"/>
  <c r="K50" i="3"/>
  <c r="K38" i="3"/>
  <c r="H16" i="1" s="1"/>
  <c r="I16" i="1" s="1"/>
  <c r="H38" i="3"/>
  <c r="K32" i="3"/>
  <c r="H15" i="1" s="1"/>
  <c r="H32" i="3"/>
  <c r="H14" i="1"/>
  <c r="H28" i="3"/>
  <c r="K13" i="3"/>
  <c r="I30" i="1"/>
  <c r="I17" i="1" l="1"/>
  <c r="K124" i="3"/>
  <c r="H124" i="3"/>
  <c r="H13" i="1"/>
  <c r="I13" i="1" s="1"/>
  <c r="I22" i="1"/>
  <c r="I15" i="1"/>
  <c r="I14" i="1"/>
  <c r="I18" i="1"/>
  <c r="I33" i="1"/>
  <c r="I32" i="1"/>
  <c r="I31" i="1"/>
  <c r="E31" i="1"/>
  <c r="E32" i="1"/>
  <c r="E33" i="1"/>
  <c r="E30" i="1"/>
  <c r="I25" i="1" l="1"/>
  <c r="I34" i="1"/>
  <c r="E34" i="1"/>
  <c r="I39" i="1" l="1"/>
</calcChain>
</file>

<file path=xl/sharedStrings.xml><?xml version="1.0" encoding="utf-8"?>
<sst xmlns="http://schemas.openxmlformats.org/spreadsheetml/2006/main" count="638" uniqueCount="220">
  <si>
    <t>Bijlage 14  Prijzenblad Plaagdierbeheersing</t>
  </si>
  <si>
    <t>Deze bijlage dient door de Inschrijver te worden ingevuld en bij de Inschrijving te worden bijgevoegd.</t>
  </si>
  <si>
    <t>Het is niet toegestaan wijzigingen aan te brengen in het Prijzenblad.</t>
  </si>
  <si>
    <t>De geel gearceerde velden dienen te worden ingevuld.</t>
  </si>
  <si>
    <t>Kosten preventieve plaagdierbestrijding All-in* kosten excl. btw</t>
  </si>
  <si>
    <t>Kenniseenheid</t>
  </si>
  <si>
    <t>Plaats</t>
  </si>
  <si>
    <t xml:space="preserve">Tarief per kwartaal </t>
  </si>
  <si>
    <t>Tarief per jaar</t>
  </si>
  <si>
    <t>AFSG</t>
  </si>
  <si>
    <t>Wageningen</t>
  </si>
  <si>
    <t>ASG</t>
  </si>
  <si>
    <t>CS</t>
  </si>
  <si>
    <t>ESG</t>
  </si>
  <si>
    <t>FB</t>
  </si>
  <si>
    <t>FB Leegstand</t>
  </si>
  <si>
    <t xml:space="preserve">PSG </t>
  </si>
  <si>
    <t>SSG</t>
  </si>
  <si>
    <t>Unifarm</t>
  </si>
  <si>
    <t>Vitae</t>
  </si>
  <si>
    <t>WVBR</t>
  </si>
  <si>
    <t>Lelystad</t>
  </si>
  <si>
    <t>Totaal</t>
  </si>
  <si>
    <t>Kosten correctieve plaagdierbestrijding All-in* kosten excl. btw</t>
  </si>
  <si>
    <t>Plaagdiersoort</t>
  </si>
  <si>
    <t>Aantal uur</t>
  </si>
  <si>
    <t>Tarief per uur van 7:30-17:00 uur</t>
  </si>
  <si>
    <t>Totaalbedrag</t>
  </si>
  <si>
    <t>Tarief per uur van 17:00-07:30 uur + weekend en feestdagen</t>
  </si>
  <si>
    <t>Knaagdieren (vb. muizen, ratten)</t>
  </si>
  <si>
    <t>Vliegende insecten: (vb. (fruit)vliegen, muggen, motten, wespen)</t>
  </si>
  <si>
    <t>Kruipende insecten: (vb. kakkerlakken, mieren, zilvervisjes, papiervisjes, houtwormen)</t>
  </si>
  <si>
    <t>Overige (plaagdieren):</t>
  </si>
  <si>
    <t xml:space="preserve">Totaal </t>
  </si>
  <si>
    <t>Totaal preventieve- en correctieve bestrijding per jaar</t>
  </si>
  <si>
    <t xml:space="preserve">* Genoemde tarieven zijn all-in tarieven, dit betekent dat deze tarieven de volledige vergoeding omvatten voor alle verplichtingen van Opdrachtnemer uit hoofde van de Overeenkomst, mede daaronder </t>
  </si>
  <si>
    <t xml:space="preserve">  begrepen vergoeding van reis- en verblijfskosten van medewerkers van Opdrachtnemer, van de kosten voor materialen en middelen, alsmede de kosten verbonden aan enige door de overheid opgelegde </t>
  </si>
  <si>
    <t xml:space="preserve">  heffing, belasting (behoudens btw) en/of recht in verband met de nakoming van de verplichtingen uit hoogte van de Overeenkomst.</t>
  </si>
  <si>
    <t>Het niet-invullen van één of meerdere geel gemarkeerde velden leidt tot directe uitsluiting van de verdere procedure.</t>
  </si>
  <si>
    <t>De Inschrijver is als Opdrachtnemer alleen verantwoordelijk voor alle zaken in het kader van zijn Inschrijving en de uitvoering van de Overeenkomst en daaruit voortvloeiende nadere opdrachten. De Inschrijver verklaart deze Inschrijving te doen met inachtneming van de bepalingen en de gegevens zoals deze zijn omschreven in de offerteaanvraag, bijbehorende bijlagen en de Nota('s) van Inlichtingen.</t>
  </si>
  <si>
    <t>Het formulier dient door de Inschrijver naar waarheid te worden ingevuld en dient te worden ondertekend door een persoon die blijkens het handelsregister, of een volmacht van degene die blijkens het handelsregister, bevoegd is om Inschrijver te vertegenwoordigen en om namens Inschrijver dit formulier te ondertekenen.</t>
  </si>
  <si>
    <t>Naam Inschrijver</t>
  </si>
  <si>
    <t xml:space="preserve"> </t>
  </si>
  <si>
    <t>Naam tekenbevoegde</t>
  </si>
  <si>
    <t>Handtekening</t>
  </si>
  <si>
    <t>Datum</t>
  </si>
  <si>
    <t>Planon nr.</t>
  </si>
  <si>
    <t>Naam</t>
  </si>
  <si>
    <t>Gebouwnr.</t>
  </si>
  <si>
    <t>Adres</t>
  </si>
  <si>
    <t>Huisnr.</t>
  </si>
  <si>
    <t>Postcode</t>
  </si>
  <si>
    <t>BVO m2</t>
  </si>
  <si>
    <t>Bouwjaar</t>
  </si>
  <si>
    <t>Tarief per kwartaal</t>
  </si>
  <si>
    <t>Innovatron</t>
  </si>
  <si>
    <t>Bornse Weilanden</t>
  </si>
  <si>
    <t>6708 WG</t>
  </si>
  <si>
    <t>Phenomea II</t>
  </si>
  <si>
    <t>AXIS X</t>
  </si>
  <si>
    <t>Phenomea I</t>
  </si>
  <si>
    <t>AXIS Z</t>
  </si>
  <si>
    <t>AXIS Y</t>
  </si>
  <si>
    <t>Impulse - Kantoor</t>
  </si>
  <si>
    <t>Stippeneng</t>
  </si>
  <si>
    <t>6708 WE</t>
  </si>
  <si>
    <t>Impulse - Restaurant</t>
  </si>
  <si>
    <t>Impulse - Ontmoeting</t>
  </si>
  <si>
    <t>Helix</t>
  </si>
  <si>
    <t>AXIS T</t>
  </si>
  <si>
    <t>AFSG Total</t>
  </si>
  <si>
    <t>Zodiac D</t>
  </si>
  <si>
    <t>De Elst</t>
  </si>
  <si>
    <t>6708 WD</t>
  </si>
  <si>
    <t>Zodiac B + C</t>
  </si>
  <si>
    <t>Zodiac F</t>
  </si>
  <si>
    <t>Zodiac E</t>
  </si>
  <si>
    <t>Zodiac A</t>
  </si>
  <si>
    <t>Carus A</t>
  </si>
  <si>
    <t>Carus H</t>
  </si>
  <si>
    <t>Carus I</t>
  </si>
  <si>
    <t>Carus B</t>
  </si>
  <si>
    <t>Carus C</t>
  </si>
  <si>
    <t>Carus D</t>
  </si>
  <si>
    <t>Carus E</t>
  </si>
  <si>
    <t>Carus G</t>
  </si>
  <si>
    <t>Carus F</t>
  </si>
  <si>
    <t>ASG Total</t>
  </si>
  <si>
    <t>Forum Hoofdgebouw</t>
  </si>
  <si>
    <t>Droevendaalsesteeg</t>
  </si>
  <si>
    <t>6708 PB</t>
  </si>
  <si>
    <t>Orion Hoofdgebouw</t>
  </si>
  <si>
    <t>Bronland</t>
  </si>
  <si>
    <t>6708 WH</t>
  </si>
  <si>
    <t>Aurora</t>
  </si>
  <si>
    <t>Vijfde Polder</t>
  </si>
  <si>
    <t>6708 WC</t>
  </si>
  <si>
    <t>CS Total</t>
  </si>
  <si>
    <t>Entree Gaia en Lumen</t>
  </si>
  <si>
    <t>Radix Serre - Kantoor</t>
  </si>
  <si>
    <t>Bornsesteeg</t>
  </si>
  <si>
    <t>6708 PE</t>
  </si>
  <si>
    <t>Gaia</t>
  </si>
  <si>
    <t>Lumen</t>
  </si>
  <si>
    <t>3a</t>
  </si>
  <si>
    <t>Bedrijfsgebouw ESG</t>
  </si>
  <si>
    <t>ESG Total</t>
  </si>
  <si>
    <t>Bongerd Sporthal</t>
  </si>
  <si>
    <t>Bongerd 2e Sporthal</t>
  </si>
  <si>
    <t>Atlas</t>
  </si>
  <si>
    <t>Schoutenhoef Hoofdgebouw</t>
  </si>
  <si>
    <t>6721 NG</t>
  </si>
  <si>
    <t>Bennekom</t>
  </si>
  <si>
    <t>Omnia Hoofdgebouw</t>
  </si>
  <si>
    <t>Hoge Steeg</t>
  </si>
  <si>
    <t>6708 PH</t>
  </si>
  <si>
    <t>Groot Nergena</t>
  </si>
  <si>
    <t>Dr. W. Dreeslaan</t>
  </si>
  <si>
    <t>6721 ND</t>
  </si>
  <si>
    <t>Actio West</t>
  </si>
  <si>
    <t>Akkermaalsbos</t>
  </si>
  <si>
    <t>6708 WB</t>
  </si>
  <si>
    <t>Hyperion (Datacenter)</t>
  </si>
  <si>
    <t>12a</t>
  </si>
  <si>
    <t>Nexus Hoofdgebouw</t>
  </si>
  <si>
    <t>Actio Zuid</t>
  </si>
  <si>
    <t>Hoofdgebouw Theia</t>
  </si>
  <si>
    <t>6708 PD</t>
  </si>
  <si>
    <t>FB Total</t>
  </si>
  <si>
    <t>Clock House</t>
  </si>
  <si>
    <t>Generaal Foulkesweg</t>
  </si>
  <si>
    <t>6703 BL</t>
  </si>
  <si>
    <t>Agrotechnion</t>
  </si>
  <si>
    <t>Bomenweg</t>
  </si>
  <si>
    <t>6703 HD</t>
  </si>
  <si>
    <t>De Valk</t>
  </si>
  <si>
    <t>Dreijenlaan</t>
  </si>
  <si>
    <t>6703 HA</t>
  </si>
  <si>
    <t>FB Leegstand Total</t>
  </si>
  <si>
    <t>Energiegebouw PSG</t>
  </si>
  <si>
    <t>PSG</t>
  </si>
  <si>
    <t>Radix Middenvleugel</t>
  </si>
  <si>
    <t>Radix Oostvleugel</t>
  </si>
  <si>
    <t>Machineberging PSG</t>
  </si>
  <si>
    <t>Radix Entreegebouw</t>
  </si>
  <si>
    <t>Radix Westvleugel</t>
  </si>
  <si>
    <t>Polaris</t>
  </si>
  <si>
    <t>Radix Nova</t>
  </si>
  <si>
    <t>PSG Total</t>
  </si>
  <si>
    <t>Leeuwenborch Hoofdvleugel</t>
  </si>
  <si>
    <t>Hollandseweg</t>
  </si>
  <si>
    <t>6706 KN</t>
  </si>
  <si>
    <t>Leeuwenborch collegevleugel</t>
  </si>
  <si>
    <t>SSG Total</t>
  </si>
  <si>
    <t>Klima</t>
  </si>
  <si>
    <t xml:space="preserve">Serre - Bedrijfsgebouw </t>
  </si>
  <si>
    <t>Agros</t>
  </si>
  <si>
    <t>Agros - Werktuigenberging</t>
  </si>
  <si>
    <t>Agros - Loods west</t>
  </si>
  <si>
    <r>
      <t>Serre - Kassen</t>
    </r>
    <r>
      <rPr>
        <sz val="11"/>
        <color rgb="FFFF0000"/>
        <rFont val="Calibri"/>
        <family val="2"/>
      </rPr>
      <t xml:space="preserve"> (Alleen Noord)</t>
    </r>
  </si>
  <si>
    <t>Boerderij/dienstwoning Prb Droevendaal</t>
  </si>
  <si>
    <t>Kielekampsteeg</t>
  </si>
  <si>
    <t>6708 PC</t>
  </si>
  <si>
    <t>Aardappelloods Prb Droevendaal</t>
  </si>
  <si>
    <t>Werktuigenloods Prb Droevendaal</t>
  </si>
  <si>
    <t>Droevendaal bedrijsgebouw</t>
  </si>
  <si>
    <t>Droevendaal Aardappelloods</t>
  </si>
  <si>
    <t>Droevendaal werktuigenloods</t>
  </si>
  <si>
    <t>Droevendaal ligboxenstal</t>
  </si>
  <si>
    <t xml:space="preserve">Nergena Bedrijfsgebouw Noord </t>
  </si>
  <si>
    <t xml:space="preserve"> 6721 NG</t>
  </si>
  <si>
    <t xml:space="preserve">Nergena Bedrijfsgebouw Zuid </t>
  </si>
  <si>
    <t>Nergena AlgaePARC office (portocabins)</t>
  </si>
  <si>
    <t>Nergena  AlgaePARC technische ruimte</t>
  </si>
  <si>
    <t>Nergena kassen</t>
  </si>
  <si>
    <t>Insectron</t>
  </si>
  <si>
    <t>Insect Greenhouse</t>
  </si>
  <si>
    <t>Serre Red</t>
  </si>
  <si>
    <t xml:space="preserve">NPEC-Kas </t>
  </si>
  <si>
    <t>NPEC-Klimaatgebouw</t>
  </si>
  <si>
    <t>Energia</t>
  </si>
  <si>
    <t>Unifarm Total</t>
  </si>
  <si>
    <t>Vitae A</t>
  </si>
  <si>
    <t>Maalunit Vitae</t>
  </si>
  <si>
    <t>Vitae B</t>
  </si>
  <si>
    <t>Portocabins Vitae</t>
  </si>
  <si>
    <t>Vitae C</t>
  </si>
  <si>
    <t>Vitae Total</t>
  </si>
  <si>
    <t>Stofwisselingsgebouw BSC</t>
  </si>
  <si>
    <t>Runderweg</t>
  </si>
  <si>
    <t>8219 PK</t>
  </si>
  <si>
    <t>Klimaataccommodatie RDW Zuid</t>
  </si>
  <si>
    <t>Klimaataccommodatie RDW Noord</t>
  </si>
  <si>
    <t>Portal Unit</t>
  </si>
  <si>
    <t>Kapschuur RDW</t>
  </si>
  <si>
    <t>Opslagloods RDW</t>
  </si>
  <si>
    <t>Entree/Kantoor</t>
  </si>
  <si>
    <t>Houtribweg</t>
  </si>
  <si>
    <t>8221 RA</t>
  </si>
  <si>
    <t>Kantoor</t>
  </si>
  <si>
    <t>Opslag/Bergingen/Merial</t>
  </si>
  <si>
    <t>Opslag/bergingen</t>
  </si>
  <si>
    <t>Kantoor/laboratorium 215</t>
  </si>
  <si>
    <t>Laboratoria 221</t>
  </si>
  <si>
    <t>Dierruimten 222</t>
  </si>
  <si>
    <t>Dierruimten 223</t>
  </si>
  <si>
    <t>Dierruimten 224</t>
  </si>
  <si>
    <t>Dierruimten 225</t>
  </si>
  <si>
    <t>Loods 1 HRW</t>
  </si>
  <si>
    <t>Loods DB HRW</t>
  </si>
  <si>
    <t>Technische ruimten</t>
  </si>
  <si>
    <t>Laboratoria 241 HCU (zolder)</t>
  </si>
  <si>
    <t>Laboratoria 242 HCU (zolder)</t>
  </si>
  <si>
    <t>Laboratoria 243 HCU (zolder)</t>
  </si>
  <si>
    <t>Laboratoria 245 HCU (zolder)</t>
  </si>
  <si>
    <t>Kantine</t>
  </si>
  <si>
    <t>Merial</t>
  </si>
  <si>
    <t>WVBR Total</t>
  </si>
  <si>
    <t>Grand Total</t>
  </si>
  <si>
    <r>
      <t xml:space="preserve">Ga naar het </t>
    </r>
    <r>
      <rPr>
        <b/>
        <i/>
        <sz val="10"/>
        <color theme="1"/>
        <rFont val="Arial"/>
        <family val="2"/>
      </rPr>
      <t>tabblad Gebouwen</t>
    </r>
    <r>
      <rPr>
        <i/>
        <sz val="10"/>
        <color theme="1"/>
        <rFont val="Arial"/>
        <family val="2"/>
      </rPr>
      <t xml:space="preserve"> en vul daar de </t>
    </r>
    <r>
      <rPr>
        <i/>
        <u/>
        <sz val="10"/>
        <color theme="1"/>
        <rFont val="Arial"/>
        <family val="2"/>
      </rPr>
      <t xml:space="preserve">tarieven in per gebouw/per kwartaal </t>
    </r>
    <r>
      <rPr>
        <i/>
        <sz val="10"/>
        <color theme="1"/>
        <rFont val="Arial"/>
        <family val="2"/>
      </rPr>
      <t>in de geel gearceerde velden.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</si>
</sst>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s>
  <fonts count="26" x14ac:knownFonts="1">
    <font>
      <sz val="11"/>
      <color theme="1"/>
      <name val="Calibri"/>
      <family val="2"/>
      <scheme val="minor"/>
    </font>
    <font>
      <b/>
      <sz val="12"/>
      <color theme="1"/>
      <name val="Arial"/>
      <family val="2"/>
    </font>
    <font>
      <sz val="11"/>
      <color theme="1"/>
      <name val="Arial"/>
      <family val="2"/>
    </font>
    <font>
      <sz val="14"/>
      <color rgb="FF000000"/>
      <name val="Arial"/>
      <family val="2"/>
    </font>
    <font>
      <sz val="10"/>
      <color theme="1"/>
      <name val="Arial"/>
      <family val="2"/>
    </font>
    <font>
      <b/>
      <sz val="10"/>
      <color theme="1"/>
      <name val="Arial"/>
      <family val="2"/>
    </font>
    <font>
      <sz val="10"/>
      <name val="Arial"/>
      <family val="2"/>
    </font>
    <font>
      <b/>
      <sz val="10"/>
      <name val="Arial"/>
      <family val="2"/>
    </font>
    <font>
      <b/>
      <sz val="14"/>
      <color theme="1"/>
      <name val="Arial"/>
      <family val="2"/>
    </font>
    <font>
      <sz val="14"/>
      <color theme="1"/>
      <name val="Arial"/>
      <family val="2"/>
    </font>
    <font>
      <i/>
      <sz val="10"/>
      <color theme="1"/>
      <name val="Arial"/>
      <family val="2"/>
    </font>
    <font>
      <b/>
      <sz val="16"/>
      <color theme="1"/>
      <name val="Arial"/>
      <family val="2"/>
    </font>
    <font>
      <b/>
      <sz val="11"/>
      <color theme="1"/>
      <name val="Arial"/>
      <family val="2"/>
    </font>
    <font>
      <sz val="11"/>
      <color theme="1"/>
      <name val="Calibri"/>
      <family val="2"/>
      <scheme val="minor"/>
    </font>
    <font>
      <sz val="10"/>
      <color rgb="FF000000"/>
      <name val="Calibri"/>
      <family val="2"/>
    </font>
    <font>
      <sz val="10"/>
      <name val="Calibri"/>
      <family val="2"/>
    </font>
    <font>
      <sz val="10"/>
      <color rgb="FF3E4653"/>
      <name val="Calibri"/>
      <family val="2"/>
    </font>
    <font>
      <sz val="10"/>
      <color rgb="FF3E4653"/>
      <name val="Arial"/>
      <family val="2"/>
    </font>
    <font>
      <b/>
      <sz val="10"/>
      <color rgb="FF3E4653"/>
      <name val="Calibri"/>
      <family val="2"/>
    </font>
    <font>
      <b/>
      <sz val="10"/>
      <color rgb="FF000000"/>
      <name val="Calibri"/>
      <family val="2"/>
    </font>
    <font>
      <b/>
      <sz val="10"/>
      <name val="Calibri"/>
      <family val="2"/>
    </font>
    <font>
      <sz val="10"/>
      <color theme="1"/>
      <name val="Calibri"/>
      <family val="2"/>
      <scheme val="minor"/>
    </font>
    <font>
      <i/>
      <sz val="10"/>
      <name val="Arial"/>
      <family val="2"/>
    </font>
    <font>
      <i/>
      <u/>
      <sz val="10"/>
      <color theme="1"/>
      <name val="Arial"/>
      <family val="2"/>
    </font>
    <font>
      <sz val="11"/>
      <color rgb="FFFF0000"/>
      <name val="Calibri"/>
      <family val="2"/>
    </font>
    <font>
      <b/>
      <i/>
      <sz val="10"/>
      <color theme="1"/>
      <name val="Arial"/>
      <family val="2"/>
    </font>
  </fonts>
  <fills count="9">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
      <patternFill patternType="solid">
        <fgColor theme="9" tint="0.39997558519241921"/>
        <bgColor indexed="64"/>
      </patternFill>
    </fill>
    <fill>
      <patternFill patternType="solid">
        <fgColor theme="1"/>
        <bgColor indexed="64"/>
      </patternFill>
    </fill>
    <fill>
      <patternFill patternType="solid">
        <fgColor theme="0" tint="-0.249977111117893"/>
        <bgColor indexed="64"/>
      </patternFill>
    </fill>
    <fill>
      <patternFill patternType="solid">
        <fgColor theme="0"/>
        <bgColor indexed="64"/>
      </patternFill>
    </fill>
    <fill>
      <patternFill patternType="solid">
        <fgColor theme="9" tint="0.39997558519241921"/>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rgb="FF000000"/>
      </left>
      <right/>
      <top/>
      <bottom/>
      <diagonal/>
    </border>
  </borders>
  <cellStyleXfs count="3">
    <xf numFmtId="0" fontId="0" fillId="0" borderId="0"/>
    <xf numFmtId="44" fontId="13" fillId="0" borderId="0" applyFont="0" applyFill="0" applyBorder="0" applyAlignment="0" applyProtection="0"/>
    <xf numFmtId="43" fontId="13" fillId="0" borderId="0" applyFont="0" applyFill="0" applyBorder="0" applyAlignment="0" applyProtection="0"/>
  </cellStyleXfs>
  <cellXfs count="100">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2" fillId="0" borderId="0" xfId="0" applyFont="1" applyAlignment="1">
      <alignment horizontal="left" vertical="top"/>
    </xf>
    <xf numFmtId="0" fontId="0" fillId="0" borderId="0" xfId="0" applyAlignment="1">
      <alignment horizontal="left" vertical="top"/>
    </xf>
    <xf numFmtId="0" fontId="7" fillId="0" borderId="0" xfId="0" applyFont="1" applyAlignment="1">
      <alignment horizontal="left"/>
    </xf>
    <xf numFmtId="0" fontId="5" fillId="2" borderId="7" xfId="0" applyFont="1" applyFill="1" applyBorder="1" applyAlignment="1">
      <alignment horizontal="left" vertical="top"/>
    </xf>
    <xf numFmtId="164" fontId="2" fillId="4" borderId="1" xfId="0" applyNumberFormat="1" applyFont="1" applyFill="1" applyBorder="1"/>
    <xf numFmtId="0" fontId="5" fillId="2" borderId="7" xfId="0" applyFont="1" applyFill="1" applyBorder="1" applyAlignment="1">
      <alignment horizontal="center" vertical="top" wrapText="1"/>
    </xf>
    <xf numFmtId="9" fontId="2" fillId="0" borderId="0" xfId="0" applyNumberFormat="1" applyFont="1"/>
    <xf numFmtId="164" fontId="4" fillId="0" borderId="0" xfId="0" applyNumberFormat="1" applyFont="1"/>
    <xf numFmtId="0" fontId="5" fillId="2" borderId="2" xfId="0" applyFont="1" applyFill="1" applyBorder="1" applyAlignment="1">
      <alignment horizontal="center" vertical="top" wrapText="1"/>
    </xf>
    <xf numFmtId="0" fontId="5" fillId="2" borderId="4" xfId="0" applyFont="1" applyFill="1" applyBorder="1" applyAlignment="1">
      <alignment horizontal="center" vertical="top" wrapText="1"/>
    </xf>
    <xf numFmtId="0" fontId="5" fillId="5" borderId="3" xfId="0" applyFont="1" applyFill="1" applyBorder="1" applyAlignment="1">
      <alignment horizontal="center" vertical="top" wrapText="1"/>
    </xf>
    <xf numFmtId="164" fontId="4" fillId="5" borderId="0" xfId="0" applyNumberFormat="1" applyFont="1" applyFill="1"/>
    <xf numFmtId="0" fontId="1" fillId="0" borderId="0" xfId="0" applyFont="1" applyAlignment="1">
      <alignment horizontal="center"/>
    </xf>
    <xf numFmtId="0" fontId="2" fillId="0" borderId="0" xfId="0" applyFont="1" applyAlignment="1">
      <alignment horizontal="center"/>
    </xf>
    <xf numFmtId="0" fontId="4" fillId="0" borderId="0" xfId="0" applyFont="1" applyAlignment="1">
      <alignment horizontal="center"/>
    </xf>
    <xf numFmtId="1" fontId="4" fillId="2" borderId="13" xfId="0" applyNumberFormat="1" applyFont="1" applyFill="1" applyBorder="1" applyAlignment="1">
      <alignment horizontal="center"/>
    </xf>
    <xf numFmtId="1" fontId="4" fillId="2" borderId="11" xfId="0" applyNumberFormat="1" applyFont="1" applyFill="1" applyBorder="1" applyAlignment="1">
      <alignment horizontal="center"/>
    </xf>
    <xf numFmtId="0" fontId="6" fillId="2" borderId="5" xfId="0" applyFont="1" applyFill="1" applyBorder="1" applyAlignment="1">
      <alignment horizontal="center"/>
    </xf>
    <xf numFmtId="0" fontId="6" fillId="2" borderId="6" xfId="0" applyFont="1" applyFill="1" applyBorder="1" applyAlignment="1">
      <alignment horizontal="center"/>
    </xf>
    <xf numFmtId="0" fontId="6" fillId="2" borderId="7" xfId="0" applyFont="1" applyFill="1" applyBorder="1" applyAlignment="1">
      <alignment horizontal="center"/>
    </xf>
    <xf numFmtId="0" fontId="5" fillId="2" borderId="1" xfId="0" applyFont="1" applyFill="1" applyBorder="1" applyAlignment="1">
      <alignment horizontal="center" vertical="top" wrapText="1"/>
    </xf>
    <xf numFmtId="164" fontId="2" fillId="0" borderId="0" xfId="0" applyNumberFormat="1" applyFont="1"/>
    <xf numFmtId="164" fontId="2" fillId="0" borderId="0" xfId="0" applyNumberFormat="1" applyFont="1" applyAlignment="1">
      <alignment horizontal="center"/>
    </xf>
    <xf numFmtId="0" fontId="5" fillId="2" borderId="5" xfId="0" applyFont="1" applyFill="1" applyBorder="1" applyAlignment="1">
      <alignment horizontal="left" vertical="top"/>
    </xf>
    <xf numFmtId="0" fontId="8" fillId="6" borderId="2" xfId="0" applyFont="1" applyFill="1" applyBorder="1"/>
    <xf numFmtId="0" fontId="9" fillId="6" borderId="3" xfId="0" applyFont="1" applyFill="1" applyBorder="1"/>
    <xf numFmtId="0" fontId="9" fillId="6" borderId="3" xfId="0" applyFont="1" applyFill="1" applyBorder="1" applyAlignment="1">
      <alignment horizontal="center"/>
    </xf>
    <xf numFmtId="0" fontId="9" fillId="6" borderId="4" xfId="0" applyFont="1" applyFill="1" applyBorder="1"/>
    <xf numFmtId="164" fontId="8" fillId="4" borderId="1" xfId="0" applyNumberFormat="1" applyFont="1" applyFill="1" applyBorder="1"/>
    <xf numFmtId="164" fontId="4" fillId="7" borderId="12" xfId="0" applyNumberFormat="1" applyFont="1" applyFill="1" applyBorder="1"/>
    <xf numFmtId="164" fontId="4" fillId="7" borderId="13" xfId="0" applyNumberFormat="1" applyFont="1" applyFill="1" applyBorder="1"/>
    <xf numFmtId="164" fontId="4" fillId="7" borderId="11" xfId="0" applyNumberFormat="1" applyFont="1" applyFill="1" applyBorder="1"/>
    <xf numFmtId="164" fontId="4" fillId="7" borderId="5" xfId="0" applyNumberFormat="1" applyFont="1" applyFill="1" applyBorder="1"/>
    <xf numFmtId="164" fontId="4" fillId="7" borderId="6" xfId="0" applyNumberFormat="1" applyFont="1" applyFill="1" applyBorder="1"/>
    <xf numFmtId="164" fontId="4" fillId="7" borderId="7" xfId="0" applyNumberFormat="1" applyFont="1" applyFill="1" applyBorder="1"/>
    <xf numFmtId="0" fontId="4" fillId="0" borderId="0" xfId="0" applyFont="1" applyAlignment="1">
      <alignment wrapText="1"/>
    </xf>
    <xf numFmtId="0" fontId="4" fillId="0" borderId="1" xfId="0" applyFont="1" applyBorder="1" applyAlignment="1">
      <alignment vertical="center" wrapText="1"/>
    </xf>
    <xf numFmtId="0" fontId="10" fillId="0" borderId="0" xfId="0" applyFont="1"/>
    <xf numFmtId="0" fontId="11" fillId="0" borderId="0" xfId="0" applyFont="1"/>
    <xf numFmtId="0" fontId="5" fillId="2" borderId="3" xfId="0" applyFont="1" applyFill="1" applyBorder="1" applyAlignment="1">
      <alignment vertical="top"/>
    </xf>
    <xf numFmtId="0" fontId="5" fillId="2" borderId="4" xfId="0" applyFont="1" applyFill="1" applyBorder="1" applyAlignment="1">
      <alignment vertical="top"/>
    </xf>
    <xf numFmtId="0" fontId="5" fillId="2" borderId="1" xfId="0" applyFont="1" applyFill="1" applyBorder="1" applyAlignment="1">
      <alignment vertical="top"/>
    </xf>
    <xf numFmtId="0" fontId="4" fillId="0" borderId="0" xfId="0" applyFont="1" applyAlignment="1">
      <alignment horizontal="left"/>
    </xf>
    <xf numFmtId="164" fontId="4" fillId="3" borderId="5" xfId="0" applyNumberFormat="1" applyFont="1" applyFill="1" applyBorder="1" applyProtection="1">
      <protection locked="0"/>
    </xf>
    <xf numFmtId="164" fontId="4" fillId="3" borderId="6" xfId="0" applyNumberFormat="1" applyFont="1" applyFill="1" applyBorder="1" applyProtection="1">
      <protection locked="0"/>
    </xf>
    <xf numFmtId="164" fontId="4" fillId="3" borderId="7" xfId="0" applyNumberFormat="1" applyFont="1" applyFill="1" applyBorder="1" applyProtection="1">
      <protection locked="0"/>
    </xf>
    <xf numFmtId="164" fontId="4" fillId="3" borderId="9" xfId="0" applyNumberFormat="1" applyFont="1" applyFill="1" applyBorder="1" applyProtection="1">
      <protection locked="0"/>
    </xf>
    <xf numFmtId="164" fontId="4" fillId="3" borderId="10" xfId="0" applyNumberFormat="1" applyFont="1" applyFill="1" applyBorder="1" applyProtection="1">
      <protection locked="0"/>
    </xf>
    <xf numFmtId="164" fontId="4" fillId="3" borderId="8" xfId="0" applyNumberFormat="1" applyFont="1" applyFill="1" applyBorder="1" applyProtection="1">
      <protection locked="0"/>
    </xf>
    <xf numFmtId="0" fontId="5" fillId="2" borderId="1" xfId="0" applyFont="1" applyFill="1" applyBorder="1" applyAlignment="1">
      <alignment horizontal="left" vertical="top"/>
    </xf>
    <xf numFmtId="0" fontId="12" fillId="0" borderId="2" xfId="0" applyFont="1" applyBorder="1"/>
    <xf numFmtId="0" fontId="7" fillId="0" borderId="3" xfId="0" applyFont="1" applyBorder="1" applyAlignment="1">
      <alignment horizontal="left"/>
    </xf>
    <xf numFmtId="164" fontId="2" fillId="0" borderId="3" xfId="0" applyNumberFormat="1" applyFont="1" applyBorder="1"/>
    <xf numFmtId="164" fontId="2" fillId="0" borderId="4" xfId="0" applyNumberFormat="1" applyFont="1" applyBorder="1"/>
    <xf numFmtId="0" fontId="10" fillId="0" borderId="0" xfId="0" applyFont="1" applyAlignment="1">
      <alignment horizontal="left" vertical="top"/>
    </xf>
    <xf numFmtId="0" fontId="4" fillId="0" borderId="9" xfId="0" applyFont="1" applyBorder="1" applyAlignment="1">
      <alignment horizontal="left"/>
    </xf>
    <xf numFmtId="0" fontId="4" fillId="0" borderId="10" xfId="0" applyFont="1" applyBorder="1" applyAlignment="1">
      <alignment horizontal="left"/>
    </xf>
    <xf numFmtId="0" fontId="14" fillId="0" borderId="0" xfId="0" applyFont="1"/>
    <xf numFmtId="0" fontId="15" fillId="0" borderId="0" xfId="0" applyFont="1" applyAlignment="1">
      <alignment wrapText="1"/>
    </xf>
    <xf numFmtId="0" fontId="16" fillId="0" borderId="0" xfId="0" applyFont="1" applyAlignment="1">
      <alignment wrapText="1"/>
    </xf>
    <xf numFmtId="0" fontId="16" fillId="0" borderId="0" xfId="0" applyFont="1" applyAlignment="1">
      <alignment horizontal="right" wrapText="1"/>
    </xf>
    <xf numFmtId="0" fontId="16" fillId="0" borderId="0" xfId="0" applyFont="1" applyAlignment="1">
      <alignment horizontal="left"/>
    </xf>
    <xf numFmtId="0" fontId="17" fillId="0" borderId="0" xfId="0" applyFont="1" applyAlignment="1">
      <alignment horizontal="left"/>
    </xf>
    <xf numFmtId="0" fontId="2" fillId="0" borderId="14" xfId="0" applyFont="1" applyBorder="1"/>
    <xf numFmtId="0" fontId="19" fillId="0" borderId="0" xfId="0" applyFont="1"/>
    <xf numFmtId="165" fontId="16" fillId="0" borderId="0" xfId="2" applyNumberFormat="1" applyFont="1" applyFill="1" applyBorder="1" applyAlignment="1">
      <alignment wrapText="1"/>
    </xf>
    <xf numFmtId="165" fontId="18" fillId="0" borderId="0" xfId="2" applyNumberFormat="1" applyFont="1" applyFill="1" applyBorder="1" applyAlignment="1">
      <alignment wrapText="1"/>
    </xf>
    <xf numFmtId="0" fontId="20" fillId="0" borderId="0" xfId="0" applyFont="1"/>
    <xf numFmtId="0" fontId="19" fillId="0" borderId="0" xfId="0" applyFont="1" applyAlignment="1">
      <alignment horizontal="right"/>
    </xf>
    <xf numFmtId="165" fontId="19" fillId="0" borderId="0" xfId="2" applyNumberFormat="1" applyFont="1" applyFill="1" applyBorder="1" applyAlignment="1"/>
    <xf numFmtId="0" fontId="20" fillId="0" borderId="0" xfId="0" applyFont="1" applyAlignment="1">
      <alignment wrapText="1"/>
    </xf>
    <xf numFmtId="44" fontId="21" fillId="0" borderId="0" xfId="1" applyFont="1" applyFill="1"/>
    <xf numFmtId="0" fontId="22" fillId="0" borderId="0" xfId="0" applyFont="1"/>
    <xf numFmtId="0" fontId="6" fillId="0" borderId="0" xfId="0" applyFont="1"/>
    <xf numFmtId="0" fontId="7" fillId="0" borderId="1" xfId="0" applyFont="1" applyBorder="1" applyAlignment="1">
      <alignment horizontal="left"/>
    </xf>
    <xf numFmtId="43" fontId="0" fillId="0" borderId="0" xfId="0" applyNumberFormat="1"/>
    <xf numFmtId="0" fontId="10" fillId="0" borderId="0" xfId="0" applyFont="1" applyAlignment="1">
      <alignment vertical="top"/>
    </xf>
    <xf numFmtId="0" fontId="6" fillId="0" borderId="5" xfId="0" applyFont="1" applyBorder="1" applyAlignment="1">
      <alignment horizontal="left"/>
    </xf>
    <xf numFmtId="0" fontId="6" fillId="0" borderId="6" xfId="0" applyFont="1" applyBorder="1" applyAlignment="1">
      <alignment horizontal="left"/>
    </xf>
    <xf numFmtId="0" fontId="6" fillId="0" borderId="7" xfId="0" applyFont="1" applyBorder="1" applyAlignment="1">
      <alignment horizontal="left"/>
    </xf>
    <xf numFmtId="0" fontId="15" fillId="8" borderId="0" xfId="0" applyFont="1" applyFill="1" applyAlignment="1">
      <alignment wrapText="1"/>
    </xf>
    <xf numFmtId="44" fontId="4" fillId="0" borderId="5" xfId="1" applyFont="1" applyFill="1" applyBorder="1" applyAlignment="1" applyProtection="1">
      <alignment horizontal="center"/>
    </xf>
    <xf numFmtId="164" fontId="4" fillId="0" borderId="13" xfId="0" applyNumberFormat="1" applyFont="1" applyBorder="1"/>
    <xf numFmtId="44" fontId="4" fillId="0" borderId="6" xfId="1" applyFont="1" applyFill="1" applyBorder="1" applyAlignment="1" applyProtection="1">
      <alignment horizontal="center"/>
    </xf>
    <xf numFmtId="44" fontId="4" fillId="0" borderId="7" xfId="1" applyFont="1" applyFill="1" applyBorder="1" applyAlignment="1" applyProtection="1">
      <alignment horizontal="center"/>
    </xf>
    <xf numFmtId="164" fontId="2" fillId="4" borderId="7" xfId="0" applyNumberFormat="1" applyFont="1" applyFill="1" applyBorder="1" applyAlignment="1">
      <alignment horizontal="center"/>
    </xf>
    <xf numFmtId="44" fontId="21" fillId="3" borderId="0" xfId="1" applyFont="1" applyFill="1" applyProtection="1">
      <protection locked="0"/>
    </xf>
    <xf numFmtId="0" fontId="2" fillId="3" borderId="2" xfId="0" applyFont="1" applyFill="1" applyBorder="1" applyAlignment="1" applyProtection="1">
      <alignment horizontal="center" vertical="center" wrapText="1"/>
      <protection locked="0"/>
    </xf>
    <xf numFmtId="0" fontId="2" fillId="3" borderId="3" xfId="0" applyFont="1" applyFill="1" applyBorder="1" applyAlignment="1" applyProtection="1">
      <alignment horizontal="center" vertical="center" wrapText="1"/>
      <protection locked="0"/>
    </xf>
    <xf numFmtId="0" fontId="2" fillId="3" borderId="4" xfId="0" applyFont="1" applyFill="1" applyBorder="1" applyAlignment="1" applyProtection="1">
      <alignment horizontal="center" vertical="center" wrapText="1"/>
      <protection locked="0"/>
    </xf>
    <xf numFmtId="0" fontId="5" fillId="2" borderId="2" xfId="0" applyFont="1" applyFill="1" applyBorder="1" applyAlignment="1">
      <alignment horizontal="center" vertical="top"/>
    </xf>
    <xf numFmtId="0" fontId="5" fillId="2" borderId="3" xfId="0" applyFont="1" applyFill="1" applyBorder="1" applyAlignment="1">
      <alignment horizontal="center" vertical="top"/>
    </xf>
    <xf numFmtId="0" fontId="5" fillId="2" borderId="4" xfId="0" applyFont="1" applyFill="1" applyBorder="1" applyAlignment="1">
      <alignment horizontal="center" vertical="top"/>
    </xf>
    <xf numFmtId="0" fontId="5" fillId="0" borderId="0" xfId="0" applyFont="1" applyAlignment="1">
      <alignment horizontal="left" vertical="top" wrapText="1"/>
    </xf>
    <xf numFmtId="0" fontId="4" fillId="0" borderId="0" xfId="0" applyFont="1" applyAlignment="1">
      <alignment horizontal="left" vertical="top" wrapText="1"/>
    </xf>
  </cellXfs>
  <cellStyles count="3">
    <cellStyle name="Comma" xfId="2" builtinId="3"/>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676275</xdr:colOff>
      <xdr:row>0</xdr:row>
      <xdr:rowOff>15240</xdr:rowOff>
    </xdr:from>
    <xdr:to>
      <xdr:col>8</xdr:col>
      <xdr:colOff>1313180</xdr:colOff>
      <xdr:row>3</xdr:row>
      <xdr:rowOff>111760</xdr:rowOff>
    </xdr:to>
    <xdr:pic>
      <xdr:nvPicPr>
        <xdr:cNvPr id="3" name="Afbeelding 1">
          <a:extLst>
            <a:ext uri="{FF2B5EF4-FFF2-40B4-BE49-F238E27FC236}">
              <a16:creationId xmlns:a16="http://schemas.microsoft.com/office/drawing/2014/main" id="{23EB75A4-D5F0-4AAE-0587-37CE379583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10650" y="15240"/>
          <a:ext cx="2600960" cy="76327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D4039-3507-4DFA-8C9D-6EC4DA2D1BC0}">
  <dimension ref="A1:N62"/>
  <sheetViews>
    <sheetView showGridLines="0" tabSelected="1" zoomScale="115" zoomScaleNormal="115" zoomScaleSheetLayoutView="100" workbookViewId="0">
      <selection activeCell="D10" sqref="D10"/>
    </sheetView>
  </sheetViews>
  <sheetFormatPr defaultColWidth="0" defaultRowHeight="15" zeroHeight="1" x14ac:dyDescent="0.25"/>
  <cols>
    <col min="1" max="1" width="6.42578125" customWidth="1"/>
    <col min="2" max="2" width="71" style="2" customWidth="1"/>
    <col min="3" max="3" width="9.5703125" style="2" bestFit="1" customWidth="1"/>
    <col min="4" max="5" width="17.7109375" style="2" customWidth="1"/>
    <col min="6" max="6" width="1.85546875" style="2" customWidth="1"/>
    <col min="7" max="7" width="10.42578125" style="18" customWidth="1"/>
    <col min="8" max="8" width="18" style="2" customWidth="1"/>
    <col min="9" max="9" width="20" style="2" customWidth="1"/>
    <col min="10" max="10" width="5.5703125" style="2" customWidth="1"/>
    <col min="11" max="11" width="8.7109375" style="2" hidden="1" customWidth="1"/>
    <col min="12" max="12" width="8.85546875" style="2" hidden="1" customWidth="1"/>
    <col min="13" max="13" width="9.140625" style="2" hidden="1" customWidth="1"/>
    <col min="14" max="14" width="8.7109375" style="2" hidden="1" customWidth="1"/>
    <col min="15" max="16383" width="8.7109375" hidden="1"/>
    <col min="16384" max="16384" width="8.7109375" hidden="1" customWidth="1"/>
  </cols>
  <sheetData>
    <row r="1" spans="2:14" x14ac:dyDescent="0.25"/>
    <row r="2" spans="2:14" ht="20.25" x14ac:dyDescent="0.3">
      <c r="B2" s="43" t="s">
        <v>0</v>
      </c>
      <c r="D2" s="1"/>
      <c r="E2" s="1"/>
      <c r="F2" s="1"/>
      <c r="G2" s="17"/>
      <c r="H2" s="1"/>
    </row>
    <row r="3" spans="2:14" ht="18" x14ac:dyDescent="0.25">
      <c r="I3" s="3"/>
    </row>
    <row r="4" spans="2:14" ht="26.25" x14ac:dyDescent="0.25">
      <c r="B4" s="40" t="s">
        <v>1</v>
      </c>
      <c r="C4" s="4"/>
      <c r="D4" s="4"/>
      <c r="E4" s="4"/>
      <c r="F4" s="4"/>
      <c r="G4" s="19"/>
      <c r="H4" s="4"/>
      <c r="I4" s="4"/>
      <c r="J4" s="4"/>
      <c r="K4" s="4"/>
      <c r="L4" s="4"/>
      <c r="M4" s="4"/>
      <c r="N4" s="4"/>
    </row>
    <row r="5" spans="2:14" x14ac:dyDescent="0.25">
      <c r="B5" s="4" t="s">
        <v>2</v>
      </c>
      <c r="C5" s="4"/>
      <c r="D5" s="4"/>
      <c r="E5" s="4"/>
      <c r="F5" s="4"/>
      <c r="G5" s="19"/>
      <c r="H5" s="4"/>
      <c r="I5" s="4"/>
      <c r="J5" s="4"/>
      <c r="K5" s="4"/>
      <c r="L5" s="4"/>
      <c r="M5" s="4"/>
      <c r="N5" s="4"/>
    </row>
    <row r="6" spans="2:14" x14ac:dyDescent="0.25">
      <c r="B6" s="4" t="s">
        <v>3</v>
      </c>
      <c r="C6" s="4"/>
      <c r="D6" s="4"/>
      <c r="E6" s="4"/>
      <c r="F6" s="4"/>
      <c r="G6" s="19"/>
      <c r="H6" s="4"/>
      <c r="I6" s="4"/>
      <c r="J6" s="4"/>
      <c r="K6" s="4"/>
      <c r="L6" s="4"/>
      <c r="M6" s="4"/>
      <c r="N6" s="4"/>
    </row>
    <row r="7" spans="2:14" x14ac:dyDescent="0.25">
      <c r="B7" s="4"/>
      <c r="C7" s="4"/>
      <c r="D7" s="4"/>
      <c r="E7" s="4"/>
      <c r="F7" s="4"/>
      <c r="G7" s="19"/>
      <c r="H7" s="4"/>
      <c r="I7" s="4"/>
      <c r="J7" s="4"/>
      <c r="K7" s="4"/>
      <c r="L7" s="4"/>
      <c r="M7" s="4"/>
      <c r="N7" s="4"/>
    </row>
    <row r="8" spans="2:14" x14ac:dyDescent="0.25">
      <c r="C8" s="4"/>
      <c r="D8" s="4"/>
      <c r="E8" s="4"/>
      <c r="F8" s="4"/>
      <c r="G8" s="19"/>
      <c r="H8" s="4"/>
      <c r="I8" s="4"/>
      <c r="J8" s="4"/>
      <c r="K8" s="4"/>
      <c r="L8" s="4"/>
      <c r="M8" s="4"/>
      <c r="N8" s="4"/>
    </row>
    <row r="9" spans="2:14" x14ac:dyDescent="0.25">
      <c r="B9" s="42" t="s">
        <v>219</v>
      </c>
      <c r="C9" s="4"/>
      <c r="D9" s="4"/>
      <c r="E9" s="4"/>
      <c r="F9" s="4"/>
      <c r="G9" s="19"/>
      <c r="H9" s="4"/>
      <c r="I9" s="4"/>
      <c r="J9" s="4"/>
      <c r="K9" s="4"/>
      <c r="L9" s="4"/>
      <c r="M9" s="4"/>
      <c r="N9" s="4"/>
    </row>
    <row r="10" spans="2:14" x14ac:dyDescent="0.25">
      <c r="B10" s="4"/>
      <c r="C10" s="4"/>
      <c r="D10" s="4"/>
      <c r="E10" s="4"/>
      <c r="F10" s="4"/>
      <c r="G10" s="19"/>
      <c r="H10" s="4"/>
      <c r="I10" s="4"/>
      <c r="J10" s="4"/>
      <c r="K10" s="4"/>
      <c r="L10" s="4"/>
      <c r="M10" s="4"/>
      <c r="N10" s="4"/>
    </row>
    <row r="11" spans="2:14" ht="18.95" customHeight="1" x14ac:dyDescent="0.25">
      <c r="B11" s="95" t="s">
        <v>4</v>
      </c>
      <c r="C11" s="96"/>
      <c r="D11" s="96"/>
      <c r="E11" s="96"/>
      <c r="F11" s="96"/>
      <c r="G11" s="96"/>
      <c r="H11" s="96"/>
      <c r="I11" s="97"/>
      <c r="J11" s="4"/>
      <c r="K11" s="4"/>
      <c r="L11" s="4"/>
      <c r="M11" s="4"/>
      <c r="N11" s="4"/>
    </row>
    <row r="12" spans="2:14" s="6" customFormat="1" ht="24.95" customHeight="1" x14ac:dyDescent="0.25">
      <c r="B12" s="46" t="s">
        <v>5</v>
      </c>
      <c r="C12" s="44" t="s">
        <v>6</v>
      </c>
      <c r="D12" s="44"/>
      <c r="E12" s="44"/>
      <c r="F12" s="44"/>
      <c r="G12" s="45"/>
      <c r="H12" s="28" t="s">
        <v>7</v>
      </c>
      <c r="I12" s="54" t="s">
        <v>8</v>
      </c>
      <c r="J12" s="5"/>
      <c r="K12" s="5"/>
      <c r="L12" s="5"/>
      <c r="M12" s="5"/>
      <c r="N12" s="5"/>
    </row>
    <row r="13" spans="2:14" x14ac:dyDescent="0.25">
      <c r="B13" s="60" t="s">
        <v>9</v>
      </c>
      <c r="C13" s="67" t="s">
        <v>10</v>
      </c>
      <c r="D13" s="47"/>
      <c r="E13" s="12"/>
      <c r="F13" s="12"/>
      <c r="G13" s="12"/>
      <c r="H13" s="86">
        <f>Gebouwen!K13</f>
        <v>0</v>
      </c>
      <c r="I13" s="87">
        <f>H13*4</f>
        <v>0</v>
      </c>
    </row>
    <row r="14" spans="2:14" x14ac:dyDescent="0.25">
      <c r="B14" s="61" t="s">
        <v>11</v>
      </c>
      <c r="C14" s="47" t="s">
        <v>10</v>
      </c>
      <c r="D14" s="47"/>
      <c r="E14" s="12"/>
      <c r="F14" s="12"/>
      <c r="G14" s="12"/>
      <c r="H14" s="88">
        <f>Gebouwen!K28</f>
        <v>0</v>
      </c>
      <c r="I14" s="87">
        <f t="shared" ref="I14:I23" si="0">H14*4</f>
        <v>0</v>
      </c>
    </row>
    <row r="15" spans="2:14" x14ac:dyDescent="0.25">
      <c r="B15" s="61" t="s">
        <v>12</v>
      </c>
      <c r="C15" s="47" t="s">
        <v>10</v>
      </c>
      <c r="D15" s="47"/>
      <c r="E15" s="12"/>
      <c r="F15" s="12"/>
      <c r="G15" s="12"/>
      <c r="H15" s="88">
        <f>Gebouwen!K32</f>
        <v>0</v>
      </c>
      <c r="I15" s="87">
        <f t="shared" si="0"/>
        <v>0</v>
      </c>
    </row>
    <row r="16" spans="2:14" x14ac:dyDescent="0.25">
      <c r="B16" s="61" t="s">
        <v>13</v>
      </c>
      <c r="C16" s="47" t="s">
        <v>10</v>
      </c>
      <c r="D16" s="47"/>
      <c r="E16" s="12"/>
      <c r="F16" s="12"/>
      <c r="G16" s="12"/>
      <c r="H16" s="88">
        <f>Gebouwen!K38</f>
        <v>0</v>
      </c>
      <c r="I16" s="87">
        <f t="shared" si="0"/>
        <v>0</v>
      </c>
    </row>
    <row r="17" spans="2:13" x14ac:dyDescent="0.25">
      <c r="B17" s="61" t="s">
        <v>14</v>
      </c>
      <c r="C17" s="47" t="s">
        <v>10</v>
      </c>
      <c r="D17" s="47"/>
      <c r="E17" s="12"/>
      <c r="F17" s="12"/>
      <c r="G17" s="12"/>
      <c r="H17" s="88">
        <f>Gebouwen!K50</f>
        <v>0</v>
      </c>
      <c r="I17" s="87">
        <f t="shared" si="0"/>
        <v>0</v>
      </c>
    </row>
    <row r="18" spans="2:13" x14ac:dyDescent="0.25">
      <c r="B18" s="61" t="s">
        <v>15</v>
      </c>
      <c r="C18" s="47" t="s">
        <v>10</v>
      </c>
      <c r="D18" s="47"/>
      <c r="E18" s="12"/>
      <c r="F18" s="12"/>
      <c r="G18" s="12"/>
      <c r="H18" s="88">
        <f>Gebouwen!K54</f>
        <v>0</v>
      </c>
      <c r="I18" s="87">
        <f t="shared" si="0"/>
        <v>0</v>
      </c>
    </row>
    <row r="19" spans="2:13" x14ac:dyDescent="0.25">
      <c r="B19" s="61" t="s">
        <v>16</v>
      </c>
      <c r="C19" s="47" t="s">
        <v>10</v>
      </c>
      <c r="D19" s="47"/>
      <c r="E19" s="12"/>
      <c r="F19" s="12"/>
      <c r="G19" s="12"/>
      <c r="H19" s="88">
        <f>Gebouwen!K63</f>
        <v>0</v>
      </c>
      <c r="I19" s="87">
        <f t="shared" si="0"/>
        <v>0</v>
      </c>
    </row>
    <row r="20" spans="2:13" x14ac:dyDescent="0.25">
      <c r="B20" s="68" t="s">
        <v>17</v>
      </c>
      <c r="C20" s="47" t="s">
        <v>10</v>
      </c>
      <c r="D20" s="47"/>
      <c r="E20" s="12"/>
      <c r="F20" s="12"/>
      <c r="G20" s="12"/>
      <c r="H20" s="88">
        <f>Gebouwen!K66</f>
        <v>0</v>
      </c>
      <c r="I20" s="87">
        <f t="shared" si="0"/>
        <v>0</v>
      </c>
    </row>
    <row r="21" spans="2:13" x14ac:dyDescent="0.25">
      <c r="B21" s="61" t="s">
        <v>18</v>
      </c>
      <c r="C21" s="47" t="s">
        <v>10</v>
      </c>
      <c r="D21" s="47"/>
      <c r="E21" s="12"/>
      <c r="F21" s="12"/>
      <c r="G21" s="12"/>
      <c r="H21" s="88">
        <f>Gebouwen!K91</f>
        <v>0</v>
      </c>
      <c r="I21" s="87">
        <f t="shared" si="0"/>
        <v>0</v>
      </c>
    </row>
    <row r="22" spans="2:13" x14ac:dyDescent="0.25">
      <c r="B22" s="61" t="s">
        <v>19</v>
      </c>
      <c r="C22" s="47" t="s">
        <v>10</v>
      </c>
      <c r="D22" s="47"/>
      <c r="E22" s="12"/>
      <c r="F22" s="12"/>
      <c r="G22" s="12"/>
      <c r="H22" s="88">
        <f>Gebouwen!K97</f>
        <v>0</v>
      </c>
      <c r="I22" s="87">
        <f t="shared" si="0"/>
        <v>0</v>
      </c>
    </row>
    <row r="23" spans="2:13" x14ac:dyDescent="0.25">
      <c r="B23" s="61" t="s">
        <v>20</v>
      </c>
      <c r="C23" s="47" t="s">
        <v>21</v>
      </c>
      <c r="D23" s="47"/>
      <c r="E23" s="12"/>
      <c r="F23" s="12"/>
      <c r="G23" s="12"/>
      <c r="H23" s="88">
        <f>Gebouwen!K123</f>
        <v>0</v>
      </c>
      <c r="I23" s="87">
        <f t="shared" si="0"/>
        <v>0</v>
      </c>
    </row>
    <row r="24" spans="2:13" x14ac:dyDescent="0.25">
      <c r="B24" s="61"/>
      <c r="C24" s="47"/>
      <c r="D24" s="47"/>
      <c r="E24" s="12"/>
      <c r="F24" s="12"/>
      <c r="G24" s="12"/>
      <c r="H24" s="89"/>
      <c r="I24" s="87"/>
    </row>
    <row r="25" spans="2:13" x14ac:dyDescent="0.25">
      <c r="B25" s="55" t="s">
        <v>22</v>
      </c>
      <c r="C25" s="56"/>
      <c r="D25" s="56"/>
      <c r="E25" s="57"/>
      <c r="F25" s="57"/>
      <c r="G25" s="58"/>
      <c r="H25" s="90"/>
      <c r="I25" s="9">
        <f>SUM(I13:I24)</f>
        <v>0</v>
      </c>
    </row>
    <row r="26" spans="2:13" x14ac:dyDescent="0.25"/>
    <row r="27" spans="2:13" x14ac:dyDescent="0.25"/>
    <row r="28" spans="2:13" ht="20.45" customHeight="1" x14ac:dyDescent="0.25">
      <c r="B28" s="95" t="s">
        <v>23</v>
      </c>
      <c r="C28" s="96"/>
      <c r="D28" s="96"/>
      <c r="E28" s="96"/>
      <c r="F28" s="96"/>
      <c r="G28" s="96"/>
      <c r="H28" s="96"/>
      <c r="I28" s="97"/>
    </row>
    <row r="29" spans="2:13" ht="51" x14ac:dyDescent="0.25">
      <c r="B29" s="8" t="s">
        <v>24</v>
      </c>
      <c r="C29" s="8" t="s">
        <v>25</v>
      </c>
      <c r="D29" s="13" t="s">
        <v>26</v>
      </c>
      <c r="E29" s="25" t="s">
        <v>27</v>
      </c>
      <c r="F29" s="15"/>
      <c r="G29" s="14" t="s">
        <v>25</v>
      </c>
      <c r="H29" s="10" t="s">
        <v>28</v>
      </c>
      <c r="I29" s="25" t="s">
        <v>27</v>
      </c>
    </row>
    <row r="30" spans="2:13" x14ac:dyDescent="0.25">
      <c r="B30" s="82" t="s">
        <v>29</v>
      </c>
      <c r="C30" s="22">
        <v>30</v>
      </c>
      <c r="D30" s="51"/>
      <c r="E30" s="37">
        <f>C30*D30</f>
        <v>0</v>
      </c>
      <c r="F30" s="16"/>
      <c r="G30" s="20">
        <v>2</v>
      </c>
      <c r="H30" s="48"/>
      <c r="I30" s="34">
        <f>G30*H30</f>
        <v>0</v>
      </c>
    </row>
    <row r="31" spans="2:13" x14ac:dyDescent="0.25">
      <c r="B31" s="83" t="s">
        <v>30</v>
      </c>
      <c r="C31" s="23">
        <v>20</v>
      </c>
      <c r="D31" s="52"/>
      <c r="E31" s="38">
        <f t="shared" ref="E31:E33" si="1">C31*D31</f>
        <v>0</v>
      </c>
      <c r="F31" s="16"/>
      <c r="G31" s="20">
        <v>2</v>
      </c>
      <c r="H31" s="49"/>
      <c r="I31" s="35">
        <f t="shared" ref="I31:I33" si="2">G31*H31</f>
        <v>0</v>
      </c>
      <c r="M31" s="11"/>
    </row>
    <row r="32" spans="2:13" x14ac:dyDescent="0.25">
      <c r="B32" s="83" t="s">
        <v>31</v>
      </c>
      <c r="C32" s="23">
        <v>10</v>
      </c>
      <c r="D32" s="52"/>
      <c r="E32" s="38">
        <f t="shared" si="1"/>
        <v>0</v>
      </c>
      <c r="F32" s="16"/>
      <c r="G32" s="20">
        <v>1</v>
      </c>
      <c r="H32" s="49"/>
      <c r="I32" s="35">
        <f t="shared" si="2"/>
        <v>0</v>
      </c>
    </row>
    <row r="33" spans="2:9" x14ac:dyDescent="0.25">
      <c r="B33" s="84" t="s">
        <v>32</v>
      </c>
      <c r="C33" s="24">
        <v>5</v>
      </c>
      <c r="D33" s="53"/>
      <c r="E33" s="39">
        <f t="shared" si="1"/>
        <v>0</v>
      </c>
      <c r="F33" s="16"/>
      <c r="G33" s="21">
        <v>1</v>
      </c>
      <c r="H33" s="50"/>
      <c r="I33" s="36">
        <f t="shared" si="2"/>
        <v>0</v>
      </c>
    </row>
    <row r="34" spans="2:9" x14ac:dyDescent="0.25">
      <c r="B34" s="79" t="s">
        <v>33</v>
      </c>
      <c r="C34" s="7"/>
      <c r="E34" s="9">
        <f>SUM(E30:E33)</f>
        <v>0</v>
      </c>
      <c r="F34" s="26"/>
      <c r="G34" s="27"/>
      <c r="H34" s="26"/>
      <c r="I34" s="9">
        <f>SUM(I30:I33)</f>
        <v>0</v>
      </c>
    </row>
    <row r="35" spans="2:9" x14ac:dyDescent="0.25">
      <c r="B35" s="7"/>
      <c r="C35" s="7"/>
    </row>
    <row r="36" spans="2:9" x14ac:dyDescent="0.25"/>
    <row r="37" spans="2:9" x14ac:dyDescent="0.25"/>
    <row r="38" spans="2:9" ht="15.6" customHeight="1" x14ac:dyDescent="0.25"/>
    <row r="39" spans="2:9" ht="18" x14ac:dyDescent="0.25">
      <c r="B39" s="29" t="s">
        <v>34</v>
      </c>
      <c r="C39" s="30"/>
      <c r="D39" s="30"/>
      <c r="E39" s="30"/>
      <c r="F39" s="30"/>
      <c r="G39" s="31"/>
      <c r="H39" s="32"/>
      <c r="I39" s="33">
        <f>SUM(E34+I34+I25)</f>
        <v>0</v>
      </c>
    </row>
    <row r="40" spans="2:9" x14ac:dyDescent="0.25">
      <c r="I40" s="26"/>
    </row>
    <row r="41" spans="2:9" x14ac:dyDescent="0.25">
      <c r="B41" s="81" t="s">
        <v>35</v>
      </c>
      <c r="C41" s="81"/>
      <c r="D41" s="81"/>
      <c r="E41" s="81"/>
      <c r="F41" s="81"/>
      <c r="G41" s="81"/>
      <c r="I41" s="26"/>
    </row>
    <row r="42" spans="2:9" x14ac:dyDescent="0.25">
      <c r="B42" s="59" t="s">
        <v>36</v>
      </c>
      <c r="C42" s="59"/>
      <c r="D42" s="59"/>
      <c r="E42" s="59"/>
      <c r="F42" s="59"/>
      <c r="G42" s="59"/>
      <c r="I42" s="26"/>
    </row>
    <row r="43" spans="2:9" x14ac:dyDescent="0.25">
      <c r="B43" s="59" t="s">
        <v>37</v>
      </c>
      <c r="C43" s="59"/>
      <c r="D43" s="59"/>
      <c r="E43" s="59"/>
      <c r="F43" s="59"/>
      <c r="G43" s="59"/>
      <c r="I43" s="26"/>
    </row>
    <row r="44" spans="2:9" x14ac:dyDescent="0.25">
      <c r="B44" s="59"/>
      <c r="C44" s="59"/>
      <c r="D44" s="59"/>
      <c r="E44" s="59"/>
      <c r="F44" s="59"/>
      <c r="G44" s="59"/>
      <c r="I44" s="26"/>
    </row>
    <row r="45" spans="2:9" x14ac:dyDescent="0.25">
      <c r="B45" s="77" t="s">
        <v>38</v>
      </c>
      <c r="C45" s="78"/>
      <c r="D45" s="78"/>
      <c r="E45" s="4"/>
      <c r="F45" s="4"/>
      <c r="G45" s="4"/>
    </row>
    <row r="46" spans="2:9" x14ac:dyDescent="0.25">
      <c r="B46" s="77"/>
      <c r="C46" s="78"/>
      <c r="D46" s="78"/>
      <c r="E46" s="4"/>
      <c r="F46" s="4"/>
      <c r="G46" s="4"/>
    </row>
    <row r="47" spans="2:9" ht="45" customHeight="1" x14ac:dyDescent="0.25">
      <c r="B47" s="99" t="s">
        <v>39</v>
      </c>
      <c r="C47" s="99"/>
      <c r="D47" s="99"/>
      <c r="E47" s="99"/>
      <c r="F47" s="99"/>
      <c r="G47" s="99"/>
    </row>
    <row r="48" spans="2:9" x14ac:dyDescent="0.25">
      <c r="B48" s="4"/>
      <c r="C48" s="4"/>
      <c r="D48" s="4"/>
      <c r="E48" s="4"/>
      <c r="F48" s="4"/>
      <c r="G48" s="4"/>
    </row>
    <row r="49" spans="2:9" ht="49.5" customHeight="1" x14ac:dyDescent="0.25">
      <c r="B49" s="98" t="s">
        <v>40</v>
      </c>
      <c r="C49" s="98"/>
      <c r="D49" s="98"/>
      <c r="E49" s="98"/>
      <c r="F49" s="98"/>
      <c r="G49" s="98"/>
    </row>
    <row r="50" spans="2:9" x14ac:dyDescent="0.25"/>
    <row r="51" spans="2:9" ht="39.950000000000003" customHeight="1" x14ac:dyDescent="0.25">
      <c r="B51" s="41" t="s">
        <v>41</v>
      </c>
      <c r="C51" s="92" t="s">
        <v>42</v>
      </c>
      <c r="D51" s="93"/>
      <c r="E51" s="93"/>
      <c r="F51" s="93"/>
      <c r="G51" s="93"/>
      <c r="H51" s="93"/>
      <c r="I51" s="94"/>
    </row>
    <row r="52" spans="2:9" ht="39.950000000000003" customHeight="1" x14ac:dyDescent="0.25">
      <c r="B52" s="41" t="s">
        <v>43</v>
      </c>
      <c r="C52" s="92"/>
      <c r="D52" s="93"/>
      <c r="E52" s="93"/>
      <c r="F52" s="93"/>
      <c r="G52" s="93"/>
      <c r="H52" s="93"/>
      <c r="I52" s="94"/>
    </row>
    <row r="53" spans="2:9" ht="39.950000000000003" customHeight="1" x14ac:dyDescent="0.25">
      <c r="B53" s="41" t="s">
        <v>44</v>
      </c>
      <c r="C53" s="92"/>
      <c r="D53" s="93"/>
      <c r="E53" s="93"/>
      <c r="F53" s="93"/>
      <c r="G53" s="93"/>
      <c r="H53" s="93"/>
      <c r="I53" s="94"/>
    </row>
    <row r="54" spans="2:9" ht="39.950000000000003" customHeight="1" x14ac:dyDescent="0.25">
      <c r="B54" s="41" t="s">
        <v>45</v>
      </c>
      <c r="C54" s="92"/>
      <c r="D54" s="93"/>
      <c r="E54" s="93"/>
      <c r="F54" s="93"/>
      <c r="G54" s="93"/>
      <c r="H54" s="93"/>
      <c r="I54" s="94"/>
    </row>
    <row r="55" spans="2:9" x14ac:dyDescent="0.25"/>
    <row r="56" spans="2:9" x14ac:dyDescent="0.25"/>
    <row r="57" spans="2:9" x14ac:dyDescent="0.25"/>
    <row r="58" spans="2:9" x14ac:dyDescent="0.25"/>
    <row r="59" spans="2:9" x14ac:dyDescent="0.25"/>
    <row r="60" spans="2:9" x14ac:dyDescent="0.25"/>
    <row r="61" spans="2:9" x14ac:dyDescent="0.25"/>
    <row r="62" spans="2:9" x14ac:dyDescent="0.25"/>
  </sheetData>
  <sheetProtection algorithmName="SHA-512" hashValue="C6A6E+ZiajXssPTba96fr/sdjnaMggHo7M3vvezcCdK8HnoYFZvTA6V7moJSXGDJ5zsFlPw54LqEMBWWfle83w==" saltValue="oKpKfIsfdLqytIIrdZf7Bw==" spinCount="100000" sheet="1" objects="1" scenarios="1"/>
  <mergeCells count="8">
    <mergeCell ref="C54:I54"/>
    <mergeCell ref="B28:I28"/>
    <mergeCell ref="B11:I11"/>
    <mergeCell ref="B49:G49"/>
    <mergeCell ref="C51:I51"/>
    <mergeCell ref="C52:I52"/>
    <mergeCell ref="C53:I53"/>
    <mergeCell ref="B47:G47"/>
  </mergeCells>
  <pageMargins left="0.7" right="0.7" top="0.75" bottom="0.75" header="0.3" footer="0.3"/>
  <pageSetup scale="4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C3787-9E5D-4387-A1FB-20CD084B08B0}">
  <dimension ref="A1:K126"/>
  <sheetViews>
    <sheetView workbookViewId="0">
      <selection activeCell="K18" sqref="K18"/>
    </sheetView>
  </sheetViews>
  <sheetFormatPr defaultRowHeight="15" x14ac:dyDescent="0.25"/>
  <cols>
    <col min="1" max="1" width="9.7109375" customWidth="1"/>
    <col min="2" max="2" width="32.7109375" customWidth="1"/>
    <col min="3" max="3" width="9.5703125" bestFit="1" customWidth="1"/>
    <col min="4" max="4" width="19.7109375" customWidth="1"/>
    <col min="5" max="5" width="7.7109375" bestFit="1" customWidth="1"/>
    <col min="6" max="6" width="8.28515625" bestFit="1" customWidth="1"/>
    <col min="7" max="7" width="12.7109375" customWidth="1"/>
    <col min="8" max="8" width="10.85546875" bestFit="1" customWidth="1"/>
    <col min="9" max="9" width="8.28515625" bestFit="1" customWidth="1"/>
    <col min="10" max="10" width="15.85546875" bestFit="1" customWidth="1"/>
    <col min="11" max="11" width="19" customWidth="1"/>
  </cols>
  <sheetData>
    <row r="1" spans="1:11" x14ac:dyDescent="0.25">
      <c r="A1" s="69" t="s">
        <v>46</v>
      </c>
      <c r="B1" s="69" t="s">
        <v>47</v>
      </c>
      <c r="C1" s="72" t="s">
        <v>48</v>
      </c>
      <c r="D1" s="69" t="s">
        <v>49</v>
      </c>
      <c r="E1" s="73" t="s">
        <v>50</v>
      </c>
      <c r="F1" s="69" t="s">
        <v>51</v>
      </c>
      <c r="G1" s="69" t="s">
        <v>6</v>
      </c>
      <c r="H1" s="74" t="s">
        <v>52</v>
      </c>
      <c r="I1" s="75" t="s">
        <v>53</v>
      </c>
      <c r="J1" s="69" t="s">
        <v>5</v>
      </c>
      <c r="K1" s="69" t="s">
        <v>54</v>
      </c>
    </row>
    <row r="2" spans="1:11" x14ac:dyDescent="0.25">
      <c r="A2" s="85">
        <v>2525</v>
      </c>
      <c r="B2" s="64" t="s">
        <v>55</v>
      </c>
      <c r="C2" s="63">
        <v>121</v>
      </c>
      <c r="D2" s="66" t="s">
        <v>56</v>
      </c>
      <c r="E2" s="65">
        <v>4</v>
      </c>
      <c r="F2" s="64" t="s">
        <v>57</v>
      </c>
      <c r="G2" s="64" t="s">
        <v>10</v>
      </c>
      <c r="H2" s="70">
        <v>1860</v>
      </c>
      <c r="I2" s="63">
        <v>1992</v>
      </c>
      <c r="J2" s="62" t="s">
        <v>9</v>
      </c>
      <c r="K2" s="91"/>
    </row>
    <row r="3" spans="1:11" x14ac:dyDescent="0.25">
      <c r="A3" s="85">
        <v>2538</v>
      </c>
      <c r="B3" s="64" t="s">
        <v>58</v>
      </c>
      <c r="C3" s="63">
        <v>118</v>
      </c>
      <c r="D3" s="66" t="s">
        <v>56</v>
      </c>
      <c r="E3" s="65">
        <v>9</v>
      </c>
      <c r="F3" s="64" t="s">
        <v>57</v>
      </c>
      <c r="G3" s="64" t="s">
        <v>10</v>
      </c>
      <c r="H3" s="70">
        <v>424</v>
      </c>
      <c r="I3" s="63">
        <v>2016</v>
      </c>
      <c r="J3" s="62" t="s">
        <v>9</v>
      </c>
      <c r="K3" s="91"/>
    </row>
    <row r="4" spans="1:11" x14ac:dyDescent="0.25">
      <c r="A4" s="85">
        <v>2540</v>
      </c>
      <c r="B4" s="64" t="s">
        <v>59</v>
      </c>
      <c r="C4" s="63">
        <v>118</v>
      </c>
      <c r="D4" s="66" t="s">
        <v>56</v>
      </c>
      <c r="E4" s="65">
        <v>9</v>
      </c>
      <c r="F4" s="64" t="s">
        <v>57</v>
      </c>
      <c r="G4" s="64" t="s">
        <v>10</v>
      </c>
      <c r="H4" s="70">
        <v>12290</v>
      </c>
      <c r="I4" s="63">
        <v>1993</v>
      </c>
      <c r="J4" s="62" t="s">
        <v>9</v>
      </c>
      <c r="K4" s="91"/>
    </row>
    <row r="5" spans="1:11" x14ac:dyDescent="0.25">
      <c r="A5" s="85">
        <v>2545</v>
      </c>
      <c r="B5" s="64" t="s">
        <v>60</v>
      </c>
      <c r="C5" s="63">
        <v>118</v>
      </c>
      <c r="D5" s="66" t="s">
        <v>56</v>
      </c>
      <c r="E5" s="65">
        <v>9</v>
      </c>
      <c r="F5" s="64" t="s">
        <v>57</v>
      </c>
      <c r="G5" s="64" t="s">
        <v>10</v>
      </c>
      <c r="H5" s="70">
        <v>1616</v>
      </c>
      <c r="I5" s="63">
        <v>1993</v>
      </c>
      <c r="J5" s="62" t="s">
        <v>9</v>
      </c>
      <c r="K5" s="91"/>
    </row>
    <row r="6" spans="1:11" x14ac:dyDescent="0.25">
      <c r="A6" s="85">
        <v>2547</v>
      </c>
      <c r="B6" s="64" t="s">
        <v>61</v>
      </c>
      <c r="C6" s="63">
        <v>118</v>
      </c>
      <c r="D6" s="66" t="s">
        <v>56</v>
      </c>
      <c r="E6" s="65">
        <v>9</v>
      </c>
      <c r="F6" s="64" t="s">
        <v>57</v>
      </c>
      <c r="G6" s="64" t="s">
        <v>10</v>
      </c>
      <c r="H6" s="70">
        <v>5913</v>
      </c>
      <c r="I6" s="63">
        <v>1998</v>
      </c>
      <c r="J6" s="62" t="s">
        <v>9</v>
      </c>
      <c r="K6" s="91"/>
    </row>
    <row r="7" spans="1:11" x14ac:dyDescent="0.25">
      <c r="A7" s="85">
        <v>2549</v>
      </c>
      <c r="B7" s="64" t="s">
        <v>62</v>
      </c>
      <c r="C7" s="63">
        <v>118</v>
      </c>
      <c r="D7" s="66" t="s">
        <v>56</v>
      </c>
      <c r="E7" s="65">
        <v>9</v>
      </c>
      <c r="F7" s="64" t="s">
        <v>57</v>
      </c>
      <c r="G7" s="64" t="s">
        <v>10</v>
      </c>
      <c r="H7" s="70">
        <v>2955</v>
      </c>
      <c r="I7" s="63">
        <v>2011</v>
      </c>
      <c r="J7" s="62" t="s">
        <v>9</v>
      </c>
      <c r="K7" s="91"/>
    </row>
    <row r="8" spans="1:11" x14ac:dyDescent="0.25">
      <c r="A8" s="85">
        <v>2551</v>
      </c>
      <c r="B8" s="64" t="s">
        <v>63</v>
      </c>
      <c r="C8" s="63">
        <v>115</v>
      </c>
      <c r="D8" s="66" t="s">
        <v>64</v>
      </c>
      <c r="E8" s="65">
        <v>2</v>
      </c>
      <c r="F8" s="64" t="s">
        <v>65</v>
      </c>
      <c r="G8" s="64" t="s">
        <v>10</v>
      </c>
      <c r="H8" s="70">
        <v>1636</v>
      </c>
      <c r="I8" s="63">
        <v>1960</v>
      </c>
      <c r="J8" s="62" t="s">
        <v>9</v>
      </c>
      <c r="K8" s="91"/>
    </row>
    <row r="9" spans="1:11" x14ac:dyDescent="0.25">
      <c r="A9" s="85">
        <v>2552</v>
      </c>
      <c r="B9" s="64" t="s">
        <v>66</v>
      </c>
      <c r="C9" s="63">
        <v>115</v>
      </c>
      <c r="D9" s="66" t="s">
        <v>64</v>
      </c>
      <c r="E9" s="65">
        <v>2</v>
      </c>
      <c r="F9" s="64" t="s">
        <v>65</v>
      </c>
      <c r="G9" s="64" t="s">
        <v>10</v>
      </c>
      <c r="H9" s="70">
        <v>1844</v>
      </c>
      <c r="I9" s="63">
        <v>1960</v>
      </c>
      <c r="J9" s="62" t="s">
        <v>9</v>
      </c>
      <c r="K9" s="91"/>
    </row>
    <row r="10" spans="1:11" x14ac:dyDescent="0.25">
      <c r="A10" s="85">
        <v>2553</v>
      </c>
      <c r="B10" s="64" t="s">
        <v>67</v>
      </c>
      <c r="C10" s="63">
        <v>115</v>
      </c>
      <c r="D10" s="66" t="s">
        <v>64</v>
      </c>
      <c r="E10" s="65">
        <v>2</v>
      </c>
      <c r="F10" s="64" t="s">
        <v>65</v>
      </c>
      <c r="G10" s="64" t="s">
        <v>10</v>
      </c>
      <c r="H10" s="70">
        <v>1044</v>
      </c>
      <c r="I10" s="63">
        <v>1960</v>
      </c>
      <c r="J10" s="62" t="s">
        <v>9</v>
      </c>
      <c r="K10" s="91"/>
    </row>
    <row r="11" spans="1:11" x14ac:dyDescent="0.25">
      <c r="A11" s="85">
        <v>2558</v>
      </c>
      <c r="B11" s="64" t="s">
        <v>68</v>
      </c>
      <c r="C11" s="63">
        <v>124</v>
      </c>
      <c r="D11" s="66" t="s">
        <v>64</v>
      </c>
      <c r="E11" s="65">
        <v>4</v>
      </c>
      <c r="F11" s="64" t="s">
        <v>65</v>
      </c>
      <c r="G11" s="64" t="s">
        <v>10</v>
      </c>
      <c r="H11" s="70">
        <v>14926</v>
      </c>
      <c r="I11" s="63">
        <v>2015</v>
      </c>
      <c r="J11" s="62" t="s">
        <v>9</v>
      </c>
      <c r="K11" s="91"/>
    </row>
    <row r="12" spans="1:11" x14ac:dyDescent="0.25">
      <c r="A12" s="85">
        <v>2661</v>
      </c>
      <c r="B12" s="64" t="s">
        <v>69</v>
      </c>
      <c r="C12" s="63">
        <v>118</v>
      </c>
      <c r="D12" s="66" t="s">
        <v>56</v>
      </c>
      <c r="E12" s="65">
        <v>11</v>
      </c>
      <c r="F12" s="64" t="s">
        <v>57</v>
      </c>
      <c r="G12" s="64" t="s">
        <v>10</v>
      </c>
      <c r="H12" s="70">
        <v>1045</v>
      </c>
      <c r="I12" s="63">
        <v>2019</v>
      </c>
      <c r="J12" s="62" t="s">
        <v>9</v>
      </c>
      <c r="K12" s="91"/>
    </row>
    <row r="13" spans="1:11" x14ac:dyDescent="0.25">
      <c r="A13" s="85"/>
      <c r="B13" s="64"/>
      <c r="C13" s="63"/>
      <c r="D13" s="66"/>
      <c r="E13" s="65"/>
      <c r="F13" s="64"/>
      <c r="G13" s="64"/>
      <c r="H13" s="71">
        <f>SUBTOTAL(9,H2:H12)</f>
        <v>45553</v>
      </c>
      <c r="I13" s="63"/>
      <c r="J13" s="69" t="s">
        <v>70</v>
      </c>
      <c r="K13" s="76">
        <f>SUBTOTAL(9,K2:K12)</f>
        <v>0</v>
      </c>
    </row>
    <row r="14" spans="1:11" x14ac:dyDescent="0.25">
      <c r="A14" s="85">
        <v>2520</v>
      </c>
      <c r="B14" s="64" t="s">
        <v>71</v>
      </c>
      <c r="C14" s="63">
        <v>122</v>
      </c>
      <c r="D14" s="66" t="s">
        <v>72</v>
      </c>
      <c r="E14" s="65">
        <v>1</v>
      </c>
      <c r="F14" s="64" t="s">
        <v>73</v>
      </c>
      <c r="G14" s="64" t="s">
        <v>10</v>
      </c>
      <c r="H14" s="70">
        <v>3603</v>
      </c>
      <c r="I14" s="63">
        <v>1992</v>
      </c>
      <c r="J14" s="62" t="s">
        <v>11</v>
      </c>
      <c r="K14" s="91"/>
    </row>
    <row r="15" spans="1:11" x14ac:dyDescent="0.25">
      <c r="A15" s="85">
        <v>2521</v>
      </c>
      <c r="B15" s="64" t="s">
        <v>74</v>
      </c>
      <c r="C15" s="63">
        <v>122</v>
      </c>
      <c r="D15" s="66" t="s">
        <v>72</v>
      </c>
      <c r="E15" s="65">
        <v>1</v>
      </c>
      <c r="F15" s="64" t="s">
        <v>73</v>
      </c>
      <c r="G15" s="64" t="s">
        <v>10</v>
      </c>
      <c r="H15" s="70">
        <v>3925</v>
      </c>
      <c r="I15" s="63">
        <v>1954</v>
      </c>
      <c r="J15" s="62" t="s">
        <v>11</v>
      </c>
      <c r="K15" s="91"/>
    </row>
    <row r="16" spans="1:11" x14ac:dyDescent="0.25">
      <c r="A16" s="85">
        <v>2522</v>
      </c>
      <c r="B16" s="64" t="s">
        <v>75</v>
      </c>
      <c r="C16" s="63">
        <v>122</v>
      </c>
      <c r="D16" s="66" t="s">
        <v>72</v>
      </c>
      <c r="E16" s="65">
        <v>1</v>
      </c>
      <c r="F16" s="64" t="s">
        <v>73</v>
      </c>
      <c r="G16" s="64" t="s">
        <v>10</v>
      </c>
      <c r="H16" s="70">
        <v>214</v>
      </c>
      <c r="I16" s="63">
        <v>1957</v>
      </c>
      <c r="J16" s="62" t="s">
        <v>11</v>
      </c>
      <c r="K16" s="91"/>
    </row>
    <row r="17" spans="1:11" x14ac:dyDescent="0.25">
      <c r="A17" s="85">
        <v>2523</v>
      </c>
      <c r="B17" s="64" t="s">
        <v>76</v>
      </c>
      <c r="C17" s="63">
        <v>122</v>
      </c>
      <c r="D17" s="66" t="s">
        <v>72</v>
      </c>
      <c r="E17" s="65">
        <v>1</v>
      </c>
      <c r="F17" s="64" t="s">
        <v>73</v>
      </c>
      <c r="G17" s="64" t="s">
        <v>10</v>
      </c>
      <c r="H17" s="70">
        <v>4849</v>
      </c>
      <c r="I17" s="63">
        <v>1953</v>
      </c>
      <c r="J17" s="62" t="s">
        <v>11</v>
      </c>
      <c r="K17" s="91"/>
    </row>
    <row r="18" spans="1:11" x14ac:dyDescent="0.25">
      <c r="A18" s="85">
        <v>2529</v>
      </c>
      <c r="B18" s="64" t="s">
        <v>77</v>
      </c>
      <c r="C18" s="63">
        <v>122</v>
      </c>
      <c r="D18" s="66" t="s">
        <v>72</v>
      </c>
      <c r="E18" s="65">
        <v>1</v>
      </c>
      <c r="F18" s="64" t="s">
        <v>73</v>
      </c>
      <c r="G18" s="64" t="s">
        <v>10</v>
      </c>
      <c r="H18" s="70">
        <v>1321</v>
      </c>
      <c r="I18" s="63">
        <v>2012</v>
      </c>
      <c r="J18" s="62" t="s">
        <v>11</v>
      </c>
      <c r="K18" s="91"/>
    </row>
    <row r="19" spans="1:11" x14ac:dyDescent="0.25">
      <c r="A19" s="85">
        <v>2580</v>
      </c>
      <c r="B19" s="64" t="s">
        <v>78</v>
      </c>
      <c r="C19" s="63">
        <v>120</v>
      </c>
      <c r="D19" s="66" t="s">
        <v>56</v>
      </c>
      <c r="E19" s="65">
        <v>5</v>
      </c>
      <c r="F19" s="64" t="s">
        <v>57</v>
      </c>
      <c r="G19" s="64" t="s">
        <v>10</v>
      </c>
      <c r="H19" s="70">
        <v>765</v>
      </c>
      <c r="I19" s="63">
        <v>2010</v>
      </c>
      <c r="J19" s="62" t="s">
        <v>11</v>
      </c>
      <c r="K19" s="91"/>
    </row>
    <row r="20" spans="1:11" x14ac:dyDescent="0.25">
      <c r="A20" s="85">
        <v>2581</v>
      </c>
      <c r="B20" s="64" t="s">
        <v>79</v>
      </c>
      <c r="C20" s="63">
        <v>120</v>
      </c>
      <c r="D20" s="66" t="s">
        <v>56</v>
      </c>
      <c r="E20" s="65">
        <v>7</v>
      </c>
      <c r="F20" s="64" t="s">
        <v>57</v>
      </c>
      <c r="G20" s="64" t="s">
        <v>10</v>
      </c>
      <c r="H20" s="70">
        <v>1602</v>
      </c>
      <c r="I20" s="63">
        <v>2010</v>
      </c>
      <c r="J20" s="62" t="s">
        <v>11</v>
      </c>
      <c r="K20" s="91"/>
    </row>
    <row r="21" spans="1:11" x14ac:dyDescent="0.25">
      <c r="A21" s="85">
        <v>2582</v>
      </c>
      <c r="B21" s="64" t="s">
        <v>80</v>
      </c>
      <c r="C21" s="63">
        <v>120</v>
      </c>
      <c r="D21" s="66" t="s">
        <v>56</v>
      </c>
      <c r="E21" s="65">
        <v>5</v>
      </c>
      <c r="F21" s="64" t="s">
        <v>57</v>
      </c>
      <c r="G21" s="64" t="s">
        <v>10</v>
      </c>
      <c r="H21" s="70">
        <v>2410</v>
      </c>
      <c r="I21" s="63">
        <v>2010</v>
      </c>
      <c r="J21" s="62" t="s">
        <v>11</v>
      </c>
      <c r="K21" s="91"/>
    </row>
    <row r="22" spans="1:11" x14ac:dyDescent="0.25">
      <c r="A22" s="85">
        <v>2583</v>
      </c>
      <c r="B22" s="64" t="s">
        <v>81</v>
      </c>
      <c r="C22" s="63">
        <v>120</v>
      </c>
      <c r="D22" s="66" t="s">
        <v>56</v>
      </c>
      <c r="E22" s="65">
        <v>5</v>
      </c>
      <c r="F22" s="64" t="s">
        <v>57</v>
      </c>
      <c r="G22" s="64" t="s">
        <v>10</v>
      </c>
      <c r="H22" s="70">
        <v>1828</v>
      </c>
      <c r="I22" s="63">
        <v>2010</v>
      </c>
      <c r="J22" s="62" t="s">
        <v>11</v>
      </c>
      <c r="K22" s="91"/>
    </row>
    <row r="23" spans="1:11" x14ac:dyDescent="0.25">
      <c r="A23" s="85">
        <v>2584</v>
      </c>
      <c r="B23" s="64" t="s">
        <v>82</v>
      </c>
      <c r="C23" s="63">
        <v>120</v>
      </c>
      <c r="D23" s="66" t="s">
        <v>56</v>
      </c>
      <c r="E23" s="65">
        <v>5</v>
      </c>
      <c r="F23" s="64" t="s">
        <v>57</v>
      </c>
      <c r="G23" s="64" t="s">
        <v>10</v>
      </c>
      <c r="H23" s="70">
        <v>1111</v>
      </c>
      <c r="I23" s="63">
        <v>2010</v>
      </c>
      <c r="J23" s="62" t="s">
        <v>11</v>
      </c>
      <c r="K23" s="91"/>
    </row>
    <row r="24" spans="1:11" x14ac:dyDescent="0.25">
      <c r="A24" s="85">
        <v>2585</v>
      </c>
      <c r="B24" s="64" t="s">
        <v>83</v>
      </c>
      <c r="C24" s="63">
        <v>120</v>
      </c>
      <c r="D24" s="66" t="s">
        <v>56</v>
      </c>
      <c r="E24" s="65">
        <v>5</v>
      </c>
      <c r="F24" s="64" t="s">
        <v>57</v>
      </c>
      <c r="G24" s="64" t="s">
        <v>10</v>
      </c>
      <c r="H24" s="70">
        <v>564</v>
      </c>
      <c r="I24" s="63">
        <v>2010</v>
      </c>
      <c r="J24" s="62" t="s">
        <v>11</v>
      </c>
      <c r="K24" s="91"/>
    </row>
    <row r="25" spans="1:11" x14ac:dyDescent="0.25">
      <c r="A25" s="85">
        <v>2586</v>
      </c>
      <c r="B25" s="64" t="s">
        <v>84</v>
      </c>
      <c r="C25" s="63">
        <v>120</v>
      </c>
      <c r="D25" s="66" t="s">
        <v>56</v>
      </c>
      <c r="E25" s="65">
        <v>5</v>
      </c>
      <c r="F25" s="64" t="s">
        <v>57</v>
      </c>
      <c r="G25" s="64" t="s">
        <v>10</v>
      </c>
      <c r="H25" s="70">
        <v>851</v>
      </c>
      <c r="I25" s="63">
        <v>2010</v>
      </c>
      <c r="J25" s="62" t="s">
        <v>11</v>
      </c>
      <c r="K25" s="91"/>
    </row>
    <row r="26" spans="1:11" x14ac:dyDescent="0.25">
      <c r="A26" s="85">
        <v>2587</v>
      </c>
      <c r="B26" s="64" t="s">
        <v>85</v>
      </c>
      <c r="C26" s="63">
        <v>120</v>
      </c>
      <c r="D26" s="66" t="s">
        <v>56</v>
      </c>
      <c r="E26" s="65">
        <v>5</v>
      </c>
      <c r="F26" s="64" t="s">
        <v>57</v>
      </c>
      <c r="G26" s="64" t="s">
        <v>10</v>
      </c>
      <c r="H26" s="70">
        <v>3025</v>
      </c>
      <c r="I26" s="63">
        <v>2010</v>
      </c>
      <c r="J26" s="62" t="s">
        <v>11</v>
      </c>
      <c r="K26" s="91"/>
    </row>
    <row r="27" spans="1:11" x14ac:dyDescent="0.25">
      <c r="A27" s="85">
        <v>2588</v>
      </c>
      <c r="B27" s="64" t="s">
        <v>86</v>
      </c>
      <c r="C27" s="63">
        <v>120</v>
      </c>
      <c r="D27" s="66" t="s">
        <v>56</v>
      </c>
      <c r="E27" s="65">
        <v>5</v>
      </c>
      <c r="F27" s="64" t="s">
        <v>57</v>
      </c>
      <c r="G27" s="64" t="s">
        <v>10</v>
      </c>
      <c r="H27" s="70">
        <v>258</v>
      </c>
      <c r="I27" s="63">
        <v>2010</v>
      </c>
      <c r="J27" s="62" t="s">
        <v>11</v>
      </c>
      <c r="K27" s="91"/>
    </row>
    <row r="28" spans="1:11" x14ac:dyDescent="0.25">
      <c r="A28" s="85"/>
      <c r="B28" s="64"/>
      <c r="C28" s="63"/>
      <c r="D28" s="66"/>
      <c r="E28" s="65"/>
      <c r="F28" s="64"/>
      <c r="G28" s="64"/>
      <c r="H28" s="71">
        <f>SUBTOTAL(9,H14:H27)</f>
        <v>26326</v>
      </c>
      <c r="I28" s="63"/>
      <c r="J28" s="69" t="s">
        <v>87</v>
      </c>
      <c r="K28" s="76">
        <f>SUBTOTAL(9,K14:K27)</f>
        <v>0</v>
      </c>
    </row>
    <row r="29" spans="1:11" x14ac:dyDescent="0.25">
      <c r="A29" s="85">
        <v>2360</v>
      </c>
      <c r="B29" s="64" t="s">
        <v>88</v>
      </c>
      <c r="C29" s="63">
        <v>102</v>
      </c>
      <c r="D29" s="66" t="s">
        <v>89</v>
      </c>
      <c r="E29" s="65">
        <v>2</v>
      </c>
      <c r="F29" s="64" t="s">
        <v>90</v>
      </c>
      <c r="G29" s="64" t="s">
        <v>10</v>
      </c>
      <c r="H29" s="70">
        <v>35500</v>
      </c>
      <c r="I29" s="63">
        <v>2007</v>
      </c>
      <c r="J29" s="62" t="s">
        <v>12</v>
      </c>
      <c r="K29" s="91"/>
    </row>
    <row r="30" spans="1:11" x14ac:dyDescent="0.25">
      <c r="A30" s="85">
        <v>2362</v>
      </c>
      <c r="B30" s="64" t="s">
        <v>91</v>
      </c>
      <c r="C30" s="63">
        <v>103</v>
      </c>
      <c r="D30" s="66" t="s">
        <v>92</v>
      </c>
      <c r="E30" s="65">
        <v>1</v>
      </c>
      <c r="F30" s="64" t="s">
        <v>93</v>
      </c>
      <c r="G30" s="64" t="s">
        <v>10</v>
      </c>
      <c r="H30" s="70">
        <v>22400</v>
      </c>
      <c r="I30" s="63">
        <v>2013</v>
      </c>
      <c r="J30" s="62" t="s">
        <v>12</v>
      </c>
      <c r="K30" s="91"/>
    </row>
    <row r="31" spans="1:11" x14ac:dyDescent="0.25">
      <c r="A31" s="85">
        <v>2650</v>
      </c>
      <c r="B31" s="64" t="s">
        <v>94</v>
      </c>
      <c r="C31" s="63">
        <v>127</v>
      </c>
      <c r="D31" s="66" t="s">
        <v>95</v>
      </c>
      <c r="E31" s="65">
        <v>1</v>
      </c>
      <c r="F31" s="64" t="s">
        <v>96</v>
      </c>
      <c r="G31" s="64" t="s">
        <v>10</v>
      </c>
      <c r="H31" s="70">
        <v>13888</v>
      </c>
      <c r="I31" s="63">
        <v>2021</v>
      </c>
      <c r="J31" s="62" t="s">
        <v>12</v>
      </c>
      <c r="K31" s="91"/>
    </row>
    <row r="32" spans="1:11" x14ac:dyDescent="0.25">
      <c r="A32" s="85"/>
      <c r="B32" s="64"/>
      <c r="C32" s="63"/>
      <c r="D32" s="66"/>
      <c r="E32" s="65"/>
      <c r="F32" s="64"/>
      <c r="G32" s="64"/>
      <c r="H32" s="71">
        <f>SUBTOTAL(9,H29:H31)</f>
        <v>71788</v>
      </c>
      <c r="I32" s="63"/>
      <c r="J32" s="69" t="s">
        <v>97</v>
      </c>
      <c r="K32" s="76">
        <f>SUBTOTAL(9,K29:K31)</f>
        <v>0</v>
      </c>
    </row>
    <row r="33" spans="1:11" x14ac:dyDescent="0.25">
      <c r="A33" s="85">
        <v>2309</v>
      </c>
      <c r="B33" s="64" t="s">
        <v>98</v>
      </c>
      <c r="C33" s="63">
        <v>101</v>
      </c>
      <c r="D33" s="66" t="s">
        <v>89</v>
      </c>
      <c r="E33" s="65">
        <v>3</v>
      </c>
      <c r="F33" s="64" t="s">
        <v>90</v>
      </c>
      <c r="G33" s="64" t="s">
        <v>10</v>
      </c>
      <c r="H33" s="70">
        <v>595</v>
      </c>
      <c r="I33" s="63">
        <v>2012</v>
      </c>
      <c r="J33" s="62" t="s">
        <v>13</v>
      </c>
      <c r="K33" s="91"/>
    </row>
    <row r="34" spans="1:11" x14ac:dyDescent="0.25">
      <c r="A34" s="85">
        <v>2310</v>
      </c>
      <c r="B34" s="64" t="s">
        <v>99</v>
      </c>
      <c r="C34" s="63">
        <v>109</v>
      </c>
      <c r="D34" s="66" t="s">
        <v>100</v>
      </c>
      <c r="E34" s="65">
        <v>48</v>
      </c>
      <c r="F34" s="64" t="s">
        <v>101</v>
      </c>
      <c r="G34" s="64" t="s">
        <v>10</v>
      </c>
      <c r="H34" s="70">
        <v>1053</v>
      </c>
      <c r="I34" s="63">
        <v>1987</v>
      </c>
      <c r="J34" s="62" t="s">
        <v>13</v>
      </c>
      <c r="K34" s="91"/>
    </row>
    <row r="35" spans="1:11" x14ac:dyDescent="0.25">
      <c r="A35" s="85">
        <v>2315</v>
      </c>
      <c r="B35" s="64" t="s">
        <v>102</v>
      </c>
      <c r="C35" s="63">
        <v>101</v>
      </c>
      <c r="D35" s="66" t="s">
        <v>89</v>
      </c>
      <c r="E35" s="65">
        <v>3</v>
      </c>
      <c r="F35" s="64" t="s">
        <v>90</v>
      </c>
      <c r="G35" s="64" t="s">
        <v>10</v>
      </c>
      <c r="H35" s="70">
        <v>11590</v>
      </c>
      <c r="I35" s="63">
        <v>1999</v>
      </c>
      <c r="J35" s="62" t="s">
        <v>13</v>
      </c>
      <c r="K35" s="91"/>
    </row>
    <row r="36" spans="1:11" x14ac:dyDescent="0.25">
      <c r="A36" s="85">
        <v>2316</v>
      </c>
      <c r="B36" s="64" t="s">
        <v>103</v>
      </c>
      <c r="C36" s="63">
        <v>100</v>
      </c>
      <c r="D36" s="66" t="s">
        <v>89</v>
      </c>
      <c r="E36" s="65" t="s">
        <v>104</v>
      </c>
      <c r="F36" s="64" t="s">
        <v>90</v>
      </c>
      <c r="G36" s="64" t="s">
        <v>10</v>
      </c>
      <c r="H36" s="70">
        <v>13477</v>
      </c>
      <c r="I36" s="63">
        <v>1999</v>
      </c>
      <c r="J36" s="62" t="s">
        <v>13</v>
      </c>
      <c r="K36" s="91"/>
    </row>
    <row r="37" spans="1:11" x14ac:dyDescent="0.25">
      <c r="A37" s="85">
        <v>2318</v>
      </c>
      <c r="B37" s="64" t="s">
        <v>105</v>
      </c>
      <c r="C37" s="63">
        <v>750</v>
      </c>
      <c r="D37" s="66" t="s">
        <v>89</v>
      </c>
      <c r="E37" s="65">
        <v>3</v>
      </c>
      <c r="F37" s="64" t="s">
        <v>90</v>
      </c>
      <c r="G37" s="64" t="s">
        <v>10</v>
      </c>
      <c r="H37" s="70">
        <v>2668</v>
      </c>
      <c r="I37" s="63">
        <v>1998</v>
      </c>
      <c r="J37" s="62" t="s">
        <v>13</v>
      </c>
      <c r="K37" s="91"/>
    </row>
    <row r="38" spans="1:11" x14ac:dyDescent="0.25">
      <c r="A38" s="85"/>
      <c r="B38" s="64"/>
      <c r="C38" s="63"/>
      <c r="D38" s="66"/>
      <c r="E38" s="65"/>
      <c r="F38" s="64"/>
      <c r="G38" s="64"/>
      <c r="H38" s="71">
        <f>SUBTOTAL(9,H33:H37)</f>
        <v>29383</v>
      </c>
      <c r="I38" s="63"/>
      <c r="J38" s="69" t="s">
        <v>106</v>
      </c>
      <c r="K38" s="76">
        <f>SUBTOTAL(9,K33:K37)</f>
        <v>0</v>
      </c>
    </row>
    <row r="39" spans="1:11" x14ac:dyDescent="0.25">
      <c r="A39" s="85">
        <v>2306</v>
      </c>
      <c r="B39" s="64" t="s">
        <v>107</v>
      </c>
      <c r="C39" s="63">
        <v>130</v>
      </c>
      <c r="D39" s="66" t="s">
        <v>100</v>
      </c>
      <c r="E39" s="65">
        <v>2</v>
      </c>
      <c r="F39" s="64" t="s">
        <v>101</v>
      </c>
      <c r="G39" s="64" t="s">
        <v>10</v>
      </c>
      <c r="H39" s="70">
        <v>4896</v>
      </c>
      <c r="I39" s="63">
        <v>1978</v>
      </c>
      <c r="J39" s="62" t="s">
        <v>14</v>
      </c>
      <c r="K39" s="91"/>
    </row>
    <row r="40" spans="1:11" x14ac:dyDescent="0.25">
      <c r="A40" s="85">
        <v>2307</v>
      </c>
      <c r="B40" s="64" t="s">
        <v>108</v>
      </c>
      <c r="C40" s="63">
        <v>130</v>
      </c>
      <c r="D40" s="66" t="s">
        <v>100</v>
      </c>
      <c r="E40" s="65">
        <v>2</v>
      </c>
      <c r="F40" s="64" t="s">
        <v>101</v>
      </c>
      <c r="G40" s="64" t="s">
        <v>10</v>
      </c>
      <c r="H40" s="70">
        <v>3400</v>
      </c>
      <c r="I40" s="63">
        <v>2018</v>
      </c>
      <c r="J40" s="62" t="s">
        <v>14</v>
      </c>
      <c r="K40" s="91"/>
    </row>
    <row r="41" spans="1:11" x14ac:dyDescent="0.25">
      <c r="A41" s="85">
        <v>2347</v>
      </c>
      <c r="B41" s="64" t="s">
        <v>109</v>
      </c>
      <c r="C41" s="63">
        <v>104</v>
      </c>
      <c r="D41" s="66" t="s">
        <v>89</v>
      </c>
      <c r="E41" s="65">
        <v>4</v>
      </c>
      <c r="F41" s="64" t="s">
        <v>90</v>
      </c>
      <c r="G41" s="64" t="s">
        <v>10</v>
      </c>
      <c r="H41" s="70">
        <v>10870</v>
      </c>
      <c r="I41" s="63">
        <v>2006</v>
      </c>
      <c r="J41" s="62" t="s">
        <v>14</v>
      </c>
      <c r="K41" s="91"/>
    </row>
    <row r="42" spans="1:11" x14ac:dyDescent="0.25">
      <c r="A42" s="85">
        <v>2390</v>
      </c>
      <c r="B42" s="64" t="s">
        <v>110</v>
      </c>
      <c r="C42" s="63">
        <v>113</v>
      </c>
      <c r="D42" s="66" t="s">
        <v>100</v>
      </c>
      <c r="E42" s="65">
        <v>16</v>
      </c>
      <c r="F42" s="64" t="s">
        <v>111</v>
      </c>
      <c r="G42" s="64" t="s">
        <v>112</v>
      </c>
      <c r="H42" s="70">
        <v>821</v>
      </c>
      <c r="I42" s="63">
        <v>1975</v>
      </c>
      <c r="J42" s="62" t="s">
        <v>14</v>
      </c>
      <c r="K42" s="91"/>
    </row>
    <row r="43" spans="1:11" x14ac:dyDescent="0.25">
      <c r="A43" s="85">
        <v>2440</v>
      </c>
      <c r="B43" s="64" t="s">
        <v>113</v>
      </c>
      <c r="C43" s="63">
        <v>105</v>
      </c>
      <c r="D43" s="66" t="s">
        <v>114</v>
      </c>
      <c r="E43" s="65">
        <v>2</v>
      </c>
      <c r="F43" s="64" t="s">
        <v>115</v>
      </c>
      <c r="G43" s="64" t="s">
        <v>10</v>
      </c>
      <c r="H43" s="70">
        <v>3591</v>
      </c>
      <c r="I43" s="63">
        <v>2022</v>
      </c>
      <c r="J43" s="62" t="s">
        <v>14</v>
      </c>
      <c r="K43" s="91"/>
    </row>
    <row r="44" spans="1:11" x14ac:dyDescent="0.25">
      <c r="A44" s="85">
        <v>2490</v>
      </c>
      <c r="B44" s="64" t="s">
        <v>116</v>
      </c>
      <c r="C44" s="63">
        <v>750</v>
      </c>
      <c r="D44" s="66" t="s">
        <v>117</v>
      </c>
      <c r="E44" s="65">
        <v>1</v>
      </c>
      <c r="F44" s="64" t="s">
        <v>118</v>
      </c>
      <c r="G44" s="64" t="s">
        <v>112</v>
      </c>
      <c r="H44" s="70">
        <v>3069</v>
      </c>
      <c r="I44" s="63">
        <v>1952</v>
      </c>
      <c r="J44" s="62" t="s">
        <v>14</v>
      </c>
      <c r="K44" s="91"/>
    </row>
    <row r="45" spans="1:11" x14ac:dyDescent="0.25">
      <c r="A45" s="85">
        <v>2501</v>
      </c>
      <c r="B45" s="64" t="s">
        <v>119</v>
      </c>
      <c r="C45" s="63">
        <v>116</v>
      </c>
      <c r="D45" s="66" t="s">
        <v>120</v>
      </c>
      <c r="E45" s="65">
        <v>12</v>
      </c>
      <c r="F45" s="64" t="s">
        <v>121</v>
      </c>
      <c r="G45" s="64" t="s">
        <v>10</v>
      </c>
      <c r="H45" s="70">
        <v>1992</v>
      </c>
      <c r="I45" s="63">
        <v>2011</v>
      </c>
      <c r="J45" s="62" t="s">
        <v>14</v>
      </c>
      <c r="K45" s="91"/>
    </row>
    <row r="46" spans="1:11" x14ac:dyDescent="0.25">
      <c r="A46" s="85">
        <v>2502</v>
      </c>
      <c r="B46" s="64" t="s">
        <v>122</v>
      </c>
      <c r="C46" s="63">
        <v>126</v>
      </c>
      <c r="D46" s="66" t="s">
        <v>120</v>
      </c>
      <c r="E46" s="65" t="s">
        <v>123</v>
      </c>
      <c r="F46" s="64" t="s">
        <v>121</v>
      </c>
      <c r="G46" s="64" t="s">
        <v>10</v>
      </c>
      <c r="H46" s="70">
        <v>278</v>
      </c>
      <c r="I46" s="63">
        <v>2014</v>
      </c>
      <c r="J46" s="62" t="s">
        <v>14</v>
      </c>
      <c r="K46" s="91"/>
    </row>
    <row r="47" spans="1:11" x14ac:dyDescent="0.25">
      <c r="A47" s="85">
        <v>2508</v>
      </c>
      <c r="B47" s="64" t="s">
        <v>124</v>
      </c>
      <c r="C47" s="63">
        <v>117</v>
      </c>
      <c r="D47" s="66" t="s">
        <v>120</v>
      </c>
      <c r="E47" s="65">
        <v>14</v>
      </c>
      <c r="F47" s="64" t="s">
        <v>121</v>
      </c>
      <c r="G47" s="64" t="s">
        <v>10</v>
      </c>
      <c r="H47" s="70">
        <v>2620</v>
      </c>
      <c r="I47" s="63">
        <v>1966</v>
      </c>
      <c r="J47" s="62" t="s">
        <v>14</v>
      </c>
      <c r="K47" s="91"/>
    </row>
    <row r="48" spans="1:11" x14ac:dyDescent="0.25">
      <c r="A48" s="85">
        <v>2555</v>
      </c>
      <c r="B48" s="64" t="s">
        <v>125</v>
      </c>
      <c r="C48" s="63">
        <v>116</v>
      </c>
      <c r="D48" s="66" t="s">
        <v>120</v>
      </c>
      <c r="E48" s="65">
        <v>12</v>
      </c>
      <c r="F48" s="64" t="s">
        <v>121</v>
      </c>
      <c r="G48" s="64" t="s">
        <v>10</v>
      </c>
      <c r="H48" s="70">
        <v>1776</v>
      </c>
      <c r="I48" s="63">
        <v>2002</v>
      </c>
      <c r="J48" s="62" t="s">
        <v>14</v>
      </c>
      <c r="K48" s="91"/>
    </row>
    <row r="49" spans="1:11" x14ac:dyDescent="0.25">
      <c r="A49" s="85">
        <v>2564</v>
      </c>
      <c r="B49" s="64" t="s">
        <v>126</v>
      </c>
      <c r="C49" s="63">
        <v>110</v>
      </c>
      <c r="D49" s="66" t="s">
        <v>100</v>
      </c>
      <c r="E49" s="65">
        <v>75</v>
      </c>
      <c r="F49" s="64" t="s">
        <v>127</v>
      </c>
      <c r="G49" s="64" t="s">
        <v>10</v>
      </c>
      <c r="H49" s="70">
        <v>1034</v>
      </c>
      <c r="I49" s="63">
        <v>1995</v>
      </c>
      <c r="J49" s="62" t="s">
        <v>14</v>
      </c>
      <c r="K49" s="91"/>
    </row>
    <row r="50" spans="1:11" x14ac:dyDescent="0.25">
      <c r="A50" s="85"/>
      <c r="B50" s="64"/>
      <c r="C50" s="63"/>
      <c r="D50" s="66"/>
      <c r="E50" s="65"/>
      <c r="F50" s="64"/>
      <c r="G50" s="64"/>
      <c r="H50" s="71">
        <f>SUM(H39:H49)</f>
        <v>34347</v>
      </c>
      <c r="I50" s="63"/>
      <c r="J50" s="69" t="s">
        <v>128</v>
      </c>
      <c r="K50" s="76">
        <f>SUBTOTAL(9,K39:K49)</f>
        <v>0</v>
      </c>
    </row>
    <row r="51" spans="1:11" x14ac:dyDescent="0.25">
      <c r="A51" s="85">
        <v>4419</v>
      </c>
      <c r="B51" s="64" t="s">
        <v>129</v>
      </c>
      <c r="C51" s="63">
        <v>351</v>
      </c>
      <c r="D51" s="66" t="s">
        <v>130</v>
      </c>
      <c r="E51" s="65">
        <v>37</v>
      </c>
      <c r="F51" s="64" t="s">
        <v>131</v>
      </c>
      <c r="G51" s="64" t="s">
        <v>10</v>
      </c>
      <c r="H51" s="70">
        <v>1809</v>
      </c>
      <c r="I51" s="63">
        <v>1896</v>
      </c>
      <c r="J51" s="62" t="s">
        <v>15</v>
      </c>
      <c r="K51" s="91"/>
    </row>
    <row r="52" spans="1:11" x14ac:dyDescent="0.25">
      <c r="A52" s="85">
        <v>4479</v>
      </c>
      <c r="B52" s="64" t="s">
        <v>132</v>
      </c>
      <c r="C52" s="63">
        <v>309</v>
      </c>
      <c r="D52" s="66" t="s">
        <v>133</v>
      </c>
      <c r="E52" s="65">
        <v>4</v>
      </c>
      <c r="F52" s="64" t="s">
        <v>134</v>
      </c>
      <c r="G52" s="64" t="s">
        <v>10</v>
      </c>
      <c r="H52" s="70">
        <v>4990</v>
      </c>
      <c r="I52" s="63">
        <v>1991</v>
      </c>
      <c r="J52" s="62" t="s">
        <v>15</v>
      </c>
      <c r="K52" s="91"/>
    </row>
    <row r="53" spans="1:11" x14ac:dyDescent="0.25">
      <c r="A53" s="85">
        <v>4484</v>
      </c>
      <c r="B53" s="64" t="s">
        <v>135</v>
      </c>
      <c r="C53" s="63">
        <v>304</v>
      </c>
      <c r="D53" s="66" t="s">
        <v>136</v>
      </c>
      <c r="E53" s="65">
        <v>2</v>
      </c>
      <c r="F53" s="64" t="s">
        <v>137</v>
      </c>
      <c r="G53" s="64" t="s">
        <v>10</v>
      </c>
      <c r="H53" s="70">
        <v>5132</v>
      </c>
      <c r="I53" s="63">
        <v>1928</v>
      </c>
      <c r="J53" s="62" t="s">
        <v>15</v>
      </c>
      <c r="K53" s="91"/>
    </row>
    <row r="54" spans="1:11" x14ac:dyDescent="0.25">
      <c r="A54" s="85"/>
      <c r="B54" s="64"/>
      <c r="C54" s="63"/>
      <c r="D54" s="66"/>
      <c r="E54" s="65"/>
      <c r="F54" s="64"/>
      <c r="G54" s="64"/>
      <c r="H54" s="71">
        <f>SUBTOTAL(9,H51:H53)</f>
        <v>11931</v>
      </c>
      <c r="I54" s="63"/>
      <c r="J54" s="69" t="s">
        <v>138</v>
      </c>
      <c r="K54" s="76">
        <f>SUBTOTAL(9,K51:K53)</f>
        <v>0</v>
      </c>
    </row>
    <row r="55" spans="1:11" x14ac:dyDescent="0.25">
      <c r="A55" s="85">
        <v>2317</v>
      </c>
      <c r="B55" s="64" t="s">
        <v>139</v>
      </c>
      <c r="C55" s="63">
        <v>750</v>
      </c>
      <c r="D55" s="66" t="s">
        <v>89</v>
      </c>
      <c r="E55" s="65">
        <v>1</v>
      </c>
      <c r="F55" s="64" t="s">
        <v>90</v>
      </c>
      <c r="G55" s="64" t="s">
        <v>10</v>
      </c>
      <c r="H55" s="70">
        <v>378</v>
      </c>
      <c r="I55" s="63">
        <v>1995</v>
      </c>
      <c r="J55" s="62" t="s">
        <v>140</v>
      </c>
      <c r="K55" s="91"/>
    </row>
    <row r="56" spans="1:11" x14ac:dyDescent="0.25">
      <c r="A56" s="85">
        <v>2320</v>
      </c>
      <c r="B56" s="64" t="s">
        <v>141</v>
      </c>
      <c r="C56" s="63">
        <v>107</v>
      </c>
      <c r="D56" s="66" t="s">
        <v>89</v>
      </c>
      <c r="E56" s="65">
        <v>1</v>
      </c>
      <c r="F56" s="64" t="s">
        <v>90</v>
      </c>
      <c r="G56" s="64" t="s">
        <v>10</v>
      </c>
      <c r="H56" s="70">
        <v>3515</v>
      </c>
      <c r="I56" s="63">
        <v>1992</v>
      </c>
      <c r="J56" s="62" t="s">
        <v>140</v>
      </c>
      <c r="K56" s="91"/>
    </row>
    <row r="57" spans="1:11" x14ac:dyDescent="0.25">
      <c r="A57" s="85">
        <v>2321</v>
      </c>
      <c r="B57" s="64" t="s">
        <v>142</v>
      </c>
      <c r="C57" s="63">
        <v>107</v>
      </c>
      <c r="D57" s="66" t="s">
        <v>89</v>
      </c>
      <c r="E57" s="65">
        <v>1</v>
      </c>
      <c r="F57" s="64" t="s">
        <v>90</v>
      </c>
      <c r="G57" s="64" t="s">
        <v>10</v>
      </c>
      <c r="H57" s="70">
        <v>8426</v>
      </c>
      <c r="I57" s="63">
        <v>1996</v>
      </c>
      <c r="J57" s="62" t="s">
        <v>140</v>
      </c>
      <c r="K57" s="91"/>
    </row>
    <row r="58" spans="1:11" x14ac:dyDescent="0.25">
      <c r="A58" s="85">
        <v>2331</v>
      </c>
      <c r="B58" s="64" t="s">
        <v>143</v>
      </c>
      <c r="C58" s="63">
        <v>109</v>
      </c>
      <c r="D58" s="66" t="s">
        <v>100</v>
      </c>
      <c r="E58" s="65">
        <v>48</v>
      </c>
      <c r="F58" s="64" t="s">
        <v>101</v>
      </c>
      <c r="G58" s="64" t="s">
        <v>10</v>
      </c>
      <c r="H58" s="70">
        <v>600</v>
      </c>
      <c r="I58" s="63">
        <v>2009</v>
      </c>
      <c r="J58" s="62" t="s">
        <v>140</v>
      </c>
      <c r="K58" s="91"/>
    </row>
    <row r="59" spans="1:11" x14ac:dyDescent="0.25">
      <c r="A59" s="85">
        <v>2342</v>
      </c>
      <c r="B59" s="64" t="s">
        <v>144</v>
      </c>
      <c r="C59" s="63">
        <v>107</v>
      </c>
      <c r="D59" s="66" t="s">
        <v>89</v>
      </c>
      <c r="E59" s="65">
        <v>1</v>
      </c>
      <c r="F59" s="64" t="s">
        <v>90</v>
      </c>
      <c r="G59" s="64" t="s">
        <v>10</v>
      </c>
      <c r="H59" s="70">
        <v>2500</v>
      </c>
      <c r="I59" s="63">
        <v>2008</v>
      </c>
      <c r="J59" s="62" t="s">
        <v>140</v>
      </c>
      <c r="K59" s="91"/>
    </row>
    <row r="60" spans="1:11" x14ac:dyDescent="0.25">
      <c r="A60" s="85">
        <v>2343</v>
      </c>
      <c r="B60" s="64" t="s">
        <v>145</v>
      </c>
      <c r="C60" s="63">
        <v>107</v>
      </c>
      <c r="D60" s="66" t="s">
        <v>89</v>
      </c>
      <c r="E60" s="65">
        <v>1</v>
      </c>
      <c r="F60" s="64" t="s">
        <v>90</v>
      </c>
      <c r="G60" s="64" t="s">
        <v>10</v>
      </c>
      <c r="H60" s="70">
        <v>17500</v>
      </c>
      <c r="I60" s="63">
        <v>2008</v>
      </c>
      <c r="J60" s="62" t="s">
        <v>140</v>
      </c>
      <c r="K60" s="91"/>
    </row>
    <row r="61" spans="1:11" x14ac:dyDescent="0.25">
      <c r="A61" s="85">
        <v>2348</v>
      </c>
      <c r="B61" s="64" t="s">
        <v>146</v>
      </c>
      <c r="C61" s="63">
        <v>750</v>
      </c>
      <c r="D61" s="66" t="s">
        <v>89</v>
      </c>
      <c r="E61" s="65">
        <v>1</v>
      </c>
      <c r="F61" s="64" t="s">
        <v>90</v>
      </c>
      <c r="G61" s="64" t="s">
        <v>10</v>
      </c>
      <c r="H61" s="70">
        <v>140</v>
      </c>
      <c r="I61" s="63">
        <v>2015</v>
      </c>
      <c r="J61" s="62" t="s">
        <v>140</v>
      </c>
      <c r="K61" s="91"/>
    </row>
    <row r="62" spans="1:11" x14ac:dyDescent="0.25">
      <c r="A62" s="85">
        <v>2415</v>
      </c>
      <c r="B62" s="64" t="s">
        <v>147</v>
      </c>
      <c r="C62" s="63">
        <v>109</v>
      </c>
      <c r="D62" s="66" t="s">
        <v>100</v>
      </c>
      <c r="E62" s="65">
        <v>48</v>
      </c>
      <c r="F62" s="64" t="s">
        <v>101</v>
      </c>
      <c r="G62" s="64" t="s">
        <v>10</v>
      </c>
      <c r="H62" s="70">
        <v>1900</v>
      </c>
      <c r="I62" s="63">
        <v>2020</v>
      </c>
      <c r="J62" s="62" t="s">
        <v>140</v>
      </c>
      <c r="K62" s="91"/>
    </row>
    <row r="63" spans="1:11" x14ac:dyDescent="0.25">
      <c r="A63" s="85"/>
      <c r="B63" s="64"/>
      <c r="C63" s="63"/>
      <c r="D63" s="66"/>
      <c r="E63" s="65"/>
      <c r="F63" s="64"/>
      <c r="G63" s="64"/>
      <c r="H63" s="71">
        <f>SUBTOTAL(9,H55:H62)</f>
        <v>34959</v>
      </c>
      <c r="I63" s="63"/>
      <c r="J63" s="69" t="s">
        <v>148</v>
      </c>
      <c r="K63" s="76">
        <f>SUBTOTAL(9,K55:K62)</f>
        <v>0</v>
      </c>
    </row>
    <row r="64" spans="1:11" x14ac:dyDescent="0.25">
      <c r="A64" s="85">
        <v>2202</v>
      </c>
      <c r="B64" s="64" t="s">
        <v>149</v>
      </c>
      <c r="C64" s="63">
        <v>201</v>
      </c>
      <c r="D64" s="66" t="s">
        <v>150</v>
      </c>
      <c r="E64" s="65">
        <v>1</v>
      </c>
      <c r="F64" s="64" t="s">
        <v>151</v>
      </c>
      <c r="G64" s="64" t="s">
        <v>10</v>
      </c>
      <c r="H64" s="70">
        <v>16007</v>
      </c>
      <c r="I64" s="63">
        <v>1974</v>
      </c>
      <c r="J64" s="62" t="s">
        <v>17</v>
      </c>
      <c r="K64" s="91"/>
    </row>
    <row r="65" spans="1:11" x14ac:dyDescent="0.25">
      <c r="A65" s="85">
        <v>2203</v>
      </c>
      <c r="B65" s="64" t="s">
        <v>152</v>
      </c>
      <c r="C65" s="63">
        <v>201</v>
      </c>
      <c r="D65" s="66" t="s">
        <v>150</v>
      </c>
      <c r="E65" s="65">
        <v>1</v>
      </c>
      <c r="F65" s="64" t="s">
        <v>151</v>
      </c>
      <c r="G65" s="64" t="s">
        <v>10</v>
      </c>
      <c r="H65" s="70">
        <v>778</v>
      </c>
      <c r="I65" s="63">
        <v>2001</v>
      </c>
      <c r="J65" s="62" t="s">
        <v>17</v>
      </c>
      <c r="K65" s="91"/>
    </row>
    <row r="66" spans="1:11" x14ac:dyDescent="0.25">
      <c r="A66" s="85"/>
      <c r="B66" s="64"/>
      <c r="C66" s="63"/>
      <c r="D66" s="66"/>
      <c r="E66" s="65"/>
      <c r="F66" s="64"/>
      <c r="G66" s="64"/>
      <c r="H66" s="71">
        <f>SUBTOTAL(9,H64:H65)</f>
        <v>16785</v>
      </c>
      <c r="I66" s="63"/>
      <c r="J66" s="69" t="s">
        <v>153</v>
      </c>
      <c r="K66" s="76">
        <f>SUBTOTAL(9,K64:K65)</f>
        <v>0</v>
      </c>
    </row>
    <row r="67" spans="1:11" x14ac:dyDescent="0.25">
      <c r="A67" s="85">
        <v>2301</v>
      </c>
      <c r="B67" s="64" t="s">
        <v>154</v>
      </c>
      <c r="C67" s="63">
        <v>109</v>
      </c>
      <c r="D67" s="66" t="s">
        <v>100</v>
      </c>
      <c r="E67" s="65">
        <v>48</v>
      </c>
      <c r="F67" s="64" t="s">
        <v>101</v>
      </c>
      <c r="G67" s="64" t="s">
        <v>10</v>
      </c>
      <c r="H67" s="70">
        <v>3991</v>
      </c>
      <c r="I67" s="63">
        <v>2007</v>
      </c>
      <c r="J67" s="62" t="s">
        <v>18</v>
      </c>
      <c r="K67" s="91"/>
    </row>
    <row r="68" spans="1:11" x14ac:dyDescent="0.25">
      <c r="A68" s="85">
        <v>2311</v>
      </c>
      <c r="B68" s="64" t="s">
        <v>155</v>
      </c>
      <c r="C68" s="63">
        <v>109</v>
      </c>
      <c r="D68" s="66" t="s">
        <v>100</v>
      </c>
      <c r="E68" s="65">
        <v>48</v>
      </c>
      <c r="F68" s="64" t="s">
        <v>101</v>
      </c>
      <c r="G68" s="64" t="s">
        <v>10</v>
      </c>
      <c r="H68" s="70">
        <v>2453</v>
      </c>
      <c r="I68" s="63">
        <v>2002</v>
      </c>
      <c r="J68" s="62" t="s">
        <v>18</v>
      </c>
      <c r="K68" s="91"/>
    </row>
    <row r="69" spans="1:11" x14ac:dyDescent="0.25">
      <c r="A69" s="85">
        <v>2325</v>
      </c>
      <c r="B69" s="64" t="s">
        <v>156</v>
      </c>
      <c r="C69" s="63">
        <v>109</v>
      </c>
      <c r="D69" s="66" t="s">
        <v>100</v>
      </c>
      <c r="E69" s="65">
        <v>48</v>
      </c>
      <c r="F69" s="64" t="s">
        <v>101</v>
      </c>
      <c r="G69" s="64" t="s">
        <v>10</v>
      </c>
      <c r="H69" s="70">
        <v>3524</v>
      </c>
      <c r="I69" s="63">
        <v>2007</v>
      </c>
      <c r="J69" s="62" t="s">
        <v>18</v>
      </c>
      <c r="K69" s="91"/>
    </row>
    <row r="70" spans="1:11" x14ac:dyDescent="0.25">
      <c r="A70" s="85">
        <v>2332</v>
      </c>
      <c r="B70" s="64" t="s">
        <v>157</v>
      </c>
      <c r="C70" s="63">
        <v>109</v>
      </c>
      <c r="D70" s="66" t="s">
        <v>100</v>
      </c>
      <c r="E70" s="65">
        <v>48</v>
      </c>
      <c r="F70" s="64" t="s">
        <v>101</v>
      </c>
      <c r="G70" s="64" t="s">
        <v>10</v>
      </c>
      <c r="H70" s="70">
        <v>1735</v>
      </c>
      <c r="I70" s="63">
        <v>1980</v>
      </c>
      <c r="J70" s="62" t="s">
        <v>18</v>
      </c>
      <c r="K70" s="91"/>
    </row>
    <row r="71" spans="1:11" x14ac:dyDescent="0.25">
      <c r="A71" s="85">
        <v>2333</v>
      </c>
      <c r="B71" s="64" t="s">
        <v>158</v>
      </c>
      <c r="C71" s="63">
        <v>109</v>
      </c>
      <c r="D71" s="66" t="s">
        <v>100</v>
      </c>
      <c r="E71" s="65">
        <v>48</v>
      </c>
      <c r="F71" s="64" t="s">
        <v>101</v>
      </c>
      <c r="G71" s="64" t="s">
        <v>10</v>
      </c>
      <c r="H71" s="70">
        <v>916</v>
      </c>
      <c r="I71" s="63">
        <v>1980</v>
      </c>
      <c r="J71" s="62" t="s">
        <v>18</v>
      </c>
      <c r="K71" s="91"/>
    </row>
    <row r="72" spans="1:11" x14ac:dyDescent="0.25">
      <c r="A72" s="85">
        <v>2341</v>
      </c>
      <c r="B72" s="64" t="s">
        <v>159</v>
      </c>
      <c r="C72" s="63">
        <v>109</v>
      </c>
      <c r="D72" s="66" t="s">
        <v>100</v>
      </c>
      <c r="E72" s="65">
        <v>48</v>
      </c>
      <c r="F72" s="64" t="s">
        <v>101</v>
      </c>
      <c r="G72" s="64" t="s">
        <v>10</v>
      </c>
      <c r="H72" s="70">
        <v>8954</v>
      </c>
      <c r="I72" s="63">
        <v>2002</v>
      </c>
      <c r="J72" s="62" t="s">
        <v>18</v>
      </c>
      <c r="K72" s="91"/>
    </row>
    <row r="73" spans="1:11" ht="26.25" x14ac:dyDescent="0.25">
      <c r="A73" s="85">
        <v>2365</v>
      </c>
      <c r="B73" s="64" t="s">
        <v>160</v>
      </c>
      <c r="C73" s="63">
        <v>114</v>
      </c>
      <c r="D73" s="66" t="s">
        <v>161</v>
      </c>
      <c r="E73" s="65">
        <v>34</v>
      </c>
      <c r="F73" s="64" t="s">
        <v>162</v>
      </c>
      <c r="G73" s="64" t="s">
        <v>10</v>
      </c>
      <c r="H73" s="70">
        <v>454</v>
      </c>
      <c r="I73" s="63">
        <v>1938</v>
      </c>
      <c r="J73" s="62" t="s">
        <v>18</v>
      </c>
      <c r="K73" s="91"/>
    </row>
    <row r="74" spans="1:11" x14ac:dyDescent="0.25">
      <c r="A74" s="85">
        <v>2366</v>
      </c>
      <c r="B74" s="64" t="s">
        <v>163</v>
      </c>
      <c r="C74" s="63">
        <v>114</v>
      </c>
      <c r="D74" s="66" t="s">
        <v>161</v>
      </c>
      <c r="E74" s="65">
        <v>32</v>
      </c>
      <c r="F74" s="64" t="s">
        <v>162</v>
      </c>
      <c r="G74" s="64" t="s">
        <v>10</v>
      </c>
      <c r="H74" s="70">
        <v>191</v>
      </c>
      <c r="I74" s="63">
        <v>1938</v>
      </c>
      <c r="J74" s="62" t="s">
        <v>18</v>
      </c>
      <c r="K74" s="91"/>
    </row>
    <row r="75" spans="1:11" x14ac:dyDescent="0.25">
      <c r="A75" s="85">
        <v>2367</v>
      </c>
      <c r="B75" s="64" t="s">
        <v>164</v>
      </c>
      <c r="C75" s="63">
        <v>114</v>
      </c>
      <c r="D75" s="66" t="s">
        <v>161</v>
      </c>
      <c r="E75" s="65">
        <v>32</v>
      </c>
      <c r="F75" s="64" t="s">
        <v>162</v>
      </c>
      <c r="G75" s="64" t="s">
        <v>10</v>
      </c>
      <c r="H75" s="70">
        <v>785</v>
      </c>
      <c r="I75" s="63">
        <v>1977</v>
      </c>
      <c r="J75" s="62" t="s">
        <v>18</v>
      </c>
      <c r="K75" s="91"/>
    </row>
    <row r="76" spans="1:11" x14ac:dyDescent="0.25">
      <c r="A76" s="85">
        <v>2368</v>
      </c>
      <c r="B76" s="64" t="s">
        <v>165</v>
      </c>
      <c r="C76" s="63">
        <v>114</v>
      </c>
      <c r="D76" s="66" t="s">
        <v>161</v>
      </c>
      <c r="E76" s="65">
        <v>32</v>
      </c>
      <c r="F76" s="64" t="s">
        <v>162</v>
      </c>
      <c r="G76" s="64" t="s">
        <v>10</v>
      </c>
      <c r="H76" s="70">
        <v>627</v>
      </c>
      <c r="I76" s="63">
        <v>1960</v>
      </c>
      <c r="J76" s="62" t="s">
        <v>18</v>
      </c>
      <c r="K76" s="91"/>
    </row>
    <row r="77" spans="1:11" x14ac:dyDescent="0.25">
      <c r="A77" s="85">
        <v>2366</v>
      </c>
      <c r="B77" s="64" t="s">
        <v>166</v>
      </c>
      <c r="C77" s="63">
        <v>114</v>
      </c>
      <c r="D77" s="66" t="s">
        <v>161</v>
      </c>
      <c r="E77" s="65">
        <v>32</v>
      </c>
      <c r="F77" s="64" t="s">
        <v>162</v>
      </c>
      <c r="G77" s="64" t="s">
        <v>10</v>
      </c>
      <c r="H77" s="70">
        <v>191</v>
      </c>
      <c r="I77" s="63">
        <v>1938</v>
      </c>
      <c r="J77" s="62" t="s">
        <v>18</v>
      </c>
      <c r="K77" s="91"/>
    </row>
    <row r="78" spans="1:11" x14ac:dyDescent="0.25">
      <c r="A78" s="85">
        <v>2367</v>
      </c>
      <c r="B78" s="64" t="s">
        <v>167</v>
      </c>
      <c r="C78" s="63">
        <v>114</v>
      </c>
      <c r="D78" s="66" t="s">
        <v>161</v>
      </c>
      <c r="E78" s="65">
        <v>32</v>
      </c>
      <c r="F78" s="64" t="s">
        <v>162</v>
      </c>
      <c r="G78" s="64" t="s">
        <v>10</v>
      </c>
      <c r="H78" s="70">
        <v>785</v>
      </c>
      <c r="I78" s="63">
        <v>1977</v>
      </c>
      <c r="J78" s="62" t="s">
        <v>18</v>
      </c>
      <c r="K78" s="91"/>
    </row>
    <row r="79" spans="1:11" x14ac:dyDescent="0.25">
      <c r="A79" s="85">
        <v>2369</v>
      </c>
      <c r="B79" s="64" t="s">
        <v>168</v>
      </c>
      <c r="C79" s="63">
        <v>114</v>
      </c>
      <c r="D79" s="66" t="s">
        <v>161</v>
      </c>
      <c r="E79" s="65">
        <v>32</v>
      </c>
      <c r="F79" s="64" t="s">
        <v>162</v>
      </c>
      <c r="G79" s="64" t="s">
        <v>10</v>
      </c>
      <c r="H79" s="70">
        <v>1478</v>
      </c>
      <c r="I79" s="63">
        <v>1991</v>
      </c>
      <c r="J79" s="62" t="s">
        <v>18</v>
      </c>
      <c r="K79" s="91"/>
    </row>
    <row r="80" spans="1:11" x14ac:dyDescent="0.25">
      <c r="A80" s="85">
        <v>2381</v>
      </c>
      <c r="B80" s="64" t="s">
        <v>169</v>
      </c>
      <c r="C80" s="63">
        <v>112</v>
      </c>
      <c r="D80" s="66" t="s">
        <v>100</v>
      </c>
      <c r="E80" s="65">
        <v>10</v>
      </c>
      <c r="F80" s="64" t="s">
        <v>170</v>
      </c>
      <c r="G80" s="64" t="s">
        <v>112</v>
      </c>
      <c r="H80" s="70">
        <v>667</v>
      </c>
      <c r="I80" s="63">
        <v>1988</v>
      </c>
      <c r="J80" s="62" t="s">
        <v>18</v>
      </c>
      <c r="K80" s="91"/>
    </row>
    <row r="81" spans="1:11" x14ac:dyDescent="0.25">
      <c r="A81" s="85">
        <v>2382</v>
      </c>
      <c r="B81" s="64" t="s">
        <v>171</v>
      </c>
      <c r="C81" s="63">
        <v>112</v>
      </c>
      <c r="D81" s="66" t="s">
        <v>100</v>
      </c>
      <c r="E81" s="65">
        <v>10</v>
      </c>
      <c r="F81" s="64" t="s">
        <v>170</v>
      </c>
      <c r="G81" s="64" t="s">
        <v>112</v>
      </c>
      <c r="H81" s="70">
        <v>615</v>
      </c>
      <c r="I81" s="63">
        <v>1998</v>
      </c>
      <c r="J81" s="62" t="s">
        <v>18</v>
      </c>
      <c r="K81" s="91"/>
    </row>
    <row r="82" spans="1:11" ht="26.25" x14ac:dyDescent="0.25">
      <c r="A82" s="85">
        <v>2389</v>
      </c>
      <c r="B82" s="64" t="s">
        <v>172</v>
      </c>
      <c r="C82" s="63">
        <v>112</v>
      </c>
      <c r="D82" s="66" t="s">
        <v>100</v>
      </c>
      <c r="E82" s="65">
        <v>10</v>
      </c>
      <c r="F82" s="64" t="s">
        <v>111</v>
      </c>
      <c r="G82" s="64" t="s">
        <v>112</v>
      </c>
      <c r="H82" s="70">
        <v>72</v>
      </c>
      <c r="I82" s="63">
        <v>2023</v>
      </c>
      <c r="J82" s="62" t="s">
        <v>18</v>
      </c>
      <c r="K82" s="91"/>
    </row>
    <row r="83" spans="1:11" x14ac:dyDescent="0.25">
      <c r="A83" s="85">
        <v>2380</v>
      </c>
      <c r="B83" s="64" t="s">
        <v>173</v>
      </c>
      <c r="C83" s="63">
        <v>112</v>
      </c>
      <c r="D83" s="66" t="s">
        <v>100</v>
      </c>
      <c r="E83" s="65">
        <v>10</v>
      </c>
      <c r="F83" s="64" t="s">
        <v>111</v>
      </c>
      <c r="G83" s="64" t="s">
        <v>112</v>
      </c>
      <c r="H83" s="70">
        <v>23</v>
      </c>
      <c r="I83" s="63">
        <v>2010</v>
      </c>
      <c r="J83" s="62" t="s">
        <v>18</v>
      </c>
      <c r="K83" s="91"/>
    </row>
    <row r="84" spans="1:11" x14ac:dyDescent="0.25">
      <c r="A84" s="85">
        <v>2383</v>
      </c>
      <c r="B84" s="64" t="s">
        <v>174</v>
      </c>
      <c r="C84" s="63">
        <v>112</v>
      </c>
      <c r="D84" s="66" t="s">
        <v>100</v>
      </c>
      <c r="E84" s="65">
        <v>10</v>
      </c>
      <c r="F84" s="64" t="s">
        <v>170</v>
      </c>
      <c r="G84" s="64" t="s">
        <v>112</v>
      </c>
      <c r="H84" s="70">
        <v>4194</v>
      </c>
      <c r="I84" s="63">
        <v>1998</v>
      </c>
      <c r="J84" s="62" t="s">
        <v>18</v>
      </c>
      <c r="K84" s="91"/>
    </row>
    <row r="85" spans="1:11" x14ac:dyDescent="0.25">
      <c r="A85" s="85">
        <v>2388</v>
      </c>
      <c r="B85" s="64" t="s">
        <v>175</v>
      </c>
      <c r="C85" s="63">
        <v>112</v>
      </c>
      <c r="D85" s="66" t="s">
        <v>100</v>
      </c>
      <c r="E85" s="65">
        <v>10</v>
      </c>
      <c r="F85" s="64" t="s">
        <v>170</v>
      </c>
      <c r="G85" s="64" t="s">
        <v>112</v>
      </c>
      <c r="H85" s="70">
        <v>113</v>
      </c>
      <c r="I85" s="63">
        <v>1990</v>
      </c>
      <c r="J85" s="62" t="s">
        <v>18</v>
      </c>
      <c r="K85" s="91"/>
    </row>
    <row r="86" spans="1:11" x14ac:dyDescent="0.25">
      <c r="A86" s="85">
        <v>2430</v>
      </c>
      <c r="B86" s="64" t="s">
        <v>176</v>
      </c>
      <c r="C86" s="63">
        <v>109</v>
      </c>
      <c r="D86" s="66" t="s">
        <v>100</v>
      </c>
      <c r="E86" s="65">
        <v>48</v>
      </c>
      <c r="F86" s="64" t="s">
        <v>101</v>
      </c>
      <c r="G86" s="64" t="s">
        <v>10</v>
      </c>
      <c r="H86" s="70">
        <v>828</v>
      </c>
      <c r="I86" s="63">
        <v>2022</v>
      </c>
      <c r="J86" s="62" t="s">
        <v>18</v>
      </c>
      <c r="K86" s="91"/>
    </row>
    <row r="87" spans="1:11" x14ac:dyDescent="0.25">
      <c r="A87" s="85">
        <v>2431</v>
      </c>
      <c r="B87" s="64" t="s">
        <v>177</v>
      </c>
      <c r="C87" s="63">
        <v>109</v>
      </c>
      <c r="D87" s="66" t="s">
        <v>100</v>
      </c>
      <c r="E87" s="65">
        <v>48</v>
      </c>
      <c r="F87" s="64" t="s">
        <v>101</v>
      </c>
      <c r="G87" s="64" t="s">
        <v>10</v>
      </c>
      <c r="H87" s="70">
        <v>3903</v>
      </c>
      <c r="I87" s="63">
        <v>2020</v>
      </c>
      <c r="J87" s="62" t="s">
        <v>18</v>
      </c>
      <c r="K87" s="91"/>
    </row>
    <row r="88" spans="1:11" x14ac:dyDescent="0.25">
      <c r="A88" s="85">
        <v>2434</v>
      </c>
      <c r="B88" s="64" t="s">
        <v>178</v>
      </c>
      <c r="C88" s="63">
        <v>109</v>
      </c>
      <c r="D88" s="66" t="s">
        <v>100</v>
      </c>
      <c r="E88" s="65">
        <v>48</v>
      </c>
      <c r="F88" s="64" t="s">
        <v>101</v>
      </c>
      <c r="G88" s="64" t="s">
        <v>10</v>
      </c>
      <c r="H88" s="70">
        <v>1121</v>
      </c>
      <c r="I88" s="63">
        <v>2021</v>
      </c>
      <c r="J88" s="62" t="s">
        <v>18</v>
      </c>
      <c r="K88" s="91"/>
    </row>
    <row r="89" spans="1:11" x14ac:dyDescent="0.25">
      <c r="A89" s="85">
        <v>2435</v>
      </c>
      <c r="B89" s="64" t="s">
        <v>179</v>
      </c>
      <c r="C89" s="63">
        <v>109</v>
      </c>
      <c r="D89" s="66" t="s">
        <v>100</v>
      </c>
      <c r="E89" s="65">
        <v>48</v>
      </c>
      <c r="F89" s="64" t="s">
        <v>101</v>
      </c>
      <c r="G89" s="64" t="s">
        <v>10</v>
      </c>
      <c r="H89" s="70">
        <v>449</v>
      </c>
      <c r="I89" s="63">
        <v>2021</v>
      </c>
      <c r="J89" s="62" t="s">
        <v>18</v>
      </c>
      <c r="K89" s="91"/>
    </row>
    <row r="90" spans="1:11" x14ac:dyDescent="0.25">
      <c r="A90" s="85">
        <v>2439</v>
      </c>
      <c r="B90" s="64" t="s">
        <v>180</v>
      </c>
      <c r="C90" s="63">
        <v>109</v>
      </c>
      <c r="D90" s="66" t="s">
        <v>100</v>
      </c>
      <c r="E90" s="65">
        <v>48</v>
      </c>
      <c r="F90" s="64" t="s">
        <v>101</v>
      </c>
      <c r="G90" s="64" t="s">
        <v>10</v>
      </c>
      <c r="H90" s="70">
        <v>56</v>
      </c>
      <c r="I90" s="63">
        <v>2019</v>
      </c>
      <c r="J90" s="62" t="s">
        <v>18</v>
      </c>
      <c r="K90" s="91"/>
    </row>
    <row r="91" spans="1:11" x14ac:dyDescent="0.25">
      <c r="A91" s="85"/>
      <c r="B91" s="64"/>
      <c r="C91" s="63"/>
      <c r="D91" s="66"/>
      <c r="E91" s="65"/>
      <c r="F91" s="64"/>
      <c r="G91" s="64"/>
      <c r="H91" s="71">
        <f>SUM(H67:H90)</f>
        <v>38125</v>
      </c>
      <c r="I91" s="63"/>
      <c r="J91" s="69" t="s">
        <v>181</v>
      </c>
      <c r="K91" s="76">
        <f>SUBTOTAL(9,K67:K90)</f>
        <v>0</v>
      </c>
    </row>
    <row r="92" spans="1:11" x14ac:dyDescent="0.25">
      <c r="A92" s="85">
        <v>2512</v>
      </c>
      <c r="B92" s="64" t="s">
        <v>182</v>
      </c>
      <c r="C92" s="63">
        <v>123</v>
      </c>
      <c r="D92" s="66" t="s">
        <v>120</v>
      </c>
      <c r="E92" s="65">
        <v>2</v>
      </c>
      <c r="F92" s="64" t="s">
        <v>121</v>
      </c>
      <c r="G92" s="64" t="s">
        <v>10</v>
      </c>
      <c r="H92" s="70">
        <v>9097</v>
      </c>
      <c r="I92" s="63">
        <v>1980</v>
      </c>
      <c r="J92" s="62" t="s">
        <v>19</v>
      </c>
      <c r="K92" s="91"/>
    </row>
    <row r="93" spans="1:11" x14ac:dyDescent="0.25">
      <c r="A93" s="85">
        <v>2513</v>
      </c>
      <c r="B93" s="64" t="s">
        <v>183</v>
      </c>
      <c r="C93" s="63">
        <v>123</v>
      </c>
      <c r="D93" s="66" t="s">
        <v>120</v>
      </c>
      <c r="E93" s="65">
        <v>2</v>
      </c>
      <c r="F93" s="64" t="s">
        <v>121</v>
      </c>
      <c r="G93" s="64" t="s">
        <v>10</v>
      </c>
      <c r="H93" s="70">
        <v>194</v>
      </c>
      <c r="I93" s="63">
        <v>2014</v>
      </c>
      <c r="J93" s="62" t="s">
        <v>19</v>
      </c>
      <c r="K93" s="91"/>
    </row>
    <row r="94" spans="1:11" x14ac:dyDescent="0.25">
      <c r="A94" s="85">
        <v>2514</v>
      </c>
      <c r="B94" s="64" t="s">
        <v>184</v>
      </c>
      <c r="C94" s="63">
        <v>123</v>
      </c>
      <c r="D94" s="66" t="s">
        <v>120</v>
      </c>
      <c r="E94" s="65">
        <v>2</v>
      </c>
      <c r="F94" s="64" t="s">
        <v>121</v>
      </c>
      <c r="G94" s="64" t="s">
        <v>10</v>
      </c>
      <c r="H94" s="70">
        <v>5715</v>
      </c>
      <c r="I94" s="63">
        <v>2008</v>
      </c>
      <c r="J94" s="62" t="s">
        <v>19</v>
      </c>
      <c r="K94" s="91"/>
    </row>
    <row r="95" spans="1:11" x14ac:dyDescent="0.25">
      <c r="A95" s="85">
        <v>2518</v>
      </c>
      <c r="B95" s="64" t="s">
        <v>185</v>
      </c>
      <c r="C95" s="63">
        <v>123</v>
      </c>
      <c r="D95" s="66" t="s">
        <v>120</v>
      </c>
      <c r="E95" s="65">
        <v>2</v>
      </c>
      <c r="F95" s="64" t="s">
        <v>121</v>
      </c>
      <c r="G95" s="64" t="s">
        <v>10</v>
      </c>
      <c r="H95" s="70">
        <v>430</v>
      </c>
      <c r="I95" s="63">
        <v>2013</v>
      </c>
      <c r="J95" s="62" t="s">
        <v>19</v>
      </c>
      <c r="K95" s="91"/>
    </row>
    <row r="96" spans="1:11" x14ac:dyDescent="0.25">
      <c r="A96" s="85">
        <v>2612</v>
      </c>
      <c r="B96" s="64" t="s">
        <v>186</v>
      </c>
      <c r="C96" s="63">
        <v>123</v>
      </c>
      <c r="D96" s="66" t="s">
        <v>120</v>
      </c>
      <c r="E96" s="65">
        <v>2</v>
      </c>
      <c r="F96" s="64" t="s">
        <v>121</v>
      </c>
      <c r="G96" s="64" t="s">
        <v>10</v>
      </c>
      <c r="H96" s="70">
        <v>247</v>
      </c>
      <c r="I96" s="63">
        <v>2020</v>
      </c>
      <c r="J96" s="62" t="s">
        <v>19</v>
      </c>
      <c r="K96" s="91"/>
    </row>
    <row r="97" spans="1:11" x14ac:dyDescent="0.25">
      <c r="A97" s="85"/>
      <c r="B97" s="64"/>
      <c r="C97" s="63"/>
      <c r="D97" s="66"/>
      <c r="E97" s="65"/>
      <c r="F97" s="64"/>
      <c r="G97" s="64"/>
      <c r="H97" s="71">
        <f>SUBTOTAL(9,H92:H96)</f>
        <v>15683</v>
      </c>
      <c r="I97" s="63"/>
      <c r="J97" s="69" t="s">
        <v>187</v>
      </c>
      <c r="K97" s="76">
        <f>SUBTOTAL(9,K92:K96)</f>
        <v>0</v>
      </c>
    </row>
    <row r="98" spans="1:11" x14ac:dyDescent="0.25">
      <c r="A98" s="85">
        <v>6132</v>
      </c>
      <c r="B98" s="64" t="s">
        <v>188</v>
      </c>
      <c r="C98" s="63">
        <v>750</v>
      </c>
      <c r="D98" s="66" t="s">
        <v>189</v>
      </c>
      <c r="E98" s="65">
        <v>6</v>
      </c>
      <c r="F98" s="64" t="s">
        <v>190</v>
      </c>
      <c r="G98" s="64" t="s">
        <v>21</v>
      </c>
      <c r="H98" s="70">
        <v>4224</v>
      </c>
      <c r="I98" s="63">
        <v>1978</v>
      </c>
      <c r="J98" s="62" t="s">
        <v>20</v>
      </c>
      <c r="K98" s="91"/>
    </row>
    <row r="99" spans="1:11" x14ac:dyDescent="0.25">
      <c r="A99" s="85">
        <v>6160</v>
      </c>
      <c r="B99" s="64" t="s">
        <v>191</v>
      </c>
      <c r="C99" s="63">
        <v>750</v>
      </c>
      <c r="D99" s="66" t="s">
        <v>189</v>
      </c>
      <c r="E99" s="65">
        <v>4</v>
      </c>
      <c r="F99" s="64" t="s">
        <v>190</v>
      </c>
      <c r="G99" s="64" t="s">
        <v>21</v>
      </c>
      <c r="H99" s="70">
        <v>2968</v>
      </c>
      <c r="I99" s="63">
        <v>1996</v>
      </c>
      <c r="J99" s="62" t="s">
        <v>20</v>
      </c>
      <c r="K99" s="91"/>
    </row>
    <row r="100" spans="1:11" x14ac:dyDescent="0.25">
      <c r="A100" s="85">
        <v>6161</v>
      </c>
      <c r="B100" s="64" t="s">
        <v>192</v>
      </c>
      <c r="C100" s="63">
        <v>750</v>
      </c>
      <c r="D100" s="66" t="s">
        <v>189</v>
      </c>
      <c r="E100" s="65">
        <v>4</v>
      </c>
      <c r="F100" s="64" t="s">
        <v>190</v>
      </c>
      <c r="G100" s="64" t="s">
        <v>21</v>
      </c>
      <c r="H100" s="70">
        <v>1045</v>
      </c>
      <c r="I100" s="63">
        <v>1996</v>
      </c>
      <c r="J100" s="62" t="s">
        <v>20</v>
      </c>
      <c r="K100" s="91"/>
    </row>
    <row r="101" spans="1:11" x14ac:dyDescent="0.25">
      <c r="A101" s="85">
        <v>6170</v>
      </c>
      <c r="B101" s="64" t="s">
        <v>193</v>
      </c>
      <c r="C101" s="63">
        <v>750</v>
      </c>
      <c r="D101" s="66" t="s">
        <v>189</v>
      </c>
      <c r="E101" s="65">
        <v>4</v>
      </c>
      <c r="F101" s="64" t="s">
        <v>190</v>
      </c>
      <c r="G101" s="64" t="s">
        <v>21</v>
      </c>
      <c r="H101" s="70">
        <v>36</v>
      </c>
      <c r="I101" s="63">
        <v>2013</v>
      </c>
      <c r="J101" s="62" t="s">
        <v>20</v>
      </c>
      <c r="K101" s="91"/>
    </row>
    <row r="102" spans="1:11" x14ac:dyDescent="0.25">
      <c r="A102" s="85">
        <v>6171</v>
      </c>
      <c r="B102" s="64" t="s">
        <v>194</v>
      </c>
      <c r="C102" s="63">
        <v>750</v>
      </c>
      <c r="D102" s="66" t="s">
        <v>189</v>
      </c>
      <c r="E102" s="65">
        <v>4</v>
      </c>
      <c r="F102" s="64" t="s">
        <v>190</v>
      </c>
      <c r="G102" s="64" t="s">
        <v>21</v>
      </c>
      <c r="H102" s="70">
        <v>218</v>
      </c>
      <c r="I102" s="63">
        <v>2013</v>
      </c>
      <c r="J102" s="62" t="s">
        <v>20</v>
      </c>
      <c r="K102" s="91"/>
    </row>
    <row r="103" spans="1:11" x14ac:dyDescent="0.25">
      <c r="A103" s="85">
        <v>6172</v>
      </c>
      <c r="B103" s="64" t="s">
        <v>195</v>
      </c>
      <c r="C103" s="63">
        <v>750</v>
      </c>
      <c r="D103" s="66" t="s">
        <v>189</v>
      </c>
      <c r="E103" s="65">
        <v>4</v>
      </c>
      <c r="F103" s="64" t="s">
        <v>190</v>
      </c>
      <c r="G103" s="64" t="s">
        <v>21</v>
      </c>
      <c r="H103" s="70">
        <v>837</v>
      </c>
      <c r="I103" s="63">
        <v>2013</v>
      </c>
      <c r="J103" s="62" t="s">
        <v>20</v>
      </c>
      <c r="K103" s="91"/>
    </row>
    <row r="104" spans="1:11" x14ac:dyDescent="0.25">
      <c r="A104" s="85">
        <v>6211</v>
      </c>
      <c r="B104" s="64" t="s">
        <v>196</v>
      </c>
      <c r="C104" s="63">
        <v>750</v>
      </c>
      <c r="D104" s="66" t="s">
        <v>197</v>
      </c>
      <c r="E104" s="65">
        <v>39</v>
      </c>
      <c r="F104" s="64" t="s">
        <v>198</v>
      </c>
      <c r="G104" s="64" t="s">
        <v>21</v>
      </c>
      <c r="H104" s="70">
        <v>842</v>
      </c>
      <c r="I104" s="63">
        <v>1971</v>
      </c>
      <c r="J104" s="62" t="s">
        <v>20</v>
      </c>
      <c r="K104" s="91"/>
    </row>
    <row r="105" spans="1:11" x14ac:dyDescent="0.25">
      <c r="A105" s="85">
        <v>6212</v>
      </c>
      <c r="B105" s="64" t="s">
        <v>199</v>
      </c>
      <c r="C105" s="63">
        <v>750</v>
      </c>
      <c r="D105" s="66" t="s">
        <v>197</v>
      </c>
      <c r="E105" s="65">
        <v>39</v>
      </c>
      <c r="F105" s="64" t="s">
        <v>198</v>
      </c>
      <c r="G105" s="64" t="s">
        <v>21</v>
      </c>
      <c r="H105" s="70">
        <v>1207</v>
      </c>
      <c r="I105" s="63">
        <v>2004</v>
      </c>
      <c r="J105" s="62" t="s">
        <v>20</v>
      </c>
      <c r="K105" s="91"/>
    </row>
    <row r="106" spans="1:11" x14ac:dyDescent="0.25">
      <c r="A106" s="85">
        <v>6213</v>
      </c>
      <c r="B106" s="64" t="s">
        <v>200</v>
      </c>
      <c r="C106" s="63">
        <v>750</v>
      </c>
      <c r="D106" s="66" t="s">
        <v>197</v>
      </c>
      <c r="E106" s="65">
        <v>39</v>
      </c>
      <c r="F106" s="64" t="s">
        <v>198</v>
      </c>
      <c r="G106" s="64" t="s">
        <v>21</v>
      </c>
      <c r="H106" s="70">
        <v>1151</v>
      </c>
      <c r="I106" s="63">
        <v>1971</v>
      </c>
      <c r="J106" s="62" t="s">
        <v>20</v>
      </c>
      <c r="K106" s="91"/>
    </row>
    <row r="107" spans="1:11" x14ac:dyDescent="0.25">
      <c r="A107" s="85">
        <v>6214</v>
      </c>
      <c r="B107" s="64" t="s">
        <v>201</v>
      </c>
      <c r="C107" s="63">
        <v>750</v>
      </c>
      <c r="D107" s="66" t="s">
        <v>197</v>
      </c>
      <c r="E107" s="65">
        <v>39</v>
      </c>
      <c r="F107" s="64" t="s">
        <v>198</v>
      </c>
      <c r="G107" s="64" t="s">
        <v>21</v>
      </c>
      <c r="H107" s="70">
        <v>69</v>
      </c>
      <c r="I107" s="63">
        <v>1970</v>
      </c>
      <c r="J107" s="62" t="s">
        <v>20</v>
      </c>
      <c r="K107" s="91"/>
    </row>
    <row r="108" spans="1:11" x14ac:dyDescent="0.25">
      <c r="A108" s="85">
        <v>6215</v>
      </c>
      <c r="B108" s="64" t="s">
        <v>202</v>
      </c>
      <c r="C108" s="63">
        <v>750</v>
      </c>
      <c r="D108" s="66" t="s">
        <v>197</v>
      </c>
      <c r="E108" s="65">
        <v>39</v>
      </c>
      <c r="F108" s="64" t="s">
        <v>198</v>
      </c>
      <c r="G108" s="64" t="s">
        <v>21</v>
      </c>
      <c r="H108" s="70">
        <v>4681</v>
      </c>
      <c r="I108" s="63">
        <v>2017</v>
      </c>
      <c r="J108" s="62" t="s">
        <v>20</v>
      </c>
      <c r="K108" s="91"/>
    </row>
    <row r="109" spans="1:11" x14ac:dyDescent="0.25">
      <c r="A109" s="85">
        <v>6221</v>
      </c>
      <c r="B109" s="64" t="s">
        <v>203</v>
      </c>
      <c r="C109" s="63">
        <v>750</v>
      </c>
      <c r="D109" s="66" t="s">
        <v>197</v>
      </c>
      <c r="E109" s="65">
        <v>39</v>
      </c>
      <c r="F109" s="64" t="s">
        <v>198</v>
      </c>
      <c r="G109" s="64" t="s">
        <v>21</v>
      </c>
      <c r="H109" s="70">
        <v>2919</v>
      </c>
      <c r="I109" s="63">
        <v>1971</v>
      </c>
      <c r="J109" s="62" t="s">
        <v>20</v>
      </c>
      <c r="K109" s="91"/>
    </row>
    <row r="110" spans="1:11" x14ac:dyDescent="0.25">
      <c r="A110" s="85">
        <v>6222</v>
      </c>
      <c r="B110" s="64" t="s">
        <v>204</v>
      </c>
      <c r="C110" s="63">
        <v>750</v>
      </c>
      <c r="D110" s="66" t="s">
        <v>197</v>
      </c>
      <c r="E110" s="65">
        <v>39</v>
      </c>
      <c r="F110" s="64" t="s">
        <v>198</v>
      </c>
      <c r="G110" s="64" t="s">
        <v>21</v>
      </c>
      <c r="H110" s="70">
        <v>3548</v>
      </c>
      <c r="I110" s="63">
        <v>1971</v>
      </c>
      <c r="J110" s="62" t="s">
        <v>20</v>
      </c>
      <c r="K110" s="91"/>
    </row>
    <row r="111" spans="1:11" x14ac:dyDescent="0.25">
      <c r="A111" s="85">
        <v>6223</v>
      </c>
      <c r="B111" s="64" t="s">
        <v>205</v>
      </c>
      <c r="C111" s="63">
        <v>750</v>
      </c>
      <c r="D111" s="66" t="s">
        <v>197</v>
      </c>
      <c r="E111" s="65">
        <v>39</v>
      </c>
      <c r="F111" s="64" t="s">
        <v>198</v>
      </c>
      <c r="G111" s="64" t="s">
        <v>21</v>
      </c>
      <c r="H111" s="70">
        <v>2406</v>
      </c>
      <c r="I111" s="63">
        <v>1970</v>
      </c>
      <c r="J111" s="62" t="s">
        <v>20</v>
      </c>
      <c r="K111" s="91"/>
    </row>
    <row r="112" spans="1:11" x14ac:dyDescent="0.25">
      <c r="A112" s="85">
        <v>6224</v>
      </c>
      <c r="B112" s="64" t="s">
        <v>206</v>
      </c>
      <c r="C112" s="63">
        <v>750</v>
      </c>
      <c r="D112" s="66" t="s">
        <v>197</v>
      </c>
      <c r="E112" s="65">
        <v>39</v>
      </c>
      <c r="F112" s="64" t="s">
        <v>198</v>
      </c>
      <c r="G112" s="64" t="s">
        <v>21</v>
      </c>
      <c r="H112" s="70">
        <v>2279</v>
      </c>
      <c r="I112" s="63">
        <v>1970</v>
      </c>
      <c r="J112" s="62" t="s">
        <v>20</v>
      </c>
      <c r="K112" s="91"/>
    </row>
    <row r="113" spans="1:11" x14ac:dyDescent="0.25">
      <c r="A113" s="85">
        <v>6225</v>
      </c>
      <c r="B113" s="64" t="s">
        <v>207</v>
      </c>
      <c r="C113" s="63">
        <v>750</v>
      </c>
      <c r="D113" s="66" t="s">
        <v>197</v>
      </c>
      <c r="E113" s="65">
        <v>39</v>
      </c>
      <c r="F113" s="64" t="s">
        <v>198</v>
      </c>
      <c r="G113" s="64" t="s">
        <v>21</v>
      </c>
      <c r="H113" s="70">
        <v>2701</v>
      </c>
      <c r="I113" s="63">
        <v>2014</v>
      </c>
      <c r="J113" s="62" t="s">
        <v>20</v>
      </c>
      <c r="K113" s="91"/>
    </row>
    <row r="114" spans="1:11" x14ac:dyDescent="0.25">
      <c r="A114" s="85">
        <v>6226</v>
      </c>
      <c r="B114" s="64" t="s">
        <v>208</v>
      </c>
      <c r="C114" s="63">
        <v>750</v>
      </c>
      <c r="D114" s="66" t="s">
        <v>197</v>
      </c>
      <c r="E114" s="65">
        <v>39</v>
      </c>
      <c r="F114" s="64" t="s">
        <v>198</v>
      </c>
      <c r="G114" s="64" t="s">
        <v>21</v>
      </c>
      <c r="H114" s="70">
        <v>200</v>
      </c>
      <c r="I114" s="63">
        <v>2014</v>
      </c>
      <c r="J114" s="62" t="s">
        <v>20</v>
      </c>
      <c r="K114" s="91"/>
    </row>
    <row r="115" spans="1:11" x14ac:dyDescent="0.25">
      <c r="A115" s="85">
        <v>6227</v>
      </c>
      <c r="B115" s="64" t="s">
        <v>209</v>
      </c>
      <c r="C115" s="63">
        <v>750</v>
      </c>
      <c r="D115" s="66" t="s">
        <v>197</v>
      </c>
      <c r="E115" s="65">
        <v>39</v>
      </c>
      <c r="F115" s="64" t="s">
        <v>198</v>
      </c>
      <c r="G115" s="64" t="s">
        <v>21</v>
      </c>
      <c r="H115" s="70">
        <v>202</v>
      </c>
      <c r="I115" s="63">
        <v>2014</v>
      </c>
      <c r="J115" s="62" t="s">
        <v>20</v>
      </c>
      <c r="K115" s="91"/>
    </row>
    <row r="116" spans="1:11" x14ac:dyDescent="0.25">
      <c r="A116" s="85">
        <v>6231</v>
      </c>
      <c r="B116" s="64" t="s">
        <v>210</v>
      </c>
      <c r="C116" s="63">
        <v>750</v>
      </c>
      <c r="D116" s="66" t="s">
        <v>197</v>
      </c>
      <c r="E116" s="65">
        <v>39</v>
      </c>
      <c r="F116" s="64" t="s">
        <v>198</v>
      </c>
      <c r="G116" s="64" t="s">
        <v>21</v>
      </c>
      <c r="H116" s="70">
        <v>4066</v>
      </c>
      <c r="I116" s="63">
        <v>1970</v>
      </c>
      <c r="J116" s="62" t="s">
        <v>20</v>
      </c>
      <c r="K116" s="91"/>
    </row>
    <row r="117" spans="1:11" x14ac:dyDescent="0.25">
      <c r="A117" s="85">
        <v>6241</v>
      </c>
      <c r="B117" s="64" t="s">
        <v>211</v>
      </c>
      <c r="C117" s="63">
        <v>750</v>
      </c>
      <c r="D117" s="66" t="s">
        <v>197</v>
      </c>
      <c r="E117" s="65">
        <v>39</v>
      </c>
      <c r="F117" s="64" t="s">
        <v>198</v>
      </c>
      <c r="G117" s="64" t="s">
        <v>21</v>
      </c>
      <c r="H117" s="70">
        <v>1424</v>
      </c>
      <c r="I117" s="63">
        <v>1971</v>
      </c>
      <c r="J117" s="62" t="s">
        <v>20</v>
      </c>
      <c r="K117" s="91"/>
    </row>
    <row r="118" spans="1:11" x14ac:dyDescent="0.25">
      <c r="A118" s="85">
        <v>6242</v>
      </c>
      <c r="B118" s="64" t="s">
        <v>212</v>
      </c>
      <c r="C118" s="63">
        <v>750</v>
      </c>
      <c r="D118" s="66" t="s">
        <v>197</v>
      </c>
      <c r="E118" s="65">
        <v>39</v>
      </c>
      <c r="F118" s="64" t="s">
        <v>198</v>
      </c>
      <c r="G118" s="64" t="s">
        <v>21</v>
      </c>
      <c r="H118" s="70">
        <v>2443</v>
      </c>
      <c r="I118" s="63">
        <v>1971</v>
      </c>
      <c r="J118" s="62" t="s">
        <v>20</v>
      </c>
      <c r="K118" s="91"/>
    </row>
    <row r="119" spans="1:11" x14ac:dyDescent="0.25">
      <c r="A119" s="85">
        <v>6243</v>
      </c>
      <c r="B119" s="64" t="s">
        <v>213</v>
      </c>
      <c r="C119" s="63">
        <v>750</v>
      </c>
      <c r="D119" s="66" t="s">
        <v>197</v>
      </c>
      <c r="E119" s="65">
        <v>39</v>
      </c>
      <c r="F119" s="64" t="s">
        <v>198</v>
      </c>
      <c r="G119" s="64" t="s">
        <v>21</v>
      </c>
      <c r="H119" s="70">
        <v>3352</v>
      </c>
      <c r="I119" s="63">
        <v>1971</v>
      </c>
      <c r="J119" s="62" t="s">
        <v>20</v>
      </c>
      <c r="K119" s="91"/>
    </row>
    <row r="120" spans="1:11" x14ac:dyDescent="0.25">
      <c r="A120" s="85">
        <v>6245</v>
      </c>
      <c r="B120" s="64" t="s">
        <v>214</v>
      </c>
      <c r="C120" s="63">
        <v>750</v>
      </c>
      <c r="D120" s="66" t="s">
        <v>197</v>
      </c>
      <c r="E120" s="65">
        <v>39</v>
      </c>
      <c r="F120" s="64" t="s">
        <v>198</v>
      </c>
      <c r="G120" s="64" t="s">
        <v>21</v>
      </c>
      <c r="H120" s="70">
        <v>3411</v>
      </c>
      <c r="I120" s="63">
        <v>1971</v>
      </c>
      <c r="J120" s="62" t="s">
        <v>20</v>
      </c>
      <c r="K120" s="91"/>
    </row>
    <row r="121" spans="1:11" x14ac:dyDescent="0.25">
      <c r="A121" s="85">
        <v>6246</v>
      </c>
      <c r="B121" s="64" t="s">
        <v>215</v>
      </c>
      <c r="C121" s="63">
        <v>750</v>
      </c>
      <c r="D121" s="66" t="s">
        <v>197</v>
      </c>
      <c r="E121" s="65">
        <v>39</v>
      </c>
      <c r="F121" s="64" t="s">
        <v>198</v>
      </c>
      <c r="G121" s="64" t="s">
        <v>21</v>
      </c>
      <c r="H121" s="70">
        <v>1205</v>
      </c>
      <c r="I121" s="63">
        <v>1971</v>
      </c>
      <c r="J121" s="62" t="s">
        <v>20</v>
      </c>
      <c r="K121" s="91"/>
    </row>
    <row r="122" spans="1:11" x14ac:dyDescent="0.25">
      <c r="A122" s="85">
        <v>6251</v>
      </c>
      <c r="B122" s="64" t="s">
        <v>216</v>
      </c>
      <c r="C122" s="63">
        <v>750</v>
      </c>
      <c r="D122" s="66" t="s">
        <v>197</v>
      </c>
      <c r="E122" s="65">
        <v>39</v>
      </c>
      <c r="F122" s="64" t="s">
        <v>198</v>
      </c>
      <c r="G122" s="64" t="s">
        <v>21</v>
      </c>
      <c r="H122" s="70">
        <v>3462</v>
      </c>
      <c r="I122" s="63">
        <v>1971</v>
      </c>
      <c r="J122" s="62" t="s">
        <v>20</v>
      </c>
      <c r="K122" s="91"/>
    </row>
    <row r="123" spans="1:11" x14ac:dyDescent="0.25">
      <c r="A123" s="64"/>
      <c r="B123" s="64"/>
      <c r="C123" s="63"/>
      <c r="D123" s="66"/>
      <c r="E123" s="65"/>
      <c r="F123" s="64"/>
      <c r="G123" s="64"/>
      <c r="H123" s="71">
        <f>SUBTOTAL(9,H98:H122)</f>
        <v>50896</v>
      </c>
      <c r="I123" s="63"/>
      <c r="J123" s="69" t="s">
        <v>217</v>
      </c>
      <c r="K123" s="76">
        <f>SUBTOTAL(9,K98:K122)</f>
        <v>0</v>
      </c>
    </row>
    <row r="124" spans="1:11" x14ac:dyDescent="0.25">
      <c r="A124" s="64"/>
      <c r="B124" s="64"/>
      <c r="C124" s="63"/>
      <c r="D124" s="66"/>
      <c r="E124" s="65"/>
      <c r="F124" s="64"/>
      <c r="G124" s="64"/>
      <c r="H124" s="71">
        <f>SUM(H13+H28+H32+H38+H50+H54+H63+H66+H91+H97+H123)</f>
        <v>375776</v>
      </c>
      <c r="I124" s="63"/>
      <c r="J124" s="69" t="s">
        <v>218</v>
      </c>
      <c r="K124" s="76">
        <f>SUM(K13+K28+K32+K38+K50+K54+K63+K66+K91+K97+K123)</f>
        <v>0</v>
      </c>
    </row>
    <row r="126" spans="1:11" x14ac:dyDescent="0.25">
      <c r="H126" s="80"/>
    </row>
  </sheetData>
  <sheetProtection algorithmName="SHA-512" hashValue="YJzqlMFFW1I0THFvoufvP3mO16ewd6uojBEpSaAmY6OG7euye+3C8puKMv/xEhVIxSgiKvgNFWj9pI1G8U8NKQ==" saltValue="TzeSe4JVsVd0N9YdyWvZeg==" spinCount="100000" sheet="1" objects="1" scenarios="1"/>
  <autoFilter ref="A1:K123" xr:uid="{A8CC3787-9E5D-4387-A1FB-20CD084B08B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FAB8B39D753EE42AB7FB874D70E4BFF" ma:contentTypeVersion="4" ma:contentTypeDescription="Een nieuw document maken." ma:contentTypeScope="" ma:versionID="367d43bba251cbf09349a94d96d99db1">
  <xsd:schema xmlns:xsd="http://www.w3.org/2001/XMLSchema" xmlns:xs="http://www.w3.org/2001/XMLSchema" xmlns:p="http://schemas.microsoft.com/office/2006/metadata/properties" xmlns:ns2="29a7d542-06e5-4cce-be9c-0e89b2b48bb3" targetNamespace="http://schemas.microsoft.com/office/2006/metadata/properties" ma:root="true" ma:fieldsID="0e22cbf6979297ffa419947e32bceb97" ns2:_="">
    <xsd:import namespace="29a7d542-06e5-4cce-be9c-0e89b2b48bb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a7d542-06e5-4cce-be9c-0e89b2b48b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F51418-334D-4A38-8F8D-45071129D20B}">
  <ds:schemaRefs>
    <ds:schemaRef ds:uri="http://schemas.microsoft.com/sharepoint/v3/contenttype/forms"/>
  </ds:schemaRefs>
</ds:datastoreItem>
</file>

<file path=customXml/itemProps2.xml><?xml version="1.0" encoding="utf-8"?>
<ds:datastoreItem xmlns:ds="http://schemas.openxmlformats.org/officeDocument/2006/customXml" ds:itemID="{70FAD38E-C8FE-4655-971C-A1453664B11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8DBEB48-B603-4833-9DBD-8561F4F0A5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a7d542-06e5-4cce-be9c-0e89b2b48b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Prijzenblad</vt:lpstr>
      <vt:lpstr>Gebouwen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berry.vanbrakel@wur.nl</dc:creator>
  <cp:keywords/>
  <dc:description/>
  <cp:lastModifiedBy>Lieshout, Sandra van</cp:lastModifiedBy>
  <cp:revision/>
  <dcterms:created xsi:type="dcterms:W3CDTF">2021-06-11T13:13:07Z</dcterms:created>
  <dcterms:modified xsi:type="dcterms:W3CDTF">2024-04-10T14:27:57Z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0x010100BFAB8B39D753EE42AB7FB874D70E4BFF</vt:lpwstr>
  </property>
</Properties>
</file>