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rtrandprinsen/Labor Redimo Dropbox/01 Projecten/01 AA TarievenTool/01 Organisaties/Prorail/Prijsafspraken/2024/Aanbesteding/"/>
    </mc:Choice>
  </mc:AlternateContent>
  <xr:revisionPtr revIDLastSave="0" documentId="13_ncr:1_{F51089BF-B78F-944D-ADBD-1AE947AA6D1E}" xr6:coauthVersionLast="47" xr6:coauthVersionMax="47" xr10:uidLastSave="{00000000-0000-0000-0000-000000000000}"/>
  <bookViews>
    <workbookView xWindow="1140" yWindow="1500" windowWidth="27300" windowHeight="15220" xr2:uid="{77E82ADE-04A5-5241-BCDD-9CD144D0791B}"/>
  </bookViews>
  <sheets>
    <sheet name="Inschrijfsom" sheetId="1" r:id="rId1"/>
  </sheets>
  <definedNames>
    <definedName name="_xlnm.Print_Area" localSheetId="0">Inschrijfsom!$B$1:$J$92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1" l="1"/>
  <c r="C59" i="1"/>
  <c r="E51" i="1"/>
  <c r="H51" i="1"/>
  <c r="E52" i="1"/>
  <c r="H52" i="1"/>
  <c r="C54" i="1"/>
  <c r="C63" i="1"/>
  <c r="C65" i="1"/>
  <c r="C79" i="1"/>
  <c r="C91" i="1"/>
  <c r="C87" i="1"/>
  <c r="C88" i="1"/>
  <c r="C89" i="1"/>
  <c r="C90" i="1"/>
  <c r="C80" i="1"/>
  <c r="B57" i="1"/>
  <c r="D50" i="1"/>
  <c r="C50" i="1"/>
</calcChain>
</file>

<file path=xl/sharedStrings.xml><?xml version="1.0" encoding="utf-8"?>
<sst xmlns="http://schemas.openxmlformats.org/spreadsheetml/2006/main" count="97" uniqueCount="80">
  <si>
    <t>Inschrijfprijs voor uitzenden</t>
  </si>
  <si>
    <t>Vaste gegevens in formule om Uurtarief uitzenden te berekenen*</t>
  </si>
  <si>
    <t>a. Gewogen gemiddeld uurloon*</t>
  </si>
  <si>
    <t>b1. BV1*</t>
  </si>
  <si>
    <t>b2. BV2*</t>
  </si>
  <si>
    <t>b. Verhouding BV1 - BV2</t>
  </si>
  <si>
    <t>c1. Fase A*</t>
  </si>
  <si>
    <t>c2. Fase B*</t>
  </si>
  <si>
    <t>c3. Fase C*</t>
  </si>
  <si>
    <t>c. Verhouding Fase verdeling</t>
  </si>
  <si>
    <t>d1. regulier*</t>
  </si>
  <si>
    <t>d2. vaste uren*</t>
  </si>
  <si>
    <t>d. Verhouding vaste uren Fase A</t>
  </si>
  <si>
    <t>e1. &lt;520 uren*</t>
  </si>
  <si>
    <t>e2. &gt;520 uren*</t>
  </si>
  <si>
    <t>e. Verhouding inzetduur</t>
  </si>
  <si>
    <t>f. Verhouding doelgroepen</t>
  </si>
  <si>
    <t>m. Volume in normale uren*</t>
  </si>
  <si>
    <t>Vaste formule om Uurtarief uitzenden te berekenen</t>
  </si>
  <si>
    <t>Fase A regulier</t>
  </si>
  <si>
    <t>Fase A  vaste uren</t>
  </si>
  <si>
    <t>Fase A gemiddeld</t>
  </si>
  <si>
    <t>Fase B</t>
  </si>
  <si>
    <t>Fase C</t>
  </si>
  <si>
    <t>Gemiddeld</t>
  </si>
  <si>
    <t>g. Gewogen Loonkostenfactor BV1</t>
  </si>
  <si>
    <t>g1. Resultaat uit TarievenTool</t>
  </si>
  <si>
    <t>g2. Resultaat uit TarievenTool</t>
  </si>
  <si>
    <t>gf3. = (g1*d1) + (g2*d2)</t>
  </si>
  <si>
    <t>g4. Resultaat uit TarievenTool</t>
  </si>
  <si>
    <t>g5. Resultaat uit TarievenTool</t>
  </si>
  <si>
    <t>g= (g3*c1) + (g4*c2) + (g5*c3)</t>
  </si>
  <si>
    <t>h. Gewogen Loonkostenfactor BV2</t>
  </si>
  <si>
    <t>h1. Resultaat uit TarievenTool</t>
  </si>
  <si>
    <t>h2. Resultaat uit TarievenTool</t>
  </si>
  <si>
    <t>h3. = (h1*d1) + (h2*d2)</t>
  </si>
  <si>
    <t>h4. Resultaat uit TarievenTool</t>
  </si>
  <si>
    <t>h5. Resultaat uit TarievenTool</t>
  </si>
  <si>
    <t>h = (h3*c1) + (h4*c2) + (h5*c3)</t>
  </si>
  <si>
    <t>i. Gewogen Loonkostenfactor</t>
  </si>
  <si>
    <t>i. = (g*b1) + (h*b2)</t>
  </si>
  <si>
    <t>&lt;520 uren</t>
  </si>
  <si>
    <t>&gt;520 uren</t>
  </si>
  <si>
    <t>j1a. Opgave uit TarievenTool</t>
  </si>
  <si>
    <t>j1b. Opgave uit TarievenTool</t>
  </si>
  <si>
    <t>j1. = (j1a *e1) + (j1b * e2)</t>
  </si>
  <si>
    <t xml:space="preserve"> </t>
  </si>
  <si>
    <t>j. Bureaumarge</t>
  </si>
  <si>
    <t>j. = (j1 * f1)</t>
  </si>
  <si>
    <t>Vaste formule om uw gemiddeld en gewogen uurtarief te berekenen</t>
  </si>
  <si>
    <t>k. Gemiddeld &amp; gewogen Uurtarief</t>
  </si>
  <si>
    <t>k = (a*i) + j</t>
  </si>
  <si>
    <t>l. Inschrijfsom</t>
  </si>
  <si>
    <t>l = k * m</t>
  </si>
  <si>
    <t>l. Inschijfsom</t>
  </si>
  <si>
    <t>Toelichting</t>
  </si>
  <si>
    <t xml:space="preserve">1. Uw Inschrijfsom voor uitzenden bestaat uit de ingediende gegevens (variabelen) in het "Invulblad TarievenTool" </t>
  </si>
  <si>
    <t>2. Na het openen van de kluis wordt het gemiddeld en gewogen uurtarief berekend op basis waarvan de Inschrijsom wordt bepaald.. De uitkomst wordt ter informatie met Inschrijver gedeeld.</t>
  </si>
  <si>
    <t>3. Het gemiddeld en gewogen Uurtarief wordt berekend op basis van een vaste formule en de vaste gegevens. Deze zijn voor alle inschrijvers exact hetzelfde.</t>
  </si>
  <si>
    <r>
      <t xml:space="preserve">4. Dit document beschrijft de formule, vaste gegevens en bevat tevens een </t>
    </r>
    <r>
      <rPr>
        <u val="singleAccounting"/>
        <sz val="14"/>
        <color theme="1"/>
        <rFont val="VAGRoundedStd-Thin"/>
      </rPr>
      <t>voorbeeld</t>
    </r>
    <r>
      <rPr>
        <sz val="14"/>
        <color theme="1"/>
        <rFont val="VAGRoundedStd-Thin"/>
      </rPr>
      <t xml:space="preserve"> berekening van de Inschrijfsom o.b.v. de ingevulde gegevens.</t>
    </r>
  </si>
  <si>
    <t>5. Een Inschrijfsom komt tot stand op basis van uw inschrijving en de formule zoals beschreven in dit document.</t>
  </si>
  <si>
    <t>*Bevat fictieve data om inschrijvingen te kunnen vergelijken en strategisch inschrijven te voorkomen.</t>
  </si>
  <si>
    <t>** Gegevens worden overgenomen uit TarievenTool Uitzenden (welke ter bevestiging -na openen kluis met Inschrijvingen en verwerking in de TarievenTool- met Inschrijver wordt gedeeld).</t>
  </si>
  <si>
    <t>Inschrijfsom Inschrijver*</t>
  </si>
  <si>
    <t>Ondergrens</t>
  </si>
  <si>
    <t>Bovengrens</t>
  </si>
  <si>
    <t>Uw Inschrijfsom</t>
  </si>
  <si>
    <t>* Dit wordt ingevuld door de Aanbestedende Dienst op basis van uw inschrijving. De formule en puntentoekenning staan vast.</t>
  </si>
  <si>
    <t>Omschrijving</t>
  </si>
  <si>
    <t>Inschrijfsom</t>
  </si>
  <si>
    <t>Ondergrens (bodemprijs)</t>
  </si>
  <si>
    <t>Bovengrens (plafondprijs)</t>
  </si>
  <si>
    <t>Richtprijs (middeling)</t>
  </si>
  <si>
    <t>Maximale kwaliteitswaarde in EUR (80% van de Richtprijs)</t>
  </si>
  <si>
    <t>Score voor inschrijfsom van Inschrijver</t>
  </si>
  <si>
    <t>Prijsafspraken Uitzenden 2024</t>
  </si>
  <si>
    <t>f1.Nominale marge*</t>
  </si>
  <si>
    <t>j1.  Nominale marge</t>
  </si>
  <si>
    <t>VOORBEELD: Totaal Uurtarief uitzenden</t>
  </si>
  <si>
    <t>VOORBEELD: Berekeningsgegevens Uurtarief uitzenden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</si>
</sst>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 [$€-413]\ * #,##0.00_ ;_ [$€-413]\ * \-#,##0.00_ ;_ [$€-413]\ * &quot;-&quot;??_ ;_ @_ "/>
    <numFmt numFmtId="165" formatCode="&quot;€&quot;\ #,##0.00"/>
    <numFmt numFmtId="166" formatCode="0.0%"/>
    <numFmt numFmtId="167" formatCode="0.0000"/>
    <numFmt numFmtId="168" formatCode="&quot;€&quot;\ #,##0"/>
    <numFmt numFmtId="169" formatCode="_ &quot;€&quot;\ * #,##0.00_ ;_ &quot;€&quot;\ * \-#,##0.00_ ;_ &quot;€&quot;\ * &quot;-&quot;??_ ;_ @_ "/>
    <numFmt numFmtId="170" formatCode="_(&quot;€&quot;* #,##0.00_);_(&quot;€&quot;* \(#,##0.00\);_(&quot;€&quot;* &quot;-&quot;??_);_(@_)"/>
    <numFmt numFmtId="171" formatCode="0.0"/>
  </numFmts>
  <fonts count="51">
    <font>
      <sz val="12"/>
      <color theme="1"/>
      <name val="VAG Rounded Std Thin"/>
      <family val="2"/>
    </font>
    <font>
      <sz val="12"/>
      <color rgb="FFFF0000"/>
      <name val="VAG Rounded Std Thin"/>
      <family val="2"/>
    </font>
    <font>
      <sz val="12"/>
      <color theme="0"/>
      <name val="VAG Rounded Std Thin"/>
      <family val="2"/>
    </font>
    <font>
      <sz val="10"/>
      <name val="Arial"/>
      <family val="2"/>
    </font>
    <font>
      <sz val="16"/>
      <name val="VAGRoundedStd-Light"/>
    </font>
    <font>
      <b/>
      <sz val="26"/>
      <color rgb="FFE26207"/>
      <name val="VAGRoundedStd-Bold"/>
    </font>
    <font>
      <b/>
      <sz val="11"/>
      <color theme="1"/>
      <name val="VAGRoundedStd-Light"/>
    </font>
    <font>
      <sz val="20"/>
      <color theme="1"/>
      <name val="VAGRoundedStd-Bold"/>
    </font>
    <font>
      <sz val="16"/>
      <color theme="0"/>
      <name val="VAGRoundedStd-Bold"/>
    </font>
    <font>
      <sz val="11"/>
      <color theme="1"/>
      <name val="VAGRoundedStd-Light"/>
    </font>
    <font>
      <b/>
      <sz val="11"/>
      <color theme="0"/>
      <name val="VAGRoundedStd-Light"/>
    </font>
    <font>
      <sz val="11"/>
      <name val="VAGRoundedStd-Light"/>
    </font>
    <font>
      <sz val="14"/>
      <color rgb="FFE26207"/>
      <name val="VAGRoundedStd-Bold"/>
    </font>
    <font>
      <sz val="14"/>
      <color theme="1"/>
      <name val="VAGRoundedStd-Bold"/>
    </font>
    <font>
      <sz val="14"/>
      <color theme="1"/>
      <name val="VAGRoundedStd-Thin"/>
    </font>
    <font>
      <sz val="14"/>
      <name val="VAGRoundedStd-Thin"/>
    </font>
    <font>
      <b/>
      <sz val="11"/>
      <color theme="1"/>
      <name val="VAGRoundedStd-Bold"/>
    </font>
    <font>
      <b/>
      <sz val="14"/>
      <color theme="1"/>
      <name val="VAGRoundedStd-Thin"/>
    </font>
    <font>
      <sz val="14"/>
      <color theme="0"/>
      <name val="VAGRoundedStd-Bold"/>
    </font>
    <font>
      <sz val="14"/>
      <color theme="0"/>
      <name val="VAGRoundedStd-Thin"/>
    </font>
    <font>
      <sz val="14"/>
      <name val="VAGRoundedStd-Light"/>
    </font>
    <font>
      <sz val="12"/>
      <color rgb="FFE26207"/>
      <name val="VAGRoundedStd-Bold"/>
    </font>
    <font>
      <b/>
      <sz val="12"/>
      <color theme="1"/>
      <name val="VAGRoundedStd-Light"/>
    </font>
    <font>
      <sz val="12"/>
      <color theme="1"/>
      <name val="VAGRoundedStd-Bold"/>
    </font>
    <font>
      <sz val="12"/>
      <name val="VAGRoundedStd-Bold"/>
    </font>
    <font>
      <sz val="11"/>
      <color theme="1"/>
      <name val="VAGRoundedStd-Thin"/>
    </font>
    <font>
      <b/>
      <sz val="14"/>
      <color theme="1"/>
      <name val="VAGRoundedStd-Light"/>
    </font>
    <font>
      <sz val="14"/>
      <color theme="1"/>
      <name val="VAGRoundedStd-Light"/>
    </font>
    <font>
      <sz val="11"/>
      <color theme="1"/>
      <name val="VAGRoundedStd-Bold"/>
    </font>
    <font>
      <sz val="10.5"/>
      <name val="VAG Rounded Std Thin"/>
    </font>
    <font>
      <sz val="14"/>
      <name val="VAGRoundedStd-Bold"/>
    </font>
    <font>
      <b/>
      <sz val="12"/>
      <color rgb="FFE26207"/>
      <name val="VAGRoundedStd-Light"/>
    </font>
    <font>
      <u val="singleAccounting"/>
      <sz val="14"/>
      <color theme="1"/>
      <name val="VAGRoundedStd-Thin"/>
    </font>
    <font>
      <sz val="12"/>
      <color theme="1"/>
      <name val="VAGRoundedStd-Light"/>
    </font>
    <font>
      <sz val="11"/>
      <color theme="1"/>
      <name val="Arial"/>
      <family val="2"/>
    </font>
    <font>
      <sz val="10"/>
      <name val="VAG Rounded Std Thin"/>
      <family val="2"/>
    </font>
    <font>
      <b/>
      <sz val="10"/>
      <name val="VAG Rounded Std Thin"/>
      <family val="2"/>
    </font>
    <font>
      <sz val="12"/>
      <name val="VAG Rounded Std Thin"/>
      <family val="2"/>
    </font>
    <font>
      <sz val="12"/>
      <color rgb="FF000000"/>
      <name val="VAGRoundedStd-Bold"/>
    </font>
    <font>
      <sz val="14"/>
      <name val="VAG Rounded Std Thin"/>
    </font>
    <font>
      <sz val="14"/>
      <color rgb="FF000000"/>
      <name val="VAG Rounded Std Thin"/>
    </font>
    <font>
      <sz val="12"/>
      <color rgb="FF000000"/>
      <name val="VAG Rounded Std Thin"/>
      <family val="2"/>
    </font>
    <font>
      <i/>
      <sz val="12"/>
      <name val="VAG Rounded Std Thin"/>
      <family val="2"/>
    </font>
    <font>
      <sz val="14"/>
      <name val="VAG Rounded Std Thin"/>
      <family val="2"/>
    </font>
    <font>
      <sz val="11"/>
      <color rgb="FF3F3F76"/>
      <name val="Calibri"/>
      <family val="2"/>
      <scheme val="minor"/>
    </font>
    <font>
      <sz val="10"/>
      <color rgb="FFFF0000"/>
      <name val="VAG Rounded Std Thin"/>
      <family val="2"/>
    </font>
    <font>
      <sz val="11"/>
      <color theme="1"/>
      <name val="Calibri"/>
      <family val="2"/>
      <scheme val="minor"/>
    </font>
    <font>
      <sz val="16"/>
      <name val="VAGRoundedStd-Bold"/>
    </font>
    <font>
      <sz val="10"/>
      <color theme="1"/>
      <name val="VAG Rounded Std Thin"/>
      <family val="2"/>
    </font>
    <font>
      <sz val="10"/>
      <color theme="0"/>
      <name val="VAG Rounded Std Thin"/>
      <family val="2"/>
    </font>
    <font>
      <sz val="10"/>
      <name val="VAGRoundedStd-Light"/>
    </font>
  </fonts>
  <fills count="1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E26207"/>
      </bottom>
      <diagonal/>
    </border>
    <border>
      <left/>
      <right/>
      <top/>
      <bottom style="thin">
        <color rgb="FFE26207"/>
      </bottom>
      <diagonal/>
    </border>
    <border>
      <left/>
      <right/>
      <top style="thick">
        <color rgb="FFE26207"/>
      </top>
      <bottom/>
      <diagonal/>
    </border>
  </borders>
  <cellStyleXfs count="10">
    <xf numFmtId="0" fontId="0" fillId="0" borderId="0"/>
    <xf numFmtId="0" fontId="3" fillId="0" borderId="0"/>
    <xf numFmtId="164" fontId="3" fillId="0" borderId="0"/>
    <xf numFmtId="0" fontId="3" fillId="0" borderId="0"/>
    <xf numFmtId="0" fontId="34" fillId="0" borderId="0"/>
    <xf numFmtId="169" fontId="34" fillId="0" borderId="0" applyFont="0" applyFill="0" applyBorder="0" applyAlignment="0" applyProtection="0"/>
    <xf numFmtId="0" fontId="44" fillId="2" borderId="1" applyNumberFormat="0" applyAlignment="0" applyProtection="0"/>
    <xf numFmtId="43" fontId="34" fillId="0" borderId="0" applyFont="0" applyFill="0" applyBorder="0" applyAlignment="0" applyProtection="0"/>
    <xf numFmtId="0" fontId="46" fillId="4" borderId="0" applyNumberFormat="0" applyBorder="0" applyAlignment="0" applyProtection="0"/>
    <xf numFmtId="0" fontId="34" fillId="3" borderId="2" applyNumberFormat="0" applyFont="0" applyAlignment="0" applyProtection="0"/>
  </cellStyleXfs>
  <cellXfs count="123">
    <xf numFmtId="0" fontId="0" fillId="0" borderId="0" xfId="0"/>
    <xf numFmtId="168" fontId="39" fillId="0" borderId="0" xfId="5" applyNumberFormat="1" applyFont="1" applyFill="1" applyBorder="1" applyAlignment="1" applyProtection="1">
      <alignment horizontal="center" vertical="center"/>
    </xf>
    <xf numFmtId="169" fontId="37" fillId="8" borderId="0" xfId="5" applyFont="1" applyFill="1" applyBorder="1" applyAlignment="1" applyProtection="1">
      <alignment vertical="center"/>
    </xf>
    <xf numFmtId="168" fontId="43" fillId="8" borderId="0" xfId="6" applyNumberFormat="1" applyFont="1" applyFill="1" applyBorder="1" applyAlignment="1" applyProtection="1">
      <alignment horizontal="center" vertical="center"/>
    </xf>
    <xf numFmtId="168" fontId="43" fillId="7" borderId="0" xfId="6" applyNumberFormat="1" applyFont="1" applyFill="1" applyBorder="1" applyAlignment="1" applyProtection="1">
      <alignment horizontal="center" vertical="center"/>
    </xf>
    <xf numFmtId="168" fontId="43" fillId="0" borderId="0" xfId="6" applyNumberFormat="1" applyFont="1" applyFill="1" applyBorder="1" applyAlignment="1" applyProtection="1">
      <alignment horizontal="center" vertical="center"/>
    </xf>
    <xf numFmtId="171" fontId="30" fillId="0" borderId="0" xfId="8" applyNumberFormat="1" applyFont="1" applyFill="1" applyBorder="1" applyAlignment="1" applyProtection="1">
      <alignment horizontal="left" vertical="center" indent="1"/>
    </xf>
    <xf numFmtId="168" fontId="47" fillId="0" borderId="0" xfId="9" applyNumberFormat="1" applyFont="1" applyFill="1" applyBorder="1" applyAlignment="1" applyProtection="1">
      <alignment horizontal="center" vertical="center"/>
    </xf>
    <xf numFmtId="0" fontId="4" fillId="5" borderId="0" xfId="1" applyFont="1" applyFill="1" applyProtection="1"/>
    <xf numFmtId="0" fontId="5" fillId="0" borderId="3" xfId="1" applyFont="1" applyBorder="1" applyAlignment="1" applyProtection="1">
      <alignment horizontal="center" vertical="center" wrapText="1" readingOrder="1"/>
    </xf>
    <xf numFmtId="164" fontId="6" fillId="0" borderId="0" xfId="2" applyFont="1" applyAlignment="1" applyProtection="1">
      <alignment vertical="top"/>
    </xf>
    <xf numFmtId="164" fontId="7" fillId="0" borderId="0" xfId="2" applyFont="1" applyAlignment="1" applyProtection="1">
      <alignment vertical="center" wrapText="1"/>
    </xf>
    <xf numFmtId="164" fontId="8" fillId="0" borderId="0" xfId="2" applyFont="1" applyAlignment="1" applyProtection="1">
      <alignment vertical="center" wrapText="1"/>
    </xf>
    <xf numFmtId="164" fontId="9" fillId="0" borderId="0" xfId="2" applyFont="1" applyProtection="1"/>
    <xf numFmtId="164" fontId="10" fillId="0" borderId="0" xfId="2" applyFont="1" applyAlignment="1" applyProtection="1">
      <alignment horizontal="center" vertical="center" wrapText="1"/>
    </xf>
    <xf numFmtId="164" fontId="11" fillId="0" borderId="0" xfId="2" applyFont="1" applyProtection="1"/>
    <xf numFmtId="164" fontId="12" fillId="0" borderId="0" xfId="2" applyFont="1" applyAlignment="1" applyProtection="1">
      <alignment horizontal="left" vertical="center" wrapText="1"/>
    </xf>
    <xf numFmtId="164" fontId="13" fillId="6" borderId="0" xfId="2" applyFont="1" applyFill="1" applyAlignment="1" applyProtection="1">
      <alignment horizontal="left" vertical="center" wrapText="1"/>
    </xf>
    <xf numFmtId="165" fontId="13" fillId="6" borderId="0" xfId="2" applyNumberFormat="1" applyFont="1" applyFill="1" applyAlignment="1" applyProtection="1">
      <alignment horizontal="center" vertical="center" wrapText="1"/>
    </xf>
    <xf numFmtId="164" fontId="14" fillId="6" borderId="0" xfId="2" applyFont="1" applyFill="1" applyAlignment="1" applyProtection="1">
      <alignment vertical="center" wrapText="1"/>
    </xf>
    <xf numFmtId="164" fontId="15" fillId="0" borderId="0" xfId="2" applyFont="1" applyProtection="1"/>
    <xf numFmtId="164" fontId="6" fillId="6" borderId="0" xfId="2" applyFont="1" applyFill="1" applyAlignment="1" applyProtection="1">
      <alignment vertical="center" wrapText="1"/>
    </xf>
    <xf numFmtId="164" fontId="13" fillId="6" borderId="0" xfId="2" applyFont="1" applyFill="1" applyAlignment="1" applyProtection="1">
      <alignment horizontal="center" vertical="center" wrapText="1"/>
    </xf>
    <xf numFmtId="9" fontId="15" fillId="0" borderId="0" xfId="2" applyNumberFormat="1" applyFont="1" applyAlignment="1" applyProtection="1">
      <alignment horizontal="center" vertical="center"/>
    </xf>
    <xf numFmtId="165" fontId="14" fillId="0" borderId="0" xfId="2" applyNumberFormat="1" applyFont="1" applyAlignment="1" applyProtection="1">
      <alignment horizontal="center" vertical="center" wrapText="1"/>
    </xf>
    <xf numFmtId="164" fontId="16" fillId="6" borderId="4" xfId="2" applyFont="1" applyFill="1" applyBorder="1" applyAlignment="1" applyProtection="1">
      <alignment horizontal="center" vertical="center" wrapText="1"/>
    </xf>
    <xf numFmtId="165" fontId="13" fillId="0" borderId="4" xfId="2" applyNumberFormat="1" applyFont="1" applyBorder="1" applyAlignment="1" applyProtection="1">
      <alignment horizontal="center" vertical="center" wrapText="1"/>
    </xf>
    <xf numFmtId="164" fontId="13" fillId="6" borderId="0" xfId="2" applyFont="1" applyFill="1" applyAlignment="1" applyProtection="1">
      <alignment vertical="center" wrapText="1"/>
    </xf>
    <xf numFmtId="166" fontId="15" fillId="0" borderId="0" xfId="2" applyNumberFormat="1" applyFont="1" applyAlignment="1" applyProtection="1">
      <alignment horizontal="center" vertical="center"/>
    </xf>
    <xf numFmtId="165" fontId="17" fillId="0" borderId="0" xfId="2" applyNumberFormat="1" applyFont="1" applyAlignment="1" applyProtection="1">
      <alignment horizontal="center" vertical="center" wrapText="1"/>
    </xf>
    <xf numFmtId="165" fontId="6" fillId="0" borderId="0" xfId="2" applyNumberFormat="1" applyFont="1" applyAlignment="1" applyProtection="1">
      <alignment horizontal="center" vertical="center" wrapText="1"/>
    </xf>
    <xf numFmtId="165" fontId="18" fillId="0" borderId="0" xfId="2" applyNumberFormat="1" applyFont="1" applyAlignment="1" applyProtection="1">
      <alignment horizontal="center" vertical="center" wrapText="1"/>
    </xf>
    <xf numFmtId="166" fontId="19" fillId="0" borderId="0" xfId="2" applyNumberFormat="1" applyFont="1" applyAlignment="1" applyProtection="1">
      <alignment horizontal="center" vertical="center"/>
    </xf>
    <xf numFmtId="164" fontId="6" fillId="6" borderId="0" xfId="2" applyFont="1" applyFill="1" applyAlignment="1" applyProtection="1">
      <alignment horizontal="left" vertical="center" wrapText="1"/>
    </xf>
    <xf numFmtId="166" fontId="11" fillId="0" borderId="0" xfId="2" applyNumberFormat="1" applyFont="1" applyAlignment="1" applyProtection="1">
      <alignment horizontal="center" vertical="center"/>
    </xf>
    <xf numFmtId="3" fontId="20" fillId="0" borderId="0" xfId="2" applyNumberFormat="1" applyFont="1" applyAlignment="1" applyProtection="1">
      <alignment horizontal="center" vertical="center"/>
    </xf>
    <xf numFmtId="164" fontId="6" fillId="6" borderId="0" xfId="2" applyFont="1" applyFill="1" applyAlignment="1" applyProtection="1">
      <alignment horizontal="center" vertical="center" wrapText="1"/>
    </xf>
    <xf numFmtId="9" fontId="11" fillId="0" borderId="0" xfId="2" applyNumberFormat="1" applyFont="1" applyAlignment="1" applyProtection="1">
      <alignment horizontal="center" vertical="center"/>
    </xf>
    <xf numFmtId="164" fontId="6" fillId="6" borderId="5" xfId="2" applyFont="1" applyFill="1" applyBorder="1" applyAlignment="1" applyProtection="1">
      <alignment horizontal="center" vertical="center" wrapText="1"/>
    </xf>
    <xf numFmtId="9" fontId="11" fillId="0" borderId="5" xfId="2" applyNumberFormat="1" applyFont="1" applyBorder="1" applyAlignment="1" applyProtection="1">
      <alignment horizontal="center" vertical="center"/>
    </xf>
    <xf numFmtId="165" fontId="6" fillId="0" borderId="5" xfId="2" applyNumberFormat="1" applyFont="1" applyBorder="1" applyAlignment="1" applyProtection="1">
      <alignment horizontal="center" vertical="center" wrapText="1"/>
    </xf>
    <xf numFmtId="164" fontId="6" fillId="0" borderId="5" xfId="2" applyFont="1" applyBorder="1" applyAlignment="1" applyProtection="1">
      <alignment vertical="top"/>
    </xf>
    <xf numFmtId="164" fontId="21" fillId="0" borderId="0" xfId="2" applyFont="1" applyAlignment="1" applyProtection="1">
      <alignment horizontal="left" vertical="center" wrapText="1"/>
    </xf>
    <xf numFmtId="164" fontId="22" fillId="0" borderId="0" xfId="2" applyFont="1" applyAlignment="1" applyProtection="1">
      <alignment horizontal="left" vertical="center" wrapText="1"/>
    </xf>
    <xf numFmtId="164" fontId="6" fillId="6" borderId="4" xfId="2" applyFont="1" applyFill="1" applyBorder="1" applyAlignment="1" applyProtection="1">
      <alignment horizontal="center" vertical="center" wrapText="1"/>
    </xf>
    <xf numFmtId="165" fontId="23" fillId="0" borderId="4" xfId="2" applyNumberFormat="1" applyFont="1" applyBorder="1" applyAlignment="1" applyProtection="1">
      <alignment horizontal="center" vertical="center" wrapText="1"/>
    </xf>
    <xf numFmtId="165" fontId="24" fillId="0" borderId="4" xfId="2" applyNumberFormat="1" applyFont="1" applyBorder="1" applyAlignment="1" applyProtection="1">
      <alignment horizontal="center" vertical="center" wrapText="1"/>
    </xf>
    <xf numFmtId="164" fontId="23" fillId="0" borderId="0" xfId="2" applyFont="1" applyAlignment="1" applyProtection="1">
      <alignment vertical="center"/>
    </xf>
    <xf numFmtId="167" fontId="25" fillId="0" borderId="0" xfId="2" applyNumberFormat="1" applyFont="1" applyAlignment="1" applyProtection="1">
      <alignment horizontal="center" vertical="center"/>
    </xf>
    <xf numFmtId="164" fontId="23" fillId="7" borderId="0" xfId="2" applyFont="1" applyFill="1" applyAlignment="1" applyProtection="1">
      <alignment vertical="center"/>
    </xf>
    <xf numFmtId="167" fontId="25" fillId="7" borderId="0" xfId="2" applyNumberFormat="1" applyFont="1" applyFill="1" applyAlignment="1" applyProtection="1">
      <alignment horizontal="center" vertical="center"/>
    </xf>
    <xf numFmtId="164" fontId="23" fillId="6" borderId="0" xfId="2" applyFont="1" applyFill="1" applyAlignment="1" applyProtection="1">
      <alignment horizontal="center" vertical="center" wrapText="1"/>
    </xf>
    <xf numFmtId="9" fontId="20" fillId="0" borderId="0" xfId="2" applyNumberFormat="1" applyFont="1" applyAlignment="1" applyProtection="1">
      <alignment horizontal="center" vertical="center"/>
    </xf>
    <xf numFmtId="165" fontId="26" fillId="0" borderId="0" xfId="2" applyNumberFormat="1" applyFont="1" applyAlignment="1" applyProtection="1">
      <alignment horizontal="center" vertical="center" wrapText="1"/>
    </xf>
    <xf numFmtId="164" fontId="26" fillId="0" borderId="0" xfId="2" applyFont="1" applyAlignment="1" applyProtection="1">
      <alignment vertical="center"/>
    </xf>
    <xf numFmtId="164" fontId="9" fillId="0" borderId="0" xfId="2" applyFont="1" applyAlignment="1" applyProtection="1">
      <alignment vertical="top"/>
    </xf>
    <xf numFmtId="164" fontId="23" fillId="7" borderId="0" xfId="2" applyFont="1" applyFill="1" applyAlignment="1" applyProtection="1">
      <alignment vertical="center" wrapText="1"/>
    </xf>
    <xf numFmtId="167" fontId="13" fillId="7" borderId="0" xfId="2" applyNumberFormat="1" applyFont="1" applyFill="1" applyAlignment="1" applyProtection="1">
      <alignment horizontal="center" vertical="center"/>
    </xf>
    <xf numFmtId="164" fontId="27" fillId="0" borderId="0" xfId="2" applyFont="1" applyAlignment="1" applyProtection="1">
      <alignment vertical="center"/>
    </xf>
    <xf numFmtId="164" fontId="28" fillId="0" borderId="0" xfId="2" applyFont="1" applyAlignment="1" applyProtection="1">
      <alignment vertical="center" wrapText="1"/>
    </xf>
    <xf numFmtId="167" fontId="9" fillId="0" borderId="0" xfId="2" applyNumberFormat="1" applyFont="1" applyAlignment="1" applyProtection="1">
      <alignment horizontal="center" vertical="center"/>
    </xf>
    <xf numFmtId="164" fontId="9" fillId="0" borderId="0" xfId="2" applyFont="1" applyAlignment="1" applyProtection="1">
      <alignment vertical="center"/>
    </xf>
    <xf numFmtId="0" fontId="29" fillId="5" borderId="0" xfId="3" applyFont="1" applyFill="1" applyAlignment="1" applyProtection="1">
      <alignment vertical="center" wrapText="1"/>
    </xf>
    <xf numFmtId="165" fontId="25" fillId="0" borderId="0" xfId="2" applyNumberFormat="1" applyFont="1" applyAlignment="1" applyProtection="1">
      <alignment horizontal="center" vertical="center"/>
    </xf>
    <xf numFmtId="164" fontId="28" fillId="7" borderId="0" xfId="2" applyFont="1" applyFill="1" applyAlignment="1" applyProtection="1">
      <alignment vertical="center" wrapText="1"/>
    </xf>
    <xf numFmtId="165" fontId="28" fillId="7" borderId="0" xfId="2" applyNumberFormat="1" applyFont="1" applyFill="1" applyAlignment="1" applyProtection="1">
      <alignment horizontal="center" vertical="center"/>
    </xf>
    <xf numFmtId="164" fontId="14" fillId="0" borderId="0" xfId="2" applyFont="1" applyAlignment="1" applyProtection="1">
      <alignment vertical="center"/>
    </xf>
    <xf numFmtId="164" fontId="30" fillId="0" borderId="0" xfId="2" applyFont="1" applyAlignment="1" applyProtection="1">
      <alignment horizontal="left" vertical="center" wrapText="1"/>
    </xf>
    <xf numFmtId="164" fontId="6" fillId="0" borderId="0" xfId="2" applyFont="1" applyAlignment="1" applyProtection="1">
      <alignment horizontal="center" vertical="center" wrapText="1"/>
    </xf>
    <xf numFmtId="164" fontId="13" fillId="7" borderId="0" xfId="2" applyFont="1" applyFill="1" applyAlignment="1" applyProtection="1">
      <alignment vertical="center" wrapText="1"/>
    </xf>
    <xf numFmtId="165" fontId="13" fillId="7" borderId="0" xfId="2" applyNumberFormat="1" applyFont="1" applyFill="1" applyAlignment="1" applyProtection="1">
      <alignment horizontal="center" vertical="center"/>
    </xf>
    <xf numFmtId="164" fontId="13" fillId="0" borderId="0" xfId="2" applyFont="1" applyAlignment="1" applyProtection="1">
      <alignment vertical="center" wrapText="1"/>
    </xf>
    <xf numFmtId="165" fontId="13" fillId="0" borderId="0" xfId="2" applyNumberFormat="1" applyFont="1" applyAlignment="1" applyProtection="1">
      <alignment horizontal="center" vertical="center"/>
    </xf>
    <xf numFmtId="164" fontId="12" fillId="0" borderId="0" xfId="2" applyFont="1" applyAlignment="1" applyProtection="1">
      <alignment vertical="center"/>
    </xf>
    <xf numFmtId="164" fontId="31" fillId="0" borderId="0" xfId="2" applyFont="1" applyAlignment="1" applyProtection="1">
      <alignment vertical="center" wrapText="1"/>
    </xf>
    <xf numFmtId="164" fontId="6" fillId="0" borderId="0" xfId="2" applyFont="1" applyAlignment="1" applyProtection="1">
      <alignment vertical="center"/>
    </xf>
    <xf numFmtId="167" fontId="14" fillId="0" borderId="0" xfId="2" applyNumberFormat="1" applyFont="1" applyAlignment="1" applyProtection="1">
      <alignment horizontal="center" vertical="center"/>
    </xf>
    <xf numFmtId="167" fontId="14" fillId="7" borderId="0" xfId="2" applyNumberFormat="1" applyFont="1" applyFill="1" applyAlignment="1" applyProtection="1">
      <alignment horizontal="center" vertical="center"/>
    </xf>
    <xf numFmtId="164" fontId="9" fillId="0" borderId="0" xfId="2" applyFont="1" applyAlignment="1" applyProtection="1">
      <alignment vertical="center" wrapText="1"/>
    </xf>
    <xf numFmtId="165" fontId="14" fillId="0" borderId="0" xfId="2" applyNumberFormat="1" applyFont="1" applyAlignment="1" applyProtection="1">
      <alignment horizontal="center" vertical="center"/>
    </xf>
    <xf numFmtId="164" fontId="11" fillId="0" borderId="0" xfId="2" applyFont="1" applyAlignment="1" applyProtection="1">
      <alignment vertical="center"/>
    </xf>
    <xf numFmtId="168" fontId="13" fillId="7" borderId="0" xfId="2" applyNumberFormat="1" applyFont="1" applyFill="1" applyAlignment="1" applyProtection="1">
      <alignment horizontal="center" vertical="center"/>
    </xf>
    <xf numFmtId="165" fontId="23" fillId="0" borderId="4" xfId="2" applyNumberFormat="1" applyFont="1" applyBorder="1" applyAlignment="1" applyProtection="1">
      <alignment horizontal="left" vertical="center" wrapText="1" indent="1"/>
    </xf>
    <xf numFmtId="164" fontId="14" fillId="0" borderId="0" xfId="2" applyFont="1" applyAlignment="1" applyProtection="1">
      <alignment horizontal="left" vertical="center" indent="1"/>
    </xf>
    <xf numFmtId="164" fontId="14" fillId="7" borderId="0" xfId="2" applyFont="1" applyFill="1" applyAlignment="1" applyProtection="1">
      <alignment horizontal="left" vertical="center" indent="1"/>
    </xf>
    <xf numFmtId="164" fontId="14" fillId="7" borderId="0" xfId="2" applyFont="1" applyFill="1" applyAlignment="1" applyProtection="1">
      <alignment vertical="center"/>
    </xf>
    <xf numFmtId="164" fontId="13" fillId="7" borderId="0" xfId="2" applyFont="1" applyFill="1" applyAlignment="1" applyProtection="1">
      <alignment horizontal="left" vertical="center" indent="1"/>
    </xf>
    <xf numFmtId="164" fontId="14" fillId="0" borderId="0" xfId="2" quotePrefix="1" applyFont="1" applyAlignment="1" applyProtection="1">
      <alignment horizontal="left" vertical="center" indent="1"/>
    </xf>
    <xf numFmtId="164" fontId="33" fillId="0" borderId="0" xfId="2" applyFont="1" applyAlignment="1" applyProtection="1">
      <alignment vertical="top"/>
    </xf>
    <xf numFmtId="164" fontId="33" fillId="0" borderId="0" xfId="2" quotePrefix="1" applyFont="1" applyProtection="1"/>
    <xf numFmtId="164" fontId="33" fillId="0" borderId="0" xfId="2" applyFont="1" applyProtection="1"/>
    <xf numFmtId="0" fontId="35" fillId="8" borderId="0" xfId="4" applyFont="1" applyFill="1" applyProtection="1"/>
    <xf numFmtId="0" fontId="36" fillId="8" borderId="0" xfId="4" applyFont="1" applyFill="1" applyAlignment="1" applyProtection="1">
      <alignment horizontal="center"/>
    </xf>
    <xf numFmtId="0" fontId="35" fillId="8" borderId="0" xfId="4" applyFont="1" applyFill="1" applyAlignment="1" applyProtection="1">
      <alignment vertical="center"/>
    </xf>
    <xf numFmtId="0" fontId="37" fillId="8" borderId="0" xfId="4" applyFont="1" applyFill="1" applyAlignment="1" applyProtection="1">
      <alignment vertical="center"/>
    </xf>
    <xf numFmtId="0" fontId="38" fillId="8" borderId="0" xfId="4" applyFont="1" applyFill="1" applyAlignment="1" applyProtection="1">
      <alignment horizontal="left" vertical="center" indent="1"/>
    </xf>
    <xf numFmtId="168" fontId="40" fillId="0" borderId="0" xfId="4" applyNumberFormat="1" applyFont="1" applyAlignment="1" applyProtection="1">
      <alignment horizontal="center" vertical="center"/>
    </xf>
    <xf numFmtId="170" fontId="37" fillId="8" borderId="0" xfId="4" applyNumberFormat="1" applyFont="1" applyFill="1" applyAlignment="1" applyProtection="1">
      <alignment horizontal="left" vertical="center"/>
    </xf>
    <xf numFmtId="165" fontId="41" fillId="8" borderId="0" xfId="4" applyNumberFormat="1" applyFont="1" applyFill="1" applyAlignment="1" applyProtection="1">
      <alignment horizontal="left" vertical="center"/>
    </xf>
    <xf numFmtId="0" fontId="37" fillId="8" borderId="0" xfId="4" applyFont="1" applyFill="1" applyAlignment="1" applyProtection="1">
      <alignment horizontal="left" vertical="center"/>
    </xf>
    <xf numFmtId="0" fontId="2" fillId="0" borderId="0" xfId="4" applyFont="1" applyAlignment="1" applyProtection="1">
      <alignment vertical="center"/>
    </xf>
    <xf numFmtId="0" fontId="42" fillId="8" borderId="0" xfId="4" applyFont="1" applyFill="1" applyAlignment="1" applyProtection="1">
      <alignment vertical="center"/>
    </xf>
    <xf numFmtId="164" fontId="3" fillId="0" borderId="0" xfId="2" applyProtection="1"/>
    <xf numFmtId="0" fontId="43" fillId="8" borderId="0" xfId="4" applyFont="1" applyFill="1" applyAlignment="1" applyProtection="1">
      <alignment horizontal="left" vertical="center" indent="1"/>
    </xf>
    <xf numFmtId="0" fontId="1" fillId="8" borderId="0" xfId="4" applyFont="1" applyFill="1" applyAlignment="1" applyProtection="1">
      <alignment vertical="center"/>
    </xf>
    <xf numFmtId="0" fontId="45" fillId="8" borderId="0" xfId="4" applyFont="1" applyFill="1" applyAlignment="1" applyProtection="1">
      <alignment vertical="center"/>
    </xf>
    <xf numFmtId="2" fontId="43" fillId="7" borderId="0" xfId="4" applyNumberFormat="1" applyFont="1" applyFill="1" applyAlignment="1" applyProtection="1">
      <alignment horizontal="left" vertical="center" indent="1"/>
    </xf>
    <xf numFmtId="170" fontId="1" fillId="8" borderId="0" xfId="4" applyNumberFormat="1" applyFont="1" applyFill="1" applyAlignment="1" applyProtection="1">
      <alignment vertical="center"/>
    </xf>
    <xf numFmtId="43" fontId="45" fillId="8" borderId="0" xfId="7" applyFont="1" applyFill="1" applyBorder="1" applyAlignment="1" applyProtection="1">
      <alignment vertical="center"/>
    </xf>
    <xf numFmtId="43" fontId="35" fillId="8" borderId="0" xfId="7" applyFont="1" applyFill="1" applyBorder="1" applyAlignment="1" applyProtection="1">
      <alignment vertical="center"/>
    </xf>
    <xf numFmtId="2" fontId="43" fillId="0" borderId="0" xfId="4" applyNumberFormat="1" applyFont="1" applyAlignment="1" applyProtection="1">
      <alignment horizontal="left" vertical="center" indent="1"/>
    </xf>
    <xf numFmtId="0" fontId="37" fillId="0" borderId="0" xfId="4" applyFont="1" applyAlignment="1" applyProtection="1">
      <alignment vertical="center"/>
    </xf>
    <xf numFmtId="170" fontId="1" fillId="0" borderId="0" xfId="4" applyNumberFormat="1" applyFont="1" applyAlignment="1" applyProtection="1">
      <alignment vertical="center"/>
    </xf>
    <xf numFmtId="0" fontId="45" fillId="0" borderId="0" xfId="4" applyFont="1" applyAlignment="1" applyProtection="1">
      <alignment vertical="center"/>
    </xf>
    <xf numFmtId="43" fontId="45" fillId="0" borderId="0" xfId="7" applyFont="1" applyFill="1" applyBorder="1" applyAlignment="1" applyProtection="1">
      <alignment vertical="center"/>
    </xf>
    <xf numFmtId="43" fontId="35" fillId="0" borderId="0" xfId="7" applyFont="1" applyFill="1" applyBorder="1" applyAlignment="1" applyProtection="1">
      <alignment vertical="center"/>
    </xf>
    <xf numFmtId="0" fontId="35" fillId="0" borderId="0" xfId="4" applyFont="1" applyAlignment="1" applyProtection="1">
      <alignment vertical="center"/>
    </xf>
    <xf numFmtId="0" fontId="48" fillId="8" borderId="0" xfId="4" applyFont="1" applyFill="1" applyProtection="1"/>
    <xf numFmtId="0" fontId="49" fillId="8" borderId="0" xfId="4" applyFont="1" applyFill="1" applyProtection="1"/>
    <xf numFmtId="164" fontId="9" fillId="0" borderId="0" xfId="2" applyFont="1" applyAlignment="1" applyProtection="1">
      <alignment vertical="top" wrapText="1"/>
    </xf>
    <xf numFmtId="164" fontId="50" fillId="0" borderId="0" xfId="2" applyFont="1" applyProtection="1"/>
    <xf numFmtId="167" fontId="14" fillId="9" borderId="0" xfId="2" applyNumberFormat="1" applyFont="1" applyFill="1" applyAlignment="1" applyProtection="1">
      <alignment horizontal="center" vertical="center"/>
      <protection locked="0"/>
    </xf>
    <xf numFmtId="165" fontId="14" fillId="9" borderId="0" xfId="2" applyNumberFormat="1" applyFont="1" applyFill="1" applyAlignment="1" applyProtection="1">
      <alignment horizontal="center" vertical="center"/>
      <protection locked="0"/>
    </xf>
  </cellXfs>
  <cellStyles count="10">
    <cellStyle name="20% - Accent3 2" xfId="8" xr:uid="{7C74BC15-E485-C04F-A1B2-EFDD63A981DB}"/>
    <cellStyle name="Invoer 2" xfId="6" xr:uid="{CC701426-AA04-7841-86D4-3D4511FD4486}"/>
    <cellStyle name="Komma 5" xfId="7" xr:uid="{9962AB12-9E91-E748-81BE-3D0973F3C6EC}"/>
    <cellStyle name="Normaal 2" xfId="1" xr:uid="{A3D10D27-9816-4A4D-834B-FFEB106A1E2F}"/>
    <cellStyle name="Normaal 2 2" xfId="3" xr:uid="{98965510-4A4C-2345-A4EB-6C8597A9C95D}"/>
    <cellStyle name="Notitie 3" xfId="9" xr:uid="{A62C35C6-C5C5-0343-A76C-32B94ECCC5E3}"/>
    <cellStyle name="Standaard" xfId="0" builtinId="0"/>
    <cellStyle name="Standaard 3" xfId="2" xr:uid="{687B3F9F-DCEE-E942-8547-082D85427BFD}"/>
    <cellStyle name="Standaard 8" xfId="4" xr:uid="{AAFA9B29-7D70-8447-B618-A9FD21AEAF8D}"/>
    <cellStyle name="Valuta 5" xfId="5" xr:uid="{05E72D53-5286-5744-AB23-EAB89BB7ED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2730500</xdr:colOff>
      <xdr:row>0</xdr:row>
      <xdr:rowOff>693969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B745269-0FA6-D549-BA84-036529B3F8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4590" b="33060"/>
        <a:stretch/>
      </xdr:blipFill>
      <xdr:spPr>
        <a:xfrm>
          <a:off x="304800" y="0"/>
          <a:ext cx="2730500" cy="693969"/>
        </a:xfrm>
        <a:prstGeom prst="rect">
          <a:avLst/>
        </a:prstGeom>
      </xdr:spPr>
    </xdr:pic>
    <xdr:clientData/>
  </xdr:twoCellAnchor>
  <xdr:twoCellAnchor>
    <xdr:from>
      <xdr:col>6</xdr:col>
      <xdr:colOff>1511300</xdr:colOff>
      <xdr:row>0</xdr:row>
      <xdr:rowOff>122767</xdr:rowOff>
    </xdr:from>
    <xdr:to>
      <xdr:col>7</xdr:col>
      <xdr:colOff>1737464</xdr:colOff>
      <xdr:row>0</xdr:row>
      <xdr:rowOff>697988</xdr:rowOff>
    </xdr:to>
    <xdr:pic>
      <xdr:nvPicPr>
        <xdr:cNvPr id="6" name="Afbeelding 5" descr="prorail_roodlogo">
          <a:extLst>
            <a:ext uri="{FF2B5EF4-FFF2-40B4-BE49-F238E27FC236}">
              <a16:creationId xmlns:a16="http://schemas.microsoft.com/office/drawing/2014/main" id="{FAAE3790-C5E9-BF48-B27A-23C3007DB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358" b="23230"/>
        <a:stretch>
          <a:fillRect/>
        </a:stretch>
      </xdr:blipFill>
      <xdr:spPr bwMode="auto">
        <a:xfrm>
          <a:off x="14859000" y="122767"/>
          <a:ext cx="2042264" cy="575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655B9-4C0C-B04F-B8AA-981DB3023141}">
  <sheetPr>
    <pageSetUpPr fitToPage="1"/>
  </sheetPr>
  <dimension ref="A1:Z124"/>
  <sheetViews>
    <sheetView showGridLines="0" showRowColHeaders="0" tabSelected="1" topLeftCell="A45" zoomScaleNormal="100" workbookViewId="0">
      <selection activeCell="C54" sqref="C54"/>
    </sheetView>
  </sheetViews>
  <sheetFormatPr baseColWidth="10" defaultColWidth="8.83203125" defaultRowHeight="13"/>
  <cols>
    <col min="1" max="1" width="4" style="120" customWidth="1"/>
    <col min="2" max="2" width="69.33203125" style="120" customWidth="1"/>
    <col min="3" max="3" width="30.33203125" style="120" customWidth="1"/>
    <col min="4" max="8" width="23.83203125" style="120" customWidth="1"/>
    <col min="9" max="10" width="0" style="120" hidden="1" customWidth="1"/>
    <col min="11" max="16384" width="8.83203125" style="120"/>
  </cols>
  <sheetData>
    <row r="1" spans="1:26" s="8" customFormat="1" ht="62" customHeight="1" thickBot="1">
      <c r="B1" s="9" t="s">
        <v>75</v>
      </c>
      <c r="C1" s="9"/>
      <c r="D1" s="9"/>
      <c r="E1" s="9"/>
      <c r="F1" s="9"/>
      <c r="G1" s="9"/>
      <c r="H1" s="9"/>
      <c r="I1" s="9"/>
      <c r="J1" s="9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s="13" customFormat="1" ht="41" customHeight="1">
      <c r="A2" s="10"/>
      <c r="B2" s="11" t="s">
        <v>0</v>
      </c>
      <c r="C2" s="12"/>
      <c r="D2" s="12"/>
      <c r="E2" s="12"/>
      <c r="F2" s="12"/>
      <c r="G2" s="12"/>
      <c r="H2" s="12"/>
      <c r="I2" s="12"/>
      <c r="J2" s="12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s="13" customFormat="1" ht="15">
      <c r="A3" s="10"/>
      <c r="B3" s="14"/>
      <c r="C3" s="15"/>
      <c r="D3" s="15"/>
      <c r="E3" s="15"/>
      <c r="F3" s="15"/>
      <c r="G3" s="15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13" customFormat="1" ht="30" customHeight="1">
      <c r="A4" s="10"/>
      <c r="B4" s="16" t="s">
        <v>1</v>
      </c>
      <c r="C4" s="16"/>
      <c r="D4" s="15"/>
      <c r="E4" s="15"/>
      <c r="F4" s="15"/>
      <c r="G4" s="15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s="13" customFormat="1" ht="15">
      <c r="A5" s="10"/>
      <c r="B5" s="14"/>
      <c r="C5" s="15"/>
      <c r="D5" s="15"/>
      <c r="E5" s="15"/>
      <c r="F5" s="15"/>
      <c r="G5" s="15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s="13" customFormat="1" ht="25" customHeight="1">
      <c r="A6" s="10"/>
      <c r="B6" s="17" t="s">
        <v>2</v>
      </c>
      <c r="C6" s="18">
        <v>22.607341290893014</v>
      </c>
      <c r="D6" s="19"/>
      <c r="E6" s="19"/>
      <c r="F6" s="20"/>
      <c r="G6" s="15"/>
      <c r="H6" s="21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s="13" customFormat="1" ht="25" customHeight="1">
      <c r="A7" s="10"/>
      <c r="B7" s="22"/>
      <c r="C7" s="23"/>
      <c r="D7" s="23"/>
      <c r="E7" s="24"/>
      <c r="F7" s="20"/>
      <c r="G7" s="15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26" s="13" customFormat="1" ht="25" customHeight="1">
      <c r="A8" s="10"/>
      <c r="B8" s="25"/>
      <c r="C8" s="26" t="s">
        <v>3</v>
      </c>
      <c r="D8" s="26" t="s">
        <v>4</v>
      </c>
      <c r="E8" s="23"/>
      <c r="F8" s="20"/>
      <c r="G8" s="15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spans="1:26" s="13" customFormat="1" ht="25" customHeight="1">
      <c r="A9" s="10"/>
      <c r="B9" s="27" t="s">
        <v>5</v>
      </c>
      <c r="C9" s="28">
        <v>0.5</v>
      </c>
      <c r="D9" s="28">
        <v>0.5</v>
      </c>
      <c r="E9" s="24"/>
      <c r="F9" s="20"/>
      <c r="G9" s="15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26" s="13" customFormat="1" ht="25" customHeight="1">
      <c r="A10" s="10"/>
      <c r="B10" s="22"/>
      <c r="C10" s="23"/>
      <c r="D10" s="23"/>
      <c r="E10" s="24"/>
      <c r="F10" s="29"/>
      <c r="G10" s="3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26" s="13" customFormat="1" ht="25" customHeight="1">
      <c r="A11" s="10"/>
      <c r="B11" s="25"/>
      <c r="C11" s="26" t="s">
        <v>6</v>
      </c>
      <c r="D11" s="26" t="s">
        <v>7</v>
      </c>
      <c r="E11" s="26" t="s">
        <v>8</v>
      </c>
      <c r="F11" s="29"/>
      <c r="G11" s="3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1:26" s="13" customFormat="1" ht="25" customHeight="1">
      <c r="A12" s="10"/>
      <c r="B12" s="27" t="s">
        <v>9</v>
      </c>
      <c r="C12" s="28">
        <v>0.75</v>
      </c>
      <c r="D12" s="28">
        <v>0.2</v>
      </c>
      <c r="E12" s="28">
        <v>0.05</v>
      </c>
      <c r="F12" s="29"/>
      <c r="G12" s="3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26" s="13" customFormat="1" ht="25" customHeight="1">
      <c r="A13" s="10"/>
      <c r="B13" s="22"/>
      <c r="C13" s="23"/>
      <c r="D13" s="23"/>
      <c r="E13" s="24"/>
      <c r="F13" s="29"/>
      <c r="G13" s="3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26" s="13" customFormat="1" ht="25" customHeight="1">
      <c r="A14" s="10"/>
      <c r="B14" s="25"/>
      <c r="C14" s="26" t="s">
        <v>10</v>
      </c>
      <c r="D14" s="26" t="s">
        <v>11</v>
      </c>
      <c r="E14" s="24"/>
      <c r="F14" s="29"/>
      <c r="G14" s="3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26" s="13" customFormat="1" ht="25" customHeight="1">
      <c r="A15" s="10"/>
      <c r="B15" s="27" t="s">
        <v>12</v>
      </c>
      <c r="C15" s="28">
        <v>0.5</v>
      </c>
      <c r="D15" s="28">
        <v>0.5</v>
      </c>
      <c r="E15" s="24"/>
      <c r="F15" s="29"/>
      <c r="G15" s="3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26" s="13" customFormat="1" ht="25" customHeight="1">
      <c r="A16" s="10"/>
      <c r="B16" s="22"/>
      <c r="C16" s="23"/>
      <c r="D16" s="23"/>
      <c r="E16" s="24"/>
      <c r="F16" s="29"/>
      <c r="G16" s="3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pans="1:26" s="13" customFormat="1" ht="25" customHeight="1">
      <c r="A17" s="10"/>
      <c r="B17" s="25"/>
      <c r="C17" s="26" t="s">
        <v>13</v>
      </c>
      <c r="D17" s="26" t="s">
        <v>14</v>
      </c>
      <c r="E17" s="24"/>
      <c r="F17" s="29"/>
      <c r="G17" s="3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26" s="13" customFormat="1" ht="25" customHeight="1">
      <c r="A18" s="10"/>
      <c r="B18" s="27" t="s">
        <v>15</v>
      </c>
      <c r="C18" s="28">
        <v>0.6</v>
      </c>
      <c r="D18" s="28">
        <v>0.4</v>
      </c>
      <c r="E18" s="24"/>
      <c r="F18" s="29"/>
      <c r="G18" s="3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1:26" s="13" customFormat="1" ht="25" customHeight="1">
      <c r="A19" s="10"/>
      <c r="B19" s="17"/>
      <c r="C19" s="28"/>
      <c r="D19" s="28"/>
      <c r="E19" s="24"/>
      <c r="F19" s="29"/>
      <c r="G19" s="3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26" s="13" customFormat="1" ht="25" customHeight="1">
      <c r="A20" s="10"/>
      <c r="B20" s="25"/>
      <c r="C20" s="26" t="s">
        <v>76</v>
      </c>
      <c r="D20" s="31"/>
      <c r="E20" s="31"/>
      <c r="F20" s="29"/>
      <c r="G20" s="3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26" s="13" customFormat="1" ht="25" customHeight="1">
      <c r="A21" s="10"/>
      <c r="B21" s="27" t="s">
        <v>16</v>
      </c>
      <c r="C21" s="28">
        <v>1</v>
      </c>
      <c r="D21" s="32">
        <v>0</v>
      </c>
      <c r="E21" s="32">
        <v>0</v>
      </c>
      <c r="F21" s="29"/>
      <c r="G21" s="3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spans="1:26" s="13" customFormat="1" ht="15">
      <c r="A22" s="10"/>
      <c r="B22" s="33"/>
      <c r="C22" s="34"/>
      <c r="D22" s="34"/>
      <c r="E22" s="30"/>
      <c r="F22" s="30"/>
      <c r="G22" s="3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spans="1:26" s="13" customFormat="1" ht="15">
      <c r="A23" s="10"/>
      <c r="B23" s="33"/>
      <c r="C23" s="34"/>
      <c r="D23" s="34"/>
      <c r="E23" s="30"/>
      <c r="F23" s="30"/>
      <c r="G23" s="3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26" s="13" customFormat="1" ht="21">
      <c r="A24" s="10"/>
      <c r="B24" s="27" t="s">
        <v>17</v>
      </c>
      <c r="C24" s="35">
        <v>34600</v>
      </c>
      <c r="D24" s="34"/>
      <c r="E24" s="30"/>
      <c r="F24" s="30"/>
      <c r="G24" s="30"/>
      <c r="H24" s="10"/>
      <c r="I24" s="10"/>
      <c r="J24" s="10"/>
      <c r="K24" s="10"/>
      <c r="L24" s="10"/>
      <c r="M24" s="10"/>
      <c r="N24" s="10"/>
      <c r="O24" s="10"/>
      <c r="P24" s="10"/>
      <c r="Q24" s="10"/>
    </row>
    <row r="25" spans="1:26" s="13" customFormat="1" ht="15">
      <c r="A25" s="10"/>
      <c r="B25" s="33"/>
      <c r="C25" s="34"/>
      <c r="D25" s="34"/>
      <c r="E25" s="30"/>
      <c r="F25" s="30"/>
      <c r="G25" s="3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1:26" s="13" customFormat="1" ht="16" thickBot="1">
      <c r="A26" s="10"/>
      <c r="B26" s="36"/>
      <c r="C26" s="37"/>
      <c r="D26" s="37"/>
      <c r="E26" s="30"/>
      <c r="F26" s="30"/>
      <c r="G26" s="30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spans="1:26" s="13" customFormat="1" ht="16" thickTop="1">
      <c r="A27" s="10"/>
      <c r="B27" s="38"/>
      <c r="C27" s="39"/>
      <c r="D27" s="39"/>
      <c r="E27" s="40"/>
      <c r="F27" s="40"/>
      <c r="G27" s="40"/>
      <c r="H27" s="41"/>
      <c r="I27" s="10"/>
      <c r="J27" s="10"/>
      <c r="K27" s="10"/>
      <c r="L27" s="10"/>
      <c r="M27" s="10"/>
      <c r="N27" s="10"/>
      <c r="O27" s="10"/>
      <c r="P27" s="10"/>
      <c r="Q27" s="10"/>
    </row>
    <row r="28" spans="1:26" s="13" customFormat="1" ht="16" customHeight="1">
      <c r="A28" s="10"/>
      <c r="B28" s="42" t="s">
        <v>18</v>
      </c>
      <c r="C28" s="42"/>
      <c r="D28" s="42"/>
      <c r="E28" s="15"/>
      <c r="F28" s="15"/>
      <c r="G28" s="15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s="13" customFormat="1" ht="16">
      <c r="A29" s="10"/>
      <c r="B29" s="43"/>
      <c r="C29" s="15"/>
      <c r="D29" s="15"/>
      <c r="E29" s="15"/>
      <c r="F29" s="15"/>
      <c r="G29" s="15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s="13" customFormat="1" ht="25" customHeight="1">
      <c r="A30" s="10"/>
      <c r="B30" s="44"/>
      <c r="C30" s="45" t="s">
        <v>19</v>
      </c>
      <c r="D30" s="45" t="s">
        <v>20</v>
      </c>
      <c r="E30" s="45" t="s">
        <v>21</v>
      </c>
      <c r="F30" s="45" t="s">
        <v>22</v>
      </c>
      <c r="G30" s="45" t="s">
        <v>23</v>
      </c>
      <c r="H30" s="46" t="s">
        <v>24</v>
      </c>
      <c r="I30" s="10"/>
      <c r="J30" s="10"/>
      <c r="K30" s="10"/>
      <c r="L30" s="10"/>
      <c r="M30" s="10"/>
      <c r="N30" s="10"/>
      <c r="O30" s="10"/>
      <c r="P30" s="10"/>
      <c r="Q30" s="10"/>
    </row>
    <row r="31" spans="1:26" s="13" customFormat="1" ht="28" customHeight="1">
      <c r="B31" s="47" t="s">
        <v>25</v>
      </c>
      <c r="C31" s="48" t="s">
        <v>26</v>
      </c>
      <c r="D31" s="48" t="s">
        <v>27</v>
      </c>
      <c r="E31" s="48" t="s">
        <v>28</v>
      </c>
      <c r="F31" s="48" t="s">
        <v>29</v>
      </c>
      <c r="G31" s="48" t="s">
        <v>30</v>
      </c>
      <c r="H31" s="48" t="s">
        <v>31</v>
      </c>
    </row>
    <row r="32" spans="1:26" s="13" customFormat="1" ht="28" customHeight="1">
      <c r="B32" s="49" t="s">
        <v>32</v>
      </c>
      <c r="C32" s="50" t="s">
        <v>33</v>
      </c>
      <c r="D32" s="50" t="s">
        <v>34</v>
      </c>
      <c r="E32" s="50" t="s">
        <v>35</v>
      </c>
      <c r="F32" s="50" t="s">
        <v>36</v>
      </c>
      <c r="G32" s="50" t="s">
        <v>37</v>
      </c>
      <c r="H32" s="50" t="s">
        <v>38</v>
      </c>
    </row>
    <row r="33" spans="1:26" s="13" customFormat="1" ht="25" customHeight="1">
      <c r="A33" s="10"/>
      <c r="B33" s="51"/>
      <c r="C33" s="52"/>
      <c r="D33" s="52"/>
      <c r="E33" s="53"/>
      <c r="F33" s="53"/>
      <c r="G33" s="53"/>
      <c r="H33" s="54"/>
      <c r="I33" s="10"/>
      <c r="J33" s="10"/>
      <c r="K33" s="10"/>
      <c r="L33" s="10"/>
      <c r="M33" s="10"/>
      <c r="N33" s="10"/>
      <c r="O33" s="10"/>
      <c r="P33" s="10"/>
      <c r="Q33" s="10"/>
    </row>
    <row r="34" spans="1:26" s="13" customFormat="1" ht="25" customHeight="1">
      <c r="A34" s="55"/>
      <c r="B34" s="56" t="s">
        <v>39</v>
      </c>
      <c r="C34" s="57" t="s">
        <v>40</v>
      </c>
      <c r="D34" s="58"/>
      <c r="E34" s="58"/>
      <c r="F34" s="58"/>
      <c r="G34" s="58"/>
      <c r="H34" s="58"/>
      <c r="I34" s="55"/>
      <c r="J34" s="55"/>
      <c r="K34" s="55"/>
      <c r="L34" s="55"/>
      <c r="M34" s="55"/>
      <c r="N34" s="55"/>
      <c r="O34" s="55"/>
      <c r="P34" s="55"/>
      <c r="Q34" s="55"/>
    </row>
    <row r="35" spans="1:26" s="13" customFormat="1" ht="25" customHeight="1">
      <c r="A35" s="55"/>
      <c r="B35" s="59"/>
      <c r="C35" s="60"/>
      <c r="D35" s="61"/>
      <c r="E35" s="61"/>
      <c r="F35" s="61"/>
      <c r="G35" s="61"/>
      <c r="H35" s="61"/>
      <c r="I35" s="55"/>
      <c r="J35" s="55"/>
      <c r="K35" s="55"/>
      <c r="L35" s="55"/>
      <c r="M35" s="55"/>
      <c r="N35" s="55"/>
      <c r="O35" s="55"/>
      <c r="P35" s="55"/>
      <c r="Q35" s="55"/>
    </row>
    <row r="36" spans="1:26" s="13" customFormat="1" ht="25" customHeight="1">
      <c r="A36" s="55"/>
      <c r="B36" s="44"/>
      <c r="C36" s="45" t="s">
        <v>41</v>
      </c>
      <c r="D36" s="45" t="s">
        <v>42</v>
      </c>
      <c r="E36" s="45" t="s">
        <v>24</v>
      </c>
      <c r="F36" s="61"/>
      <c r="G36" s="61"/>
      <c r="H36" s="61"/>
      <c r="I36" s="55"/>
      <c r="J36" s="55"/>
      <c r="K36" s="55"/>
      <c r="L36" s="55"/>
      <c r="M36" s="55"/>
      <c r="N36" s="55"/>
      <c r="O36" s="55"/>
      <c r="P36" s="55"/>
      <c r="Q36" s="55"/>
    </row>
    <row r="37" spans="1:26" s="13" customFormat="1" ht="30" customHeight="1">
      <c r="A37" s="62"/>
      <c r="B37" s="59" t="s">
        <v>77</v>
      </c>
      <c r="C37" s="63" t="s">
        <v>43</v>
      </c>
      <c r="D37" s="63" t="s">
        <v>44</v>
      </c>
      <c r="E37" s="63" t="s">
        <v>45</v>
      </c>
      <c r="F37" s="61"/>
      <c r="G37" s="61"/>
      <c r="H37" s="61"/>
      <c r="I37" s="55"/>
      <c r="J37" s="55"/>
      <c r="K37" s="55"/>
      <c r="L37" s="55"/>
      <c r="M37" s="55"/>
      <c r="N37" s="55"/>
      <c r="O37" s="55"/>
      <c r="P37" s="55"/>
      <c r="Q37" s="55"/>
    </row>
    <row r="38" spans="1:26" s="13" customFormat="1" ht="25" customHeight="1">
      <c r="A38" s="55" t="s">
        <v>46</v>
      </c>
      <c r="B38" s="36" t="s">
        <v>46</v>
      </c>
      <c r="C38" s="23" t="s">
        <v>46</v>
      </c>
      <c r="D38" s="23" t="s">
        <v>46</v>
      </c>
      <c r="E38" s="29" t="s">
        <v>46</v>
      </c>
      <c r="F38" s="61"/>
      <c r="G38" s="61"/>
      <c r="H38" s="61"/>
      <c r="I38" s="55"/>
      <c r="J38" s="55"/>
      <c r="K38" s="55"/>
      <c r="L38" s="55"/>
      <c r="M38" s="55"/>
      <c r="N38" s="55"/>
      <c r="O38" s="55"/>
      <c r="P38" s="55"/>
      <c r="Q38" s="55"/>
    </row>
    <row r="39" spans="1:26" s="13" customFormat="1" ht="30" customHeight="1">
      <c r="A39" s="55"/>
      <c r="B39" s="64" t="s">
        <v>47</v>
      </c>
      <c r="C39" s="65" t="s">
        <v>48</v>
      </c>
      <c r="D39" s="66"/>
      <c r="E39" s="66"/>
      <c r="F39" s="61"/>
      <c r="G39" s="61"/>
      <c r="H39" s="61"/>
      <c r="I39" s="55"/>
      <c r="J39" s="55"/>
      <c r="K39" s="55"/>
      <c r="L39" s="55"/>
      <c r="M39" s="55"/>
      <c r="N39" s="55"/>
      <c r="O39" s="55"/>
      <c r="P39" s="55"/>
      <c r="Q39" s="55"/>
    </row>
    <row r="40" spans="1:26" s="13" customFormat="1" ht="25" customHeight="1">
      <c r="A40" s="10"/>
      <c r="B40" s="36"/>
      <c r="C40" s="37"/>
      <c r="D40" s="37"/>
      <c r="E40" s="30"/>
      <c r="F40" s="30"/>
      <c r="G40" s="30"/>
      <c r="H40" s="10"/>
      <c r="I40" s="10"/>
      <c r="J40" s="10"/>
      <c r="K40" s="10"/>
      <c r="L40" s="10"/>
      <c r="M40" s="10"/>
      <c r="N40" s="10"/>
      <c r="O40" s="10"/>
      <c r="P40" s="10"/>
      <c r="Q40" s="10"/>
    </row>
    <row r="41" spans="1:26" s="13" customFormat="1" ht="25" customHeight="1">
      <c r="A41" s="10"/>
      <c r="B41" s="67" t="s">
        <v>49</v>
      </c>
      <c r="C41" s="67"/>
      <c r="D41" s="67"/>
      <c r="E41" s="15"/>
      <c r="F41" s="15"/>
      <c r="G41" s="15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s="13" customFormat="1" ht="25" customHeight="1">
      <c r="A42" s="10"/>
      <c r="B42" s="68"/>
      <c r="C42" s="15"/>
      <c r="D42" s="15"/>
      <c r="E42" s="15"/>
      <c r="F42" s="15"/>
      <c r="G42" s="15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s="13" customFormat="1" ht="25" customHeight="1">
      <c r="A43" s="55"/>
      <c r="B43" s="69" t="s">
        <v>50</v>
      </c>
      <c r="C43" s="70" t="s">
        <v>51</v>
      </c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</row>
    <row r="44" spans="1:26" s="13" customFormat="1" ht="25" customHeight="1">
      <c r="A44" s="55"/>
      <c r="B44" s="71"/>
      <c r="C44" s="72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</row>
    <row r="45" spans="1:26" s="13" customFormat="1" ht="25" customHeight="1">
      <c r="A45" s="55"/>
      <c r="B45" s="69" t="s">
        <v>52</v>
      </c>
      <c r="C45" s="70" t="s">
        <v>53</v>
      </c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</row>
    <row r="46" spans="1:26" s="13" customFormat="1" ht="16" thickBot="1">
      <c r="A46" s="10"/>
      <c r="B46" s="36"/>
      <c r="C46" s="37"/>
      <c r="D46" s="37"/>
      <c r="E46" s="30"/>
      <c r="F46" s="30"/>
      <c r="G46" s="30"/>
      <c r="H46" s="10"/>
      <c r="I46" s="10"/>
      <c r="J46" s="10"/>
      <c r="K46" s="10"/>
      <c r="L46" s="10"/>
      <c r="M46" s="10"/>
      <c r="N46" s="10"/>
      <c r="O46" s="10"/>
      <c r="P46" s="10"/>
      <c r="Q46" s="10"/>
    </row>
    <row r="47" spans="1:26" s="13" customFormat="1" ht="16" thickTop="1">
      <c r="A47" s="10"/>
      <c r="B47" s="38"/>
      <c r="C47" s="39"/>
      <c r="D47" s="39"/>
      <c r="E47" s="40"/>
      <c r="F47" s="40"/>
      <c r="G47" s="40"/>
      <c r="H47" s="41"/>
      <c r="I47" s="10"/>
      <c r="J47" s="10"/>
      <c r="K47" s="10"/>
      <c r="L47" s="10"/>
      <c r="M47" s="10"/>
      <c r="N47" s="10"/>
      <c r="O47" s="10"/>
      <c r="P47" s="10"/>
      <c r="Q47" s="10"/>
    </row>
    <row r="48" spans="1:26" s="13" customFormat="1" ht="15" customHeight="1">
      <c r="A48" s="10"/>
      <c r="B48" s="73" t="s">
        <v>79</v>
      </c>
      <c r="C48" s="74"/>
      <c r="D48" s="74"/>
      <c r="E48" s="15"/>
      <c r="F48" s="15"/>
      <c r="G48" s="15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s="13" customFormat="1" ht="16">
      <c r="A49" s="10"/>
      <c r="B49" s="43"/>
      <c r="C49" s="15"/>
      <c r="D49" s="15"/>
      <c r="E49" s="15"/>
      <c r="F49" s="15"/>
      <c r="G49" s="15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s="61" customFormat="1" ht="33" customHeight="1">
      <c r="A50" s="75"/>
      <c r="B50" s="44"/>
      <c r="C50" s="45" t="str">
        <f>C30</f>
        <v>Fase A regulier</v>
      </c>
      <c r="D50" s="45" t="str">
        <f>D30</f>
        <v>Fase A  vaste uren</v>
      </c>
      <c r="E50" s="45" t="s">
        <v>21</v>
      </c>
      <c r="F50" s="45" t="s">
        <v>22</v>
      </c>
      <c r="G50" s="45" t="s">
        <v>23</v>
      </c>
      <c r="H50" s="46" t="s">
        <v>24</v>
      </c>
      <c r="I50" s="75"/>
      <c r="J50" s="75"/>
      <c r="K50" s="75"/>
      <c r="L50" s="75"/>
      <c r="M50" s="75"/>
      <c r="N50" s="75"/>
      <c r="O50" s="75"/>
      <c r="P50" s="75"/>
      <c r="Q50" s="75"/>
    </row>
    <row r="51" spans="1:26" s="61" customFormat="1" ht="33" customHeight="1">
      <c r="B51" s="47" t="s">
        <v>25</v>
      </c>
      <c r="C51" s="121"/>
      <c r="D51" s="121"/>
      <c r="E51" s="76">
        <f>IFERROR((C51*C15)+(D15*D51),"N.t.b.**")</f>
        <v>0</v>
      </c>
      <c r="F51" s="121"/>
      <c r="G51" s="121"/>
      <c r="H51" s="76">
        <f>IFERROR(($C$12*E51)+($D$12*F51)+($E$12*G51),"N.t.b.***")</f>
        <v>0</v>
      </c>
    </row>
    <row r="52" spans="1:26" s="61" customFormat="1" ht="33" customHeight="1">
      <c r="B52" s="49" t="s">
        <v>32</v>
      </c>
      <c r="C52" s="121"/>
      <c r="D52" s="121"/>
      <c r="E52" s="77">
        <f>IFERROR((C52*C15)+(D15*D52),"N.t.b.**")</f>
        <v>0</v>
      </c>
      <c r="F52" s="121"/>
      <c r="G52" s="121"/>
      <c r="H52" s="77">
        <f>IFERROR(($C$12*E52)+($D$12*F52)+($E$12*G52),"N.t.b.***")</f>
        <v>0</v>
      </c>
    </row>
    <row r="53" spans="1:26" s="61" customFormat="1" ht="33" customHeight="1">
      <c r="A53" s="75"/>
      <c r="B53" s="51"/>
      <c r="C53" s="52"/>
      <c r="D53" s="52"/>
      <c r="E53" s="53"/>
      <c r="F53" s="53"/>
      <c r="G53" s="53"/>
      <c r="H53" s="54"/>
      <c r="I53" s="75"/>
      <c r="J53" s="75"/>
      <c r="K53" s="75"/>
      <c r="L53" s="75"/>
      <c r="M53" s="75"/>
      <c r="N53" s="75"/>
      <c r="O53" s="75"/>
      <c r="P53" s="75"/>
      <c r="Q53" s="75"/>
    </row>
    <row r="54" spans="1:26" s="61" customFormat="1" ht="33" customHeight="1">
      <c r="B54" s="56" t="s">
        <v>39</v>
      </c>
      <c r="C54" s="57">
        <f>IFERROR((H51*C9)+(D9*H52),"N.t.b.***")</f>
        <v>0</v>
      </c>
      <c r="D54" s="58"/>
      <c r="E54" s="58"/>
      <c r="F54" s="58"/>
      <c r="G54" s="58"/>
      <c r="H54" s="58"/>
    </row>
    <row r="55" spans="1:26" s="61" customFormat="1" ht="25" customHeight="1">
      <c r="B55" s="78"/>
      <c r="C55" s="60"/>
    </row>
    <row r="56" spans="1:26" s="61" customFormat="1" ht="25" customHeight="1">
      <c r="B56" s="44"/>
      <c r="C56" s="45" t="s">
        <v>41</v>
      </c>
      <c r="D56" s="45" t="s">
        <v>42</v>
      </c>
      <c r="E56" s="45" t="s">
        <v>24</v>
      </c>
    </row>
    <row r="57" spans="1:26" s="61" customFormat="1" ht="25" customHeight="1">
      <c r="B57" s="59" t="str">
        <f>B37</f>
        <v>j1.  Nominale marge</v>
      </c>
      <c r="C57" s="122"/>
      <c r="D57" s="122"/>
      <c r="E57" s="79">
        <f>(C57*$C$18)+($D$18*D57)</f>
        <v>0</v>
      </c>
    </row>
    <row r="58" spans="1:26" s="61" customFormat="1" ht="25" customHeight="1">
      <c r="A58" s="75"/>
      <c r="B58" s="36"/>
      <c r="C58" s="23"/>
      <c r="D58" s="23"/>
      <c r="E58" s="29"/>
      <c r="F58" s="30"/>
      <c r="G58" s="30"/>
      <c r="H58" s="75"/>
      <c r="I58" s="75"/>
      <c r="J58" s="75"/>
      <c r="K58" s="75"/>
      <c r="L58" s="75"/>
      <c r="M58" s="75"/>
      <c r="N58" s="75"/>
      <c r="O58" s="75"/>
      <c r="P58" s="75"/>
      <c r="Q58" s="75"/>
    </row>
    <row r="59" spans="1:26" s="61" customFormat="1" ht="25" customHeight="1">
      <c r="B59" s="64" t="s">
        <v>47</v>
      </c>
      <c r="C59" s="70">
        <f>(E57*C21)</f>
        <v>0</v>
      </c>
      <c r="D59" s="66"/>
      <c r="E59" s="66"/>
    </row>
    <row r="60" spans="1:26" s="61" customFormat="1" ht="25" customHeight="1">
      <c r="A60" s="75"/>
      <c r="B60" s="36"/>
      <c r="C60" s="37"/>
      <c r="D60" s="37"/>
      <c r="E60" s="30"/>
      <c r="F60" s="30"/>
      <c r="G60" s="30"/>
      <c r="H60" s="75"/>
      <c r="I60" s="75"/>
      <c r="J60" s="75"/>
      <c r="K60" s="75"/>
      <c r="L60" s="75"/>
      <c r="M60" s="75"/>
      <c r="N60" s="75"/>
      <c r="O60" s="75"/>
      <c r="P60" s="75"/>
      <c r="Q60" s="75"/>
    </row>
    <row r="61" spans="1:26" s="61" customFormat="1" ht="25" customHeight="1">
      <c r="A61" s="75"/>
      <c r="B61" s="42" t="s">
        <v>78</v>
      </c>
      <c r="C61" s="42"/>
      <c r="D61" s="42"/>
      <c r="E61" s="80"/>
      <c r="F61" s="80"/>
      <c r="G61" s="80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</row>
    <row r="62" spans="1:26" s="61" customFormat="1" ht="25" customHeight="1">
      <c r="A62" s="75"/>
      <c r="B62" s="68"/>
      <c r="C62" s="80"/>
      <c r="D62" s="80"/>
      <c r="E62" s="80"/>
      <c r="F62" s="80"/>
      <c r="G62" s="80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</row>
    <row r="63" spans="1:26" s="61" customFormat="1" ht="25" customHeight="1">
      <c r="B63" s="69" t="s">
        <v>50</v>
      </c>
      <c r="C63" s="70">
        <f>(C6*C54)+C59</f>
        <v>0</v>
      </c>
    </row>
    <row r="64" spans="1:26" s="61" customFormat="1" ht="25" customHeight="1">
      <c r="B64" s="71"/>
      <c r="C64" s="72"/>
    </row>
    <row r="65" spans="1:17" s="61" customFormat="1" ht="25" customHeight="1">
      <c r="B65" s="69" t="s">
        <v>54</v>
      </c>
      <c r="C65" s="81">
        <f>C63*C24</f>
        <v>0</v>
      </c>
    </row>
    <row r="66" spans="1:17" s="13" customFormat="1" ht="40" customHeight="1">
      <c r="A66" s="10"/>
      <c r="B66" s="36"/>
      <c r="C66" s="37"/>
      <c r="D66" s="37"/>
      <c r="E66" s="30"/>
      <c r="F66" s="30"/>
      <c r="G66" s="30"/>
      <c r="H66" s="10"/>
      <c r="I66" s="10"/>
      <c r="J66" s="10"/>
      <c r="K66" s="10"/>
      <c r="L66" s="10"/>
      <c r="M66" s="10"/>
      <c r="N66" s="10"/>
      <c r="O66" s="10"/>
      <c r="P66" s="10"/>
      <c r="Q66" s="10"/>
    </row>
    <row r="67" spans="1:17" s="13" customFormat="1" ht="26" customHeight="1">
      <c r="A67" s="55"/>
      <c r="B67" s="82" t="s">
        <v>55</v>
      </c>
      <c r="C67" s="82"/>
      <c r="D67" s="82"/>
      <c r="E67" s="82"/>
      <c r="F67" s="82"/>
      <c r="G67" s="82"/>
      <c r="H67" s="55"/>
      <c r="I67" s="55"/>
      <c r="J67" s="55"/>
      <c r="K67" s="55"/>
      <c r="L67" s="55"/>
      <c r="M67" s="55"/>
      <c r="N67" s="55"/>
      <c r="O67" s="55"/>
      <c r="P67" s="55"/>
      <c r="Q67" s="55"/>
    </row>
    <row r="68" spans="1:17" s="66" customFormat="1" ht="26" customHeight="1">
      <c r="B68" s="83" t="s">
        <v>56</v>
      </c>
    </row>
    <row r="69" spans="1:17" s="66" customFormat="1" ht="26" customHeight="1">
      <c r="B69" s="84" t="s">
        <v>57</v>
      </c>
      <c r="C69" s="85"/>
      <c r="D69" s="85"/>
      <c r="E69" s="85"/>
      <c r="F69" s="85"/>
      <c r="G69" s="85"/>
    </row>
    <row r="70" spans="1:17" s="66" customFormat="1" ht="26" customHeight="1">
      <c r="B70" s="83" t="s">
        <v>58</v>
      </c>
    </row>
    <row r="71" spans="1:17" s="66" customFormat="1" ht="26" customHeight="1">
      <c r="B71" s="84" t="s">
        <v>59</v>
      </c>
      <c r="C71" s="85"/>
      <c r="D71" s="85"/>
      <c r="E71" s="85"/>
      <c r="F71" s="85"/>
      <c r="G71" s="85"/>
    </row>
    <row r="72" spans="1:17" s="66" customFormat="1" ht="26" customHeight="1">
      <c r="B72" s="83" t="s">
        <v>60</v>
      </c>
    </row>
    <row r="73" spans="1:17" s="66" customFormat="1" ht="26" customHeight="1">
      <c r="B73" s="83"/>
    </row>
    <row r="74" spans="1:17" s="66" customFormat="1" ht="26" customHeight="1">
      <c r="B74" s="86" t="s">
        <v>61</v>
      </c>
      <c r="C74" s="85"/>
      <c r="D74" s="85"/>
      <c r="E74" s="85"/>
      <c r="F74" s="85"/>
      <c r="G74" s="85"/>
    </row>
    <row r="75" spans="1:17" s="66" customFormat="1" ht="26" customHeight="1">
      <c r="B75" s="87" t="s">
        <v>62</v>
      </c>
    </row>
    <row r="76" spans="1:17" s="90" customFormat="1" ht="21.5" customHeight="1">
      <c r="A76" s="88"/>
      <c r="B76" s="89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</row>
    <row r="77" spans="1:17" s="91" customFormat="1">
      <c r="D77" s="92"/>
      <c r="E77" s="92"/>
    </row>
    <row r="78" spans="1:17" s="93" customFormat="1" ht="25" customHeight="1">
      <c r="B78" s="45"/>
      <c r="C78" s="45" t="s">
        <v>63</v>
      </c>
      <c r="D78" s="45" t="s">
        <v>64</v>
      </c>
      <c r="E78" s="45" t="s">
        <v>65</v>
      </c>
      <c r="F78" s="94"/>
    </row>
    <row r="79" spans="1:17" s="93" customFormat="1" ht="42" customHeight="1">
      <c r="B79" s="95" t="s">
        <v>66</v>
      </c>
      <c r="C79" s="1">
        <f>Inschrijfsom!C65</f>
        <v>0</v>
      </c>
      <c r="D79" s="96">
        <v>1348593</v>
      </c>
      <c r="E79" s="96">
        <v>1610434</v>
      </c>
      <c r="F79" s="94"/>
    </row>
    <row r="80" spans="1:17" s="93" customFormat="1" ht="25" customHeight="1">
      <c r="B80" s="94"/>
      <c r="C80" s="97" t="str">
        <f>IF(C79&gt;E79,"Prijs is buiten de bandbreedte en is een ongeldige Inschrijving",IF(C79&lt;D79,"Prijs is buiten de bandbreedte en is een ongeldige Inschrijving",""))</f>
        <v>Prijs is buiten de bandbreedte en is een ongeldige Inschrijving</v>
      </c>
      <c r="D80" s="98"/>
      <c r="E80" s="98"/>
      <c r="F80" s="94"/>
    </row>
    <row r="81" spans="2:10" s="93" customFormat="1" ht="25" customHeight="1">
      <c r="B81" s="94"/>
      <c r="C81" s="97"/>
      <c r="D81" s="99"/>
      <c r="E81" s="99"/>
      <c r="F81" s="94"/>
    </row>
    <row r="82" spans="2:10" s="93" customFormat="1" ht="25" customHeight="1">
      <c r="C82" s="94" t="s">
        <v>67</v>
      </c>
      <c r="D82" s="94"/>
      <c r="E82" s="94"/>
      <c r="F82" s="94"/>
    </row>
    <row r="83" spans="2:10" s="93" customFormat="1" ht="25" customHeight="1">
      <c r="B83" s="100"/>
      <c r="C83" s="94"/>
      <c r="D83" s="2"/>
      <c r="E83" s="2"/>
      <c r="F83" s="94"/>
    </row>
    <row r="84" spans="2:10" s="93" customFormat="1" ht="25" customHeight="1">
      <c r="B84" s="101"/>
      <c r="C84" s="94"/>
      <c r="D84" s="2"/>
      <c r="E84" s="2"/>
      <c r="F84" s="94"/>
    </row>
    <row r="85" spans="2:10" s="93" customFormat="1" ht="25" customHeight="1">
      <c r="B85" s="101"/>
      <c r="C85" s="94"/>
      <c r="D85" s="2"/>
      <c r="E85" s="94"/>
      <c r="F85" s="94"/>
    </row>
    <row r="86" spans="2:10" s="93" customFormat="1" ht="25" customHeight="1">
      <c r="B86" s="82" t="s">
        <v>68</v>
      </c>
      <c r="C86" s="45" t="s">
        <v>69</v>
      </c>
      <c r="D86" s="102"/>
      <c r="E86" s="94"/>
      <c r="F86" s="94"/>
    </row>
    <row r="87" spans="2:10" s="93" customFormat="1" ht="40" customHeight="1">
      <c r="B87" s="103" t="s">
        <v>70</v>
      </c>
      <c r="C87" s="3">
        <f>E79</f>
        <v>1610434</v>
      </c>
      <c r="D87" s="102"/>
      <c r="E87" s="94"/>
      <c r="F87" s="104"/>
      <c r="G87" s="105"/>
      <c r="H87" s="105"/>
      <c r="I87" s="105"/>
    </row>
    <row r="88" spans="2:10" s="93" customFormat="1" ht="40" customHeight="1">
      <c r="B88" s="106" t="s">
        <v>71</v>
      </c>
      <c r="C88" s="4">
        <f>D79</f>
        <v>1348593</v>
      </c>
      <c r="D88" s="102"/>
      <c r="E88" s="94"/>
      <c r="F88" s="107"/>
      <c r="G88" s="105"/>
      <c r="H88" s="105"/>
      <c r="I88" s="108"/>
      <c r="J88" s="109"/>
    </row>
    <row r="89" spans="2:10" s="116" customFormat="1" ht="40" customHeight="1">
      <c r="B89" s="110" t="s">
        <v>72</v>
      </c>
      <c r="C89" s="5">
        <f>(C87+C88)/2</f>
        <v>1479513.5</v>
      </c>
      <c r="D89" s="102"/>
      <c r="E89" s="111"/>
      <c r="F89" s="112"/>
      <c r="G89" s="113"/>
      <c r="H89" s="113"/>
      <c r="I89" s="114"/>
      <c r="J89" s="115"/>
    </row>
    <row r="90" spans="2:10" s="93" customFormat="1" ht="40" customHeight="1">
      <c r="B90" s="106" t="s">
        <v>73</v>
      </c>
      <c r="C90" s="4">
        <f>C89*0.8</f>
        <v>1183610.8</v>
      </c>
      <c r="D90" s="102"/>
      <c r="E90" s="94"/>
      <c r="F90" s="107"/>
      <c r="G90" s="105"/>
      <c r="H90" s="105"/>
      <c r="I90" s="108"/>
      <c r="J90" s="109"/>
    </row>
    <row r="91" spans="2:10" s="116" customFormat="1" ht="35" customHeight="1">
      <c r="B91" s="6" t="s">
        <v>74</v>
      </c>
      <c r="C91" s="7">
        <f>C79</f>
        <v>0</v>
      </c>
      <c r="D91" s="102"/>
      <c r="E91" s="102"/>
      <c r="F91" s="102"/>
      <c r="G91" s="102"/>
      <c r="H91" s="113"/>
      <c r="I91" s="113"/>
    </row>
    <row r="92" spans="2:10" s="102" customFormat="1" ht="75" customHeight="1"/>
    <row r="93" spans="2:10" s="102" customFormat="1"/>
    <row r="94" spans="2:10" s="102" customFormat="1"/>
    <row r="95" spans="2:10" s="102" customFormat="1"/>
    <row r="96" spans="2:10" s="102" customFormat="1"/>
    <row r="97" spans="2:6" s="102" customFormat="1"/>
    <row r="98" spans="2:6" s="102" customFormat="1"/>
    <row r="99" spans="2:6" s="102" customFormat="1"/>
    <row r="100" spans="2:6" s="118" customFormat="1">
      <c r="B100" s="117"/>
      <c r="C100" s="117"/>
      <c r="D100" s="117"/>
      <c r="E100" s="117"/>
    </row>
    <row r="101" spans="2:6" s="91" customFormat="1">
      <c r="B101" s="117"/>
      <c r="C101" s="117"/>
      <c r="D101" s="117"/>
      <c r="E101" s="117"/>
      <c r="F101" s="118"/>
    </row>
    <row r="102" spans="2:6" s="91" customFormat="1">
      <c r="B102" s="117"/>
      <c r="C102" s="117"/>
      <c r="D102" s="117"/>
      <c r="E102" s="117"/>
      <c r="F102" s="118"/>
    </row>
    <row r="103" spans="2:6" s="91" customFormat="1">
      <c r="B103" s="117"/>
      <c r="C103" s="117"/>
      <c r="D103" s="117"/>
      <c r="E103" s="117"/>
      <c r="F103" s="118"/>
    </row>
    <row r="104" spans="2:6" s="91" customFormat="1">
      <c r="B104" s="117"/>
      <c r="C104" s="117"/>
      <c r="D104" s="117"/>
      <c r="E104" s="117"/>
    </row>
    <row r="105" spans="2:6" s="91" customFormat="1">
      <c r="B105" s="117"/>
      <c r="C105" s="117"/>
      <c r="D105" s="117"/>
      <c r="E105" s="117"/>
    </row>
    <row r="106" spans="2:6" s="91" customFormat="1">
      <c r="B106" s="117"/>
      <c r="C106" s="117"/>
      <c r="D106" s="117"/>
      <c r="E106" s="117"/>
    </row>
    <row r="107" spans="2:6" s="91" customFormat="1">
      <c r="B107" s="117"/>
      <c r="C107" s="117"/>
      <c r="D107" s="117"/>
      <c r="E107" s="117"/>
    </row>
    <row r="108" spans="2:6" s="91" customFormat="1">
      <c r="B108" s="117"/>
      <c r="C108" s="117"/>
      <c r="D108" s="117"/>
      <c r="E108" s="117"/>
    </row>
    <row r="109" spans="2:6" s="91" customFormat="1">
      <c r="B109" s="117"/>
      <c r="C109" s="117"/>
      <c r="D109" s="117"/>
      <c r="E109" s="117"/>
    </row>
    <row r="110" spans="2:6" s="91" customFormat="1">
      <c r="B110" s="117"/>
      <c r="C110" s="117"/>
      <c r="D110" s="117"/>
      <c r="E110" s="117"/>
    </row>
    <row r="111" spans="2:6" s="91" customFormat="1">
      <c r="B111" s="117"/>
      <c r="C111" s="117"/>
      <c r="D111" s="117"/>
      <c r="E111" s="117"/>
    </row>
    <row r="112" spans="2:6" s="91" customFormat="1">
      <c r="B112" s="117"/>
      <c r="C112" s="117"/>
      <c r="D112" s="117"/>
      <c r="E112" s="117"/>
    </row>
    <row r="113" spans="1:17" s="91" customFormat="1">
      <c r="B113" s="117"/>
      <c r="C113" s="117"/>
      <c r="D113" s="117"/>
      <c r="E113" s="117"/>
    </row>
    <row r="114" spans="1:17" s="91" customFormat="1">
      <c r="B114" s="117"/>
      <c r="C114" s="117"/>
      <c r="D114" s="117"/>
      <c r="E114" s="117"/>
    </row>
    <row r="115" spans="1:17" s="91" customFormat="1">
      <c r="B115" s="117"/>
      <c r="C115" s="117"/>
      <c r="D115" s="117"/>
      <c r="E115" s="117"/>
    </row>
    <row r="116" spans="1:17" s="91" customFormat="1">
      <c r="B116" s="117"/>
      <c r="C116" s="117"/>
      <c r="D116" s="117"/>
      <c r="E116" s="117"/>
    </row>
    <row r="117" spans="1:17" s="91" customFormat="1">
      <c r="B117" s="117"/>
      <c r="C117" s="117"/>
      <c r="D117" s="117"/>
      <c r="E117" s="117"/>
    </row>
    <row r="118" spans="1:17" s="91" customFormat="1"/>
    <row r="119" spans="1:17" s="91" customFormat="1"/>
    <row r="120" spans="1:17" s="91" customFormat="1"/>
    <row r="121" spans="1:17" s="91" customFormat="1"/>
    <row r="122" spans="1:17" s="91" customFormat="1"/>
    <row r="123" spans="1:17" s="13" customFormat="1" ht="21.5" customHeight="1">
      <c r="A123" s="55"/>
      <c r="B123" s="61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</row>
    <row r="124" spans="1:17" s="13" customFormat="1" ht="15">
      <c r="A124" s="55"/>
      <c r="B124" s="119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</row>
  </sheetData>
  <sheetProtection algorithmName="SHA-512" hashValue="f8sANcKxBKpFlspyPmnrdH2tp16epTi27/y6HEOB5TZ2xPphxHdUuEJG03KSNW76+6n6db64bdhBj7vcdoSUhA==" saltValue="5OY5dXmdzjKK+4s6gbzqWw==" spinCount="100000" sheet="1" objects="1" scenarios="1"/>
  <mergeCells count="6">
    <mergeCell ref="B1:J1"/>
    <mergeCell ref="B4:C4"/>
    <mergeCell ref="B28:D28"/>
    <mergeCell ref="B41:D41"/>
    <mergeCell ref="B61:D61"/>
    <mergeCell ref="D77:E77"/>
  </mergeCells>
  <pageMargins left="0.70866141732283472" right="0.70866141732283472" top="0.74803149606299213" bottom="0.74803149606299213" header="0.31496062992125984" footer="0.31496062992125984"/>
  <pageSetup paperSize="9" scale="30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E8555291C750458906C8633BB6DE78" ma:contentTypeVersion="13" ma:contentTypeDescription="Create a new document." ma:contentTypeScope="" ma:versionID="590ba6a22898909550f9da5b8c8b3e8b">
  <xsd:schema xmlns:xsd="http://www.w3.org/2001/XMLSchema" xmlns:xs="http://www.w3.org/2001/XMLSchema" xmlns:p="http://schemas.microsoft.com/office/2006/metadata/properties" xmlns:ns2="09fcc1a8-18a8-4586-90f3-e82660bdc2d9" xmlns:ns3="9912ad2e-4ae1-4d18-9bad-da4497fdb95c" targetNamespace="http://schemas.microsoft.com/office/2006/metadata/properties" ma:root="true" ma:fieldsID="4900c72921e53dea0dd4fa016b292dbd" ns2:_="" ns3:_="">
    <xsd:import namespace="09fcc1a8-18a8-4586-90f3-e82660bdc2d9"/>
    <xsd:import namespace="9912ad2e-4ae1-4d18-9bad-da4497fdb95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cc1a8-18a8-4586-90f3-e82660bdc2d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d5585c6-482a-46ae-b312-0d93d48872cc}" ma:internalName="TaxCatchAll" ma:showField="CatchAllData" ma:web="09fcc1a8-18a8-4586-90f3-e82660bdc2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2ad2e-4ae1-4d18-9bad-da4497fdb9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12ad2e-4ae1-4d18-9bad-da4497fdb95c">
      <Terms xmlns="http://schemas.microsoft.com/office/infopath/2007/PartnerControls"/>
    </lcf76f155ced4ddcb4097134ff3c332f>
    <TaxCatchAll xmlns="09fcc1a8-18a8-4586-90f3-e82660bdc2d9" xsi:nil="true"/>
    <_dlc_DocId xmlns="09fcc1a8-18a8-4586-90f3-e82660bdc2d9">TS01D21DDEB-224425549-323</_dlc_DocId>
    <_dlc_DocIdUrl xmlns="09fcc1a8-18a8-4586-90f3-e82660bdc2d9">
      <Url>https://prorailbv.sharepoint.com/teams/AanbestedingUitzendkavel/_layouts/15/DocIdRedir.aspx?ID=TS01D21DDEB-224425549-323</Url>
      <Description>TS01D21DDEB-224425549-323</Description>
    </_dlc_DocIdUrl>
  </documentManagement>
</p:properties>
</file>

<file path=customXml/itemProps1.xml><?xml version="1.0" encoding="utf-8"?>
<ds:datastoreItem xmlns:ds="http://schemas.openxmlformats.org/officeDocument/2006/customXml" ds:itemID="{ABBE152F-D4F1-4891-A181-15C2CB44DD34}"/>
</file>

<file path=customXml/itemProps2.xml><?xml version="1.0" encoding="utf-8"?>
<ds:datastoreItem xmlns:ds="http://schemas.openxmlformats.org/officeDocument/2006/customXml" ds:itemID="{D4A30BF7-5ACD-400C-BD8D-2091B5942558}"/>
</file>

<file path=customXml/itemProps3.xml><?xml version="1.0" encoding="utf-8"?>
<ds:datastoreItem xmlns:ds="http://schemas.openxmlformats.org/officeDocument/2006/customXml" ds:itemID="{569B358E-223F-4F9A-AAB8-6F1A3990C2D7}"/>
</file>

<file path=customXml/itemProps4.xml><?xml version="1.0" encoding="utf-8"?>
<ds:datastoreItem xmlns:ds="http://schemas.openxmlformats.org/officeDocument/2006/customXml" ds:itemID="{C37592C2-0441-4C69-A090-A07FF36709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Inschrijfsom</vt:lpstr>
      <vt:lpstr>Inschrijfsom!Afdrukbereik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Bertrand Prinsen</dc:creator>
  <cp:keywords/>
  <dc:description/>
  <cp:lastModifiedBy>Bertrand Prinsen</cp:lastModifiedBy>
  <dcterms:created xsi:type="dcterms:W3CDTF">2023-11-18T13:49:03Z</dcterms:created>
  <dcterms:modified xsi:type="dcterms:W3CDTF">2023-11-18T13:56:23Z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0x010100F2E8555291C750458906C8633BB6DE78</vt:lpwstr>
  </property>
  <property fmtid="{D5CDD505-2E9C-101B-9397-08002B2CF9AE}" pid="3" name="_dlc_DocIdItemGuid">
    <vt:lpwstr>81707b60-f152-40c4-ba6b-53499da6f30a</vt:lpwstr>
  </property>
  <property fmtid="{D5CDD505-2E9C-101B-9397-08002B2CF9AE}" pid="4" name="MediaServiceImageTags">
    <vt:lpwstr/>
  </property>
</Properties>
</file>