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provincieutrecht.sharepoint.com/sites/smnwk-INK-EAO/Gedeelde documenten/Dossiers/21370  Beveiligingsdiensten/04. Nota van Inlichtingen/1e NvI/gewijzigde documenten/"/>
    </mc:Choice>
  </mc:AlternateContent>
  <xr:revisionPtr revIDLastSave="253" documentId="8_{114FC188-5B70-4C15-A889-A8A2C6772F80}" xr6:coauthVersionLast="47" xr6:coauthVersionMax="47" xr10:uidLastSave="{3FEA7716-CE31-4B01-B2F5-392C65F7AF23}"/>
  <workbookProtection workbookAlgorithmName="SHA-512" workbookHashValue="Ldv4nNVwl8SGkp6f0YZjTnPWChi4KtRDsQ/dDNmXsqjcMXvRdwa+glcQdcyaDH3rtvoECXFc4dsOkIlFl0WI3A==" workbookSaltValue="3t9cWpPjTlxVIQ7/NMpmMA==" workbookSpinCount="100000" lockStructure="1"/>
  <bookViews>
    <workbookView xWindow="-110" yWindow="-110" windowWidth="19420" windowHeight="10300" firstSheet="1" activeTab="1" xr2:uid="{00000000-000D-0000-FFFF-FFFF00000000}"/>
  </bookViews>
  <sheets>
    <sheet name="Invulinstructie" sheetId="9" r:id="rId1"/>
    <sheet name="1. Inschrijfstaat" sheetId="10" r:id="rId2"/>
    <sheet name="2a. Aanneemsom" sheetId="11" r:id="rId3"/>
    <sheet name="2b. Meldkamer en alarmopvolging" sheetId="12" r:id="rId4"/>
    <sheet name="2c. Open-, brand- en sluitronde" sheetId="14" r:id="rId5"/>
    <sheet name="2d. Aanneemsom Oekrainers" sheetId="15" r:id="rId6"/>
    <sheet name="3. Uurtarieven" sheetId="13" r:id="rId7"/>
  </sheets>
  <definedNames>
    <definedName name="_xlnm.Print_Area" localSheetId="4">'2c. Open-, brand- en sluitronde'!$A$1:$F$7</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0" l="1"/>
  <c r="B11" i="10" s="1"/>
  <c r="B8" i="10"/>
  <c r="B7" i="10"/>
  <c r="B4" i="10" a="1"/>
  <c r="B4" i="10" s="1"/>
  <c r="D10" i="12"/>
  <c r="D14" i="12"/>
  <c r="D13" i="12"/>
  <c r="B14" i="12"/>
  <c r="L77" i="15"/>
  <c r="L76" i="15"/>
  <c r="L75" i="15"/>
  <c r="L74" i="15"/>
  <c r="L73" i="15"/>
  <c r="L72" i="15"/>
  <c r="L71" i="15"/>
  <c r="L70" i="15"/>
  <c r="L69" i="15"/>
  <c r="L68" i="15"/>
  <c r="L67" i="15"/>
  <c r="L66" i="15"/>
  <c r="L65" i="15"/>
  <c r="L64" i="15"/>
  <c r="L63" i="15"/>
  <c r="L62" i="15"/>
  <c r="L61" i="15"/>
  <c r="L60" i="15"/>
  <c r="L59" i="15"/>
  <c r="L58" i="15"/>
  <c r="L57" i="15"/>
  <c r="L56" i="15"/>
  <c r="L55" i="15"/>
  <c r="L54" i="15"/>
  <c r="L53" i="15"/>
  <c r="L52" i="15"/>
  <c r="L51" i="15"/>
  <c r="L50" i="15"/>
  <c r="L49" i="15"/>
  <c r="L48" i="15"/>
  <c r="L47" i="15"/>
  <c r="L46" i="15"/>
  <c r="L45" i="15"/>
  <c r="L44" i="15"/>
  <c r="L43" i="15"/>
  <c r="L42" i="15"/>
  <c r="L41" i="15"/>
  <c r="L40" i="15"/>
  <c r="L39" i="15"/>
  <c r="L38" i="15"/>
  <c r="L37" i="15"/>
  <c r="L36" i="15"/>
  <c r="L35" i="15"/>
  <c r="L34" i="15"/>
  <c r="L33" i="15"/>
  <c r="L32" i="15"/>
  <c r="L31" i="15"/>
  <c r="L30" i="15"/>
  <c r="L29" i="15"/>
  <c r="L28" i="15"/>
  <c r="L27" i="15"/>
  <c r="L26" i="15"/>
  <c r="L25" i="15"/>
  <c r="L24" i="15"/>
  <c r="L23" i="15"/>
  <c r="L22" i="15"/>
  <c r="L21" i="15"/>
  <c r="L20" i="15"/>
  <c r="L19" i="15"/>
  <c r="L18" i="15"/>
  <c r="L17" i="15"/>
  <c r="L16" i="15"/>
  <c r="L15" i="15"/>
  <c r="L14" i="15"/>
  <c r="L13" i="15"/>
  <c r="L12" i="15"/>
  <c r="L11" i="15"/>
  <c r="L10" i="15"/>
  <c r="L9" i="15"/>
  <c r="L8" i="15"/>
  <c r="L7" i="15"/>
  <c r="L6" i="15"/>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8" i="11"/>
  <c r="L9" i="11"/>
  <c r="L10" i="11"/>
  <c r="L11" i="11"/>
  <c r="L12" i="11"/>
  <c r="L13" i="11"/>
  <c r="L14" i="11"/>
  <c r="L7" i="11"/>
  <c r="L6" i="11"/>
  <c r="E17" i="14"/>
  <c r="E16" i="14"/>
  <c r="E15" i="14"/>
  <c r="E14" i="14"/>
  <c r="E13" i="14"/>
  <c r="E12" i="14"/>
  <c r="E11" i="14"/>
  <c r="E10" i="14"/>
  <c r="E9" i="14"/>
  <c r="E8" i="14"/>
  <c r="E7" i="14"/>
  <c r="E6" i="14"/>
  <c r="E4" i="14"/>
  <c r="E5" i="14"/>
  <c r="D17" i="12" l="1"/>
  <c r="B5" i="10" s="1"/>
  <c r="D15" i="12"/>
  <c r="E18" i="14"/>
  <c r="B6" i="10" s="1"/>
  <c r="L80" i="15"/>
  <c r="L80"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<sst xmlns="http://schemas.openxmlformats.org/spreadsheetml/2006/main" count="188" uniqueCount="118">
  <si>
    <t>Invulinstructie Prijzenblad</t>
  </si>
  <si>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</si>
  <si>
    <r>
      <rPr>
        <b/>
        <sz val="10"/>
        <color rgb="FF586574"/>
        <rFont val="Pt sans"/>
        <scheme val="minor"/>
      </rPr>
      <t xml:space="preserve">Onderdeel 2a: Aanneemsom </t>
    </r>
    <r>
      <rPr>
        <b/>
        <sz val="10"/>
        <color theme="3" tint="-0.499984740745262"/>
        <rFont val="Pt sans"/>
        <family val="2"/>
        <scheme val="minor"/>
      </rPr>
      <t>beveiligingdienstverlening</t>
    </r>
    <r>
      <rPr>
        <sz val="10"/>
        <color rgb="FF586574"/>
        <rFont val="Pt sans"/>
        <family val="2"/>
        <scheme val="minor"/>
      </rPr>
      <t xml:space="preserve">
In dit tabblad worden de kosten voor de bezetting van de</t>
    </r>
    <r>
      <rPr>
        <sz val="10"/>
        <color theme="3" tint="-0.499984740745262"/>
        <rFont val="Pt sans"/>
        <family val="2"/>
        <scheme val="minor"/>
      </rPr>
      <t xml:space="preserve"> beveiliging dienstverlening</t>
    </r>
    <r>
      <rPr>
        <sz val="10"/>
        <color rgb="FF586574"/>
        <rFont val="Pt sans"/>
        <family val="2"/>
        <scheme val="minor"/>
      </rPr>
      <t xml:space="preserve"> ingevuld, rekening houdend met de eisen zoals opgegeven in de aanbestedingsdocumenten. Opdrachtnemer dient de inzet nader te specificeren. Opdrachtnemer dient van elke in te zetten medewerker het aantal uren per dag, werkbare dagen per jaar en uurtarief op te geven. Dit resulteert in de totale kosten per jaar voor de dienstverlening. </t>
    </r>
  </si>
  <si>
    <r>
      <rPr>
        <b/>
        <sz val="10"/>
        <color rgb="FF586574"/>
        <rFont val="Pt sans"/>
        <scheme val="minor"/>
      </rPr>
      <t>Onderdeel 2b: Meldkamer en alarmopvolging</t>
    </r>
    <r>
      <rPr>
        <sz val="10"/>
        <color rgb="FF586574"/>
        <rFont val="Pt sans"/>
        <family val="2"/>
        <scheme val="minor"/>
      </rPr>
      <t xml:space="preserve">
In dit tabblad worden de kosten voor de meldkamer alarmopvolging ingevuld. De kosten worden vermenigvuldigd met een fictief aantal per jaar om te komen tot een totaalprijs voor de beoordeling. Opdrachtnemer kan geen rechten ontlenen aan het fictieve aantal. </t>
    </r>
  </si>
  <si>
    <t>1. Inschrijfstaat</t>
  </si>
  <si>
    <t>Onderdeel</t>
  </si>
  <si>
    <t>Prijs exclusief BTW</t>
  </si>
  <si>
    <t>Prijs inclusief BTW</t>
  </si>
  <si>
    <t>Totaal 2a. Aanneemsom beveiliging dienstverlening</t>
  </si>
  <si>
    <t>Totaal 2b. Meldkamer en alarmopvolging</t>
  </si>
  <si>
    <t>Datum:</t>
  </si>
  <si>
    <t>Handtekening rechtsgeldig vertegenwoordiger:</t>
  </si>
  <si>
    <t>Naam:</t>
  </si>
  <si>
    <t>Functie:</t>
  </si>
  <si>
    <t>Organisatie:</t>
  </si>
  <si>
    <t>2a. Aanneemsom beveiliging dienstverlening</t>
  </si>
  <si>
    <t>Medewerker</t>
  </si>
  <si>
    <t>Aanwezigheid</t>
  </si>
  <si>
    <t>Aantal uren per dag</t>
  </si>
  <si>
    <t>Werkbare dagen</t>
  </si>
  <si>
    <t>Uurtarief</t>
  </si>
  <si>
    <t>Totaal per jaar excl. btw</t>
  </si>
  <si>
    <t>Van</t>
  </si>
  <si>
    <t>Tot</t>
  </si>
  <si>
    <t>7:00 tot 18:00 uur</t>
  </si>
  <si>
    <t>18:00 tot 24:00 uur</t>
  </si>
  <si>
    <t>Maandag</t>
  </si>
  <si>
    <t>Voorbeeld medewerker</t>
  </si>
  <si>
    <t>Dinsdag</t>
  </si>
  <si>
    <t>Woensdag</t>
  </si>
  <si>
    <t>Donderdag</t>
  </si>
  <si>
    <t>Vrijdag</t>
  </si>
  <si>
    <t>Zaterdag</t>
  </si>
  <si>
    <t>Zondag</t>
  </si>
  <si>
    <t>Feestdag</t>
  </si>
  <si>
    <t>2b. Meldkamer en alarmopvolging</t>
  </si>
  <si>
    <t>Meldkamer</t>
  </si>
  <si>
    <t>Totale kosten per jaar</t>
  </si>
  <si>
    <t>Werkzaamheden</t>
  </si>
  <si>
    <t>Aantal keer per jaar (indicatief)</t>
  </si>
  <si>
    <t>Prijs per keer</t>
  </si>
  <si>
    <t>Totale kosten per jaar (indicatie)</t>
  </si>
  <si>
    <t>Alarmopvolging inclusief 30 minuten ter plaatse</t>
  </si>
  <si>
    <t>Vervolg alarmopvolging per 15 minuten ter plaatse</t>
  </si>
  <si>
    <t>3. Uurtarieven</t>
  </si>
  <si>
    <t>Functie</t>
  </si>
  <si>
    <t>Aspirant beveiliger</t>
  </si>
  <si>
    <t>Beveiliger A</t>
  </si>
  <si>
    <t>Beveiliger B</t>
  </si>
  <si>
    <t>Beveiliger C</t>
  </si>
  <si>
    <t>Beveiliger D</t>
  </si>
  <si>
    <t>Beveiliger E</t>
  </si>
  <si>
    <t>Salarisschaal 2</t>
  </si>
  <si>
    <t>Salarisschaal 3</t>
  </si>
  <si>
    <t>Salarisschaal 4</t>
  </si>
  <si>
    <t>Salarisschaal 5</t>
  </si>
  <si>
    <t>Salarisschaal 6</t>
  </si>
  <si>
    <t>Salarisschaal 7</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</si>
  <si>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</si>
  <si>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</si>
  <si>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</si>
  <si>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</si>
  <si>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</si>
  <si>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</si>
  <si>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</si>
  <si>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</si>
  <si>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</si>
  <si>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</si>
  <si>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</si>
  <si>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</si>
  <si>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</si>
  <si>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</si>
  <si>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</si>
  <si>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</si>
  <si>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</si>
  <si>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</si>
  <si>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Totaal regulier uurtarief incl. toeslagen</t>
  </si>
  <si>
    <t>Maandag t/m vrijdag tussen 18:00 en 24:00 uur</t>
  </si>
  <si>
    <t>Maandag t/m vrijdag tussen 00:00 en 07:00 uur</t>
  </si>
  <si>
    <t>Tussen zaterdag 0:00 uur en zondag 24:00 uur</t>
  </si>
  <si>
    <t>Feestdagen</t>
  </si>
  <si>
    <t>Oudejaarsdag na 16:00 uur</t>
  </si>
  <si>
    <t>Regulier tarief 2024</t>
  </si>
  <si>
    <t>0:00 tot 07:00 uur</t>
  </si>
  <si>
    <t>Locatie</t>
  </si>
  <si>
    <t>Soort ronde</t>
  </si>
  <si>
    <t>Dagen per jaar</t>
  </si>
  <si>
    <t>Kosten ronde per keer</t>
  </si>
  <si>
    <t xml:space="preserve">Openronde </t>
  </si>
  <si>
    <t>Brand- en sluitronde</t>
  </si>
  <si>
    <t>Totaal 2c. Open-, brand- en sluitronde</t>
  </si>
  <si>
    <t>Abonnement aansluiting op meldkamer - Provinciehuis</t>
  </si>
  <si>
    <t>Abonnement aansluiting op meldkamer - Huis ter Heide</t>
  </si>
  <si>
    <t>Abonnement aansluiting op meldkamer - De Meern</t>
  </si>
  <si>
    <t>Abonnement aansluiting op meldkamer - Paushuize</t>
  </si>
  <si>
    <t>Abonnement aansluiting op meldkamer - NTR</t>
  </si>
  <si>
    <t>Provinciehuis</t>
  </si>
  <si>
    <t>Huis ter Heide</t>
  </si>
  <si>
    <t>De Meern</t>
  </si>
  <si>
    <t>Paushuize</t>
  </si>
  <si>
    <t>NTR</t>
  </si>
  <si>
    <t>Ocrieteiland</t>
  </si>
  <si>
    <t>Jits Art Museum</t>
  </si>
  <si>
    <t>Abonnement aansluiting op meldkamer - Ocrieteiland</t>
  </si>
  <si>
    <r>
      <t xml:space="preserve">Onderdeel 2c: Open-, brand- en sluitronde
</t>
    </r>
    <r>
      <rPr>
        <sz val="10"/>
        <color rgb="FF586574"/>
        <rFont val="Pt sans"/>
        <family val="2"/>
        <scheme val="minor"/>
      </rPr>
      <t xml:space="preserve">In dit tabblad worden de kosten voor de open-, brand- en sluitronde ingevuld. De kosten worden vermenigvuldigd met het aantal dagen per jaar om te komen tot een totaalprijs voor de beoordeling. </t>
    </r>
  </si>
  <si>
    <t>Totaal 2d. Aanneemsom inzet t.b.v. Oekraïners</t>
  </si>
  <si>
    <t>2c. Open- en brand en sluitronde</t>
  </si>
  <si>
    <t>2d. Aanneemsom inzet t.b.v. Oekraïners en callcenter</t>
  </si>
  <si>
    <t>Totaal open- en brand- en sluitronden exclusief BTW</t>
  </si>
  <si>
    <t>Totaal (meldkamer + alarmopvolging) exclusief BTW</t>
  </si>
  <si>
    <t>Totaal abonnementen exclusief BTW</t>
  </si>
  <si>
    <t>Totaal alarmopvolging  exclusief BTW</t>
  </si>
  <si>
    <r>
      <rPr>
        <b/>
        <sz val="10"/>
        <color rgb="FF586574"/>
        <rFont val="Pt sans"/>
        <scheme val="minor"/>
      </rPr>
      <t>Onderdeel 1: Inschrijfstaat</t>
    </r>
    <r>
      <rPr>
        <sz val="10"/>
        <color rgb="FF586574"/>
        <rFont val="Pt sans"/>
        <family val="2"/>
        <scheme val="minor"/>
      </rPr>
      <t xml:space="preserve">
In dit tabblad worden de totaalprijzen per jaar opgegeven voor de aanneemsom v</t>
    </r>
    <r>
      <rPr>
        <sz val="10"/>
        <color theme="3" tint="-0.499984740745262"/>
        <rFont val="Pt sans"/>
        <family val="2"/>
        <scheme val="minor"/>
      </rPr>
      <t xml:space="preserve">an beveiliging dienstverlening (tabblad 2a, de (fictieve) totale kosten meldkamer en alarmopvolging (tabblad 2b), </t>
    </r>
    <r>
      <rPr>
        <sz val="10"/>
        <color rgb="FFFF0000"/>
        <rFont val="Pt sans"/>
        <scheme val="minor"/>
      </rPr>
      <t>de open-, brand- en sluitronde ((tabblad 2c), de aanneemsom Oekrainers en callcenter (tabblad 2d).</t>
    </r>
    <r>
      <rPr>
        <sz val="10"/>
        <color theme="3" tint="-0.499984740745262"/>
        <rFont val="Pt sans"/>
        <family val="2"/>
        <scheme val="minor"/>
      </rPr>
      <t xml:space="preserve"> Di</t>
    </r>
    <r>
      <rPr>
        <sz val="10"/>
        <color rgb="FF586574"/>
        <rFont val="Pt sans"/>
        <family val="2"/>
        <scheme val="minor"/>
      </rPr>
      <t xml:space="preserve">t overzicht wordt beoordeeld conform hetgeen beschreven is in de </t>
    </r>
    <r>
      <rPr>
        <sz val="10"/>
        <color theme="3" tint="-0.499984740745262"/>
        <rFont val="Pt sans"/>
        <family val="2"/>
        <scheme val="minor"/>
      </rPr>
      <t>Aanbestedingsleidraad</t>
    </r>
    <r>
      <rPr>
        <sz val="10"/>
        <color rgb="FF586574"/>
        <rFont val="Pt sans"/>
        <family val="2"/>
        <scheme val="minor"/>
      </rPr>
      <t xml:space="preserve">. De Inschrijfstaat dient rechtsgeldig ondertekend te worden door een daartoe bevoegd persoon en dient te worden bijgevoegd bij de </t>
    </r>
    <r>
      <rPr>
        <sz val="10"/>
        <color theme="3" tint="-0.499984740745262"/>
        <rFont val="Pt sans"/>
        <family val="2"/>
        <scheme val="minor"/>
      </rPr>
      <t>Inschrijving</t>
    </r>
    <r>
      <rPr>
        <sz val="10"/>
        <color rgb="FF586574"/>
        <rFont val="Pt sans"/>
        <family val="2"/>
        <scheme val="minor"/>
      </rPr>
      <t>.</t>
    </r>
  </si>
  <si>
    <r>
      <t xml:space="preserve">Onderdeel 3: Uurtarieven (deze worden niet beoordeeld)
</t>
    </r>
    <r>
      <rPr>
        <sz val="10"/>
        <color rgb="FF586574"/>
        <rFont val="Pt sans"/>
        <scheme val="minor"/>
      </rPr>
      <t>Opdrachtnemer dient de opbouw van de uurtarieven inzichtelijk te maken in dit tabblad. Deze uurtarieven vormen de basis voor de berekening van de aanneemso</t>
    </r>
    <r>
      <rPr>
        <sz val="10"/>
        <color theme="3" tint="-0.499984740745262"/>
        <rFont val="Pt sans"/>
        <family val="2"/>
        <scheme val="minor"/>
      </rPr>
      <t xml:space="preserve">m (tabblad 2a en </t>
    </r>
    <r>
      <rPr>
        <sz val="10"/>
        <color rgb="FFFF0000"/>
        <rFont val="Pt sans"/>
        <scheme val="minor"/>
      </rPr>
      <t>2d</t>
    </r>
    <r>
      <rPr>
        <sz val="10"/>
        <color theme="3" tint="-0.499984740745262"/>
        <rFont val="Pt sans"/>
        <family val="2"/>
        <scheme val="minor"/>
      </rPr>
      <t>)</t>
    </r>
    <r>
      <rPr>
        <sz val="10"/>
        <color rgb="FF586574"/>
        <rFont val="Pt sans"/>
        <scheme val="minor"/>
      </rPr>
      <t>. De uurtarieven worden niet als apart onderdeel meegenomen in de beoordeling, maar worden wel beoordeeld door de Opdrachtgever op marktconformiteit. De uurtarieven zijn bindend en van toepassing op extra werk op verzoek van Opdrachtgever. Daarnaast worden de uurtarieven gebruikt voor eventuele indexering gedurende de looptijd van de Overeenkomst.</t>
    </r>
  </si>
  <si>
    <t xml:space="preserve">Totaal aanneemsom per jaar </t>
  </si>
  <si>
    <t>Totaal prijs per jaar exclusief inzet t.b.v. Oekraïners</t>
  </si>
  <si>
    <t>Totaal prijs per jaar inclusief inzet t.b.v. Oekraïners</t>
  </si>
  <si>
    <t>Totaal Fictieve prijs (2a+2b+2c+2d)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</si>
</sst>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 numFmtId="170" formatCode="0.0%"/>
  </numFmts>
  <fonts count="39"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scheme val="minor"/>
    </font>
    <font>
      <b/>
      <sz val="10"/>
      <color rgb="FF586574"/>
      <name val="Pt sans"/>
      <family val="2"/>
      <scheme val="minor"/>
    </font>
    <font>
      <sz val="10"/>
      <color theme="0"/>
      <name val="Pt sans"/>
      <scheme val="major"/>
    </font>
    <font>
      <b/>
      <sz val="11"/>
      <color rgb="FF586574"/>
      <name val="Pt sans"/>
      <scheme val="major"/>
    </font>
    <font>
      <b/>
      <sz val="12"/>
      <color rgb="FF586574"/>
      <name val="Open sans"/>
    </font>
    <font>
      <b/>
      <sz val="12"/>
      <color rgb="FFF28A05"/>
      <name val="Open sans"/>
    </font>
    <font>
      <sz val="10"/>
      <color rgb="FFF28A05"/>
      <name val="Calibri"/>
      <family val="2"/>
    </font>
    <font>
      <b/>
      <sz val="10"/>
      <color rgb="FF586574"/>
      <name val="Pt sans"/>
      <scheme val="minor"/>
    </font>
    <font>
      <sz val="10"/>
      <color rgb="FF586574"/>
      <name val="Pt sans"/>
      <scheme val="minor"/>
    </font>
    <font>
      <sz val="10"/>
      <color theme="1"/>
      <name val="Pt sans"/>
      <scheme val="minor"/>
    </font>
    <font>
      <i/>
      <sz val="10"/>
      <color theme="1"/>
      <name val="Pt sans"/>
      <scheme val="minor"/>
    </font>
    <font>
      <sz val="10"/>
      <color theme="1"/>
      <name val="Pt sans"/>
      <scheme val="major"/>
    </font>
    <font>
      <b/>
      <sz val="10"/>
      <color theme="1"/>
      <name val="Pt sans"/>
      <scheme val="major"/>
    </font>
    <font>
      <b/>
      <sz val="10"/>
      <color rgb="FF586574"/>
      <name val="Pt sans"/>
      <scheme val="major"/>
    </font>
    <font>
      <b/>
      <sz val="10"/>
      <color rgb="FFFFFFFF"/>
      <name val="Pt sans"/>
      <scheme val="major"/>
    </font>
    <font>
      <sz val="10"/>
      <color rgb="FF586574"/>
      <name val="Pt sans"/>
      <scheme val="major"/>
    </font>
    <font>
      <b/>
      <sz val="10"/>
      <name val="Pt sans"/>
      <scheme val="major"/>
    </font>
    <font>
      <b/>
      <sz val="12"/>
      <color theme="4"/>
      <name val="Open Sans"/>
      <family val="2"/>
    </font>
    <font>
      <sz val="10"/>
      <color theme="3" tint="-0.499984740745262"/>
      <name val="Pt sans"/>
      <family val="2"/>
      <scheme val="minor"/>
    </font>
    <font>
      <b/>
      <sz val="10"/>
      <color theme="3" tint="-0.499984740745262"/>
      <name val="Pt sans"/>
      <family val="2"/>
      <scheme val="minor"/>
    </font>
    <font>
      <b/>
      <sz val="12"/>
      <color rgb="FFF28A05"/>
      <name val="Open Sans"/>
      <family val="2"/>
    </font>
    <font>
      <sz val="10"/>
      <color theme="0"/>
      <name val="Pt sans"/>
      <family val="2"/>
      <scheme val="major"/>
    </font>
    <font>
      <b/>
      <sz val="10"/>
      <color theme="1"/>
      <name val="Pt sans"/>
      <family val="2"/>
      <scheme val="major"/>
    </font>
    <font>
      <sz val="10"/>
      <color theme="1"/>
      <name val="Pt sans"/>
      <family val="2"/>
      <scheme val="major"/>
    </font>
    <font>
      <sz val="10"/>
      <color rgb="FF808080"/>
      <name val="Pt sans"/>
      <family val="2"/>
      <scheme val="major"/>
    </font>
    <font>
      <b/>
      <sz val="12"/>
      <color theme="4"/>
      <name val="Open Sans"/>
    </font>
    <font>
      <sz val="10"/>
      <color theme="0"/>
      <name val="Pt sans"/>
      <family val="2"/>
      <scheme val="minor"/>
    </font>
    <font>
      <i/>
      <sz val="10"/>
      <color theme="1"/>
      <name val="Pt sans"/>
      <family val="2"/>
      <scheme val="minor"/>
    </font>
    <font>
      <sz val="10"/>
      <color theme="1"/>
      <name val="Pt sans"/>
      <family val="2"/>
      <scheme val="minor"/>
    </font>
    <font>
      <sz val="10"/>
      <color rgb="FFFF0000"/>
      <name val="Pt sans"/>
      <scheme val="minor"/>
    </font>
    <font>
      <b/>
      <sz val="10"/>
      <color theme="0"/>
      <name val="Pt sans"/>
      <scheme val="minor"/>
    </font>
  </fonts>
  <fills count="15">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F2F2F2"/>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rgb="FFF2F2F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right/>
      <top style="medium">
        <color rgb="FF586574"/>
      </top>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style="medium">
        <color rgb="FF586574"/>
      </top>
      <bottom/>
      <diagonal/>
    </border>
    <border>
      <left style="thin">
        <color rgb="FF586574"/>
      </left>
      <right style="thin">
        <color rgb="FF586574"/>
      </right>
      <top/>
      <bottom style="medium">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right/>
      <top style="thin">
        <color rgb="FF586574"/>
      </top>
      <bottom/>
      <diagonal/>
    </border>
    <border>
      <left/>
      <right style="medium">
        <color rgb="FF586574"/>
      </right>
      <top/>
      <bottom/>
      <diagonal/>
    </border>
    <border>
      <left style="medium">
        <color rgb="FF586574"/>
      </left>
      <right/>
      <top/>
      <bottom/>
      <diagonal/>
    </border>
    <border>
      <left style="thin">
        <color indexed="64"/>
      </left>
      <right style="medium">
        <color rgb="FF586574"/>
      </right>
      <top style="hair">
        <color indexed="64"/>
      </top>
      <bottom/>
      <diagonal/>
    </border>
    <border>
      <left style="thin">
        <color indexed="64"/>
      </left>
      <right style="medium">
        <color rgb="FF586574"/>
      </right>
      <top/>
      <bottom/>
      <diagonal/>
    </border>
    <border>
      <left style="thin">
        <color indexed="64"/>
      </left>
      <right style="medium">
        <color rgb="FF586574"/>
      </right>
      <top style="hair">
        <color indexed="64"/>
      </top>
      <bottom style="hair">
        <color indexed="64"/>
      </bottom>
      <diagonal/>
    </border>
    <border>
      <left style="thin">
        <color indexed="64"/>
      </left>
      <right style="medium">
        <color rgb="FF586574"/>
      </right>
      <top/>
      <bottom style="hair">
        <color indexed="64"/>
      </bottom>
      <diagonal/>
    </border>
    <border>
      <left style="thin">
        <color indexed="64"/>
      </left>
      <right style="medium">
        <color rgb="FF586574"/>
      </right>
      <top style="hair">
        <color indexed="64"/>
      </top>
      <bottom style="medium">
        <color rgb="FF586574"/>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bottom/>
      <diagonal/>
    </border>
    <border>
      <left style="medium">
        <color rgb="FF586574"/>
      </left>
      <right style="thin">
        <color indexed="64"/>
      </right>
      <top style="double">
        <color indexed="64"/>
      </top>
      <bottom style="medium">
        <color rgb="FF586574"/>
      </bottom>
      <diagonal/>
    </border>
    <border>
      <left style="thin">
        <color indexed="64"/>
      </left>
      <right style="medium">
        <color rgb="FF586574"/>
      </right>
      <top style="double">
        <color indexed="64"/>
      </top>
      <bottom style="medium">
        <color rgb="FF586574"/>
      </bottom>
      <diagonal/>
    </border>
    <border>
      <left style="thin">
        <color indexed="64"/>
      </left>
      <right/>
      <top style="hair">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double">
        <color indexed="64"/>
      </top>
      <bottom style="medium">
        <color rgb="FF586574"/>
      </bottom>
      <diagonal/>
    </border>
    <border>
      <left style="thin">
        <color indexed="64"/>
      </left>
      <right/>
      <top style="hair">
        <color indexed="64"/>
      </top>
      <bottom style="medium">
        <color rgb="FF586574"/>
      </bottom>
      <diagonal/>
    </border>
    <border>
      <left style="thin">
        <color indexed="64"/>
      </left>
      <right style="medium">
        <color rgb="FF586574"/>
      </right>
      <top style="medium">
        <color rgb="FF586574"/>
      </top>
      <bottom style="hair">
        <color indexed="6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style="thin">
        <color indexed="64"/>
      </left>
      <right/>
      <top style="medium">
        <color rgb="FF586574"/>
      </top>
      <bottom style="hair">
        <color indexed="64"/>
      </bottom>
      <diagonal/>
    </border>
    <border>
      <left style="thin">
        <color rgb="FF586574"/>
      </left>
      <right/>
      <top style="medium">
        <color rgb="FF586574"/>
      </top>
      <bottom/>
      <diagonal/>
    </border>
    <border>
      <left/>
      <right style="thin">
        <color rgb="FF586574"/>
      </right>
      <top style="medium">
        <color rgb="FF586574"/>
      </top>
      <bottom/>
      <diagonal/>
    </border>
    <border>
      <left style="thin">
        <color rgb="FF586574"/>
      </left>
      <right/>
      <top style="medium">
        <color rgb="FF586574"/>
      </top>
      <bottom style="medium">
        <color rgb="FF586574"/>
      </bottom>
      <diagonal/>
    </border>
    <border>
      <left style="thin">
        <color indexed="64"/>
      </left>
      <right style="thin">
        <color indexed="64"/>
      </right>
      <top style="thin">
        <color indexed="64"/>
      </top>
      <bottom/>
      <diagonal/>
    </border>
    <border>
      <left style="medium">
        <color rgb="FF586574"/>
      </left>
      <right style="thin">
        <color rgb="FF586574"/>
      </right>
      <top/>
      <bottom style="thin">
        <color rgb="FF586574"/>
      </bottom>
      <diagonal/>
    </border>
    <border>
      <left style="thin">
        <color rgb="FF586574"/>
      </left>
      <right style="thin">
        <color rgb="FF586574"/>
      </right>
      <top/>
      <bottom style="thin">
        <color rgb="FF586574"/>
      </bottom>
      <diagonal/>
    </border>
    <border>
      <left style="medium">
        <color indexed="64"/>
      </left>
      <right/>
      <top style="medium">
        <color indexed="64"/>
      </top>
      <bottom style="medium">
        <color indexed="64"/>
      </bottom>
      <diagonal/>
    </border>
    <border>
      <left/>
      <right style="thin">
        <color rgb="FF586574"/>
      </right>
      <top style="medium">
        <color indexed="64"/>
      </top>
      <bottom style="medium">
        <color indexed="64"/>
      </bottom>
      <diagonal/>
    </border>
    <border>
      <left style="thin">
        <color rgb="FF586574"/>
      </left>
      <right style="medium">
        <color indexed="64"/>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xf numFmtId="9" fontId="1" fillId="0" borderId="0" applyFont="0" applyFill="0" applyBorder="0" applyAlignment="0" applyProtection="0"/>
  </cellStyleXfs>
  <cellXfs count="203">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6" fillId="0" borderId="1" xfId="3" applyFont="1" applyBorder="1" applyAlignment="1">
      <alignment wrapText="1"/>
    </xf>
    <xf numFmtId="0" fontId="16" fillId="0" borderId="1" xfId="3" applyFont="1" applyBorder="1" applyAlignment="1">
      <alignment wrapText="1"/>
    </xf>
    <xf numFmtId="0" fontId="3" fillId="3" borderId="0" xfId="0" applyFont="1" applyFill="1"/>
    <xf numFmtId="0" fontId="6" fillId="4" borderId="2" xfId="0" applyFont="1" applyFill="1" applyBorder="1" applyAlignment="1">
      <alignment vertical="top"/>
    </xf>
    <xf numFmtId="164" fontId="6" fillId="4" borderId="2" xfId="0" applyNumberFormat="1" applyFont="1" applyFill="1" applyBorder="1" applyAlignment="1">
      <alignment vertical="top"/>
    </xf>
    <xf numFmtId="0" fontId="9" fillId="4" borderId="4" xfId="0" applyFont="1" applyFill="1" applyBorder="1"/>
    <xf numFmtId="165" fontId="9" fillId="4" borderId="5" xfId="1" applyNumberFormat="1" applyFont="1" applyFill="1" applyBorder="1"/>
    <xf numFmtId="165" fontId="9" fillId="4" borderId="6" xfId="1" applyNumberFormat="1" applyFont="1" applyFill="1" applyBorder="1"/>
    <xf numFmtId="0" fontId="5" fillId="3" borderId="0" xfId="0" applyFont="1" applyFill="1"/>
    <xf numFmtId="0" fontId="3" fillId="4" borderId="0" xfId="0" applyFont="1" applyFill="1"/>
    <xf numFmtId="0" fontId="17" fillId="4" borderId="2" xfId="0" applyFont="1" applyFill="1" applyBorder="1"/>
    <xf numFmtId="20" fontId="17" fillId="4" borderId="2" xfId="0" applyNumberFormat="1" applyFont="1" applyFill="1" applyBorder="1"/>
    <xf numFmtId="2" fontId="17" fillId="4" borderId="2" xfId="0" applyNumberFormat="1" applyFont="1" applyFill="1" applyBorder="1"/>
    <xf numFmtId="44" fontId="17" fillId="4" borderId="2" xfId="1" applyFont="1" applyFill="1" applyBorder="1"/>
    <xf numFmtId="0" fontId="17" fillId="4" borderId="20" xfId="0" applyFont="1" applyFill="1" applyBorder="1"/>
    <xf numFmtId="20" fontId="17" fillId="4" borderId="20" xfId="0" applyNumberFormat="1" applyFont="1" applyFill="1" applyBorder="1"/>
    <xf numFmtId="2" fontId="17" fillId="4" borderId="20" xfId="0" applyNumberFormat="1" applyFont="1" applyFill="1" applyBorder="1"/>
    <xf numFmtId="44" fontId="17" fillId="4" borderId="20" xfId="1" applyFont="1" applyFill="1" applyBorder="1"/>
    <xf numFmtId="0" fontId="18" fillId="4" borderId="17" xfId="0" applyFont="1" applyFill="1" applyBorder="1"/>
    <xf numFmtId="20" fontId="18" fillId="4" borderId="17" xfId="0" applyNumberFormat="1" applyFont="1" applyFill="1" applyBorder="1"/>
    <xf numFmtId="2" fontId="18" fillId="4" borderId="17" xfId="0" applyNumberFormat="1" applyFont="1" applyFill="1" applyBorder="1"/>
    <xf numFmtId="44" fontId="18" fillId="4" borderId="17" xfId="1" applyFont="1" applyFill="1" applyBorder="1"/>
    <xf numFmtId="0" fontId="8" fillId="2" borderId="20" xfId="0" applyFont="1" applyFill="1" applyBorder="1"/>
    <xf numFmtId="0" fontId="13" fillId="4" borderId="0" xfId="0" applyFont="1" applyFill="1" applyAlignment="1">
      <alignment horizontal="left" vertical="center"/>
    </xf>
    <xf numFmtId="0" fontId="19" fillId="4" borderId="0" xfId="0" applyFont="1" applyFill="1"/>
    <xf numFmtId="0" fontId="10" fillId="2" borderId="2" xfId="0" applyFont="1" applyFill="1" applyBorder="1"/>
    <xf numFmtId="0" fontId="19" fillId="4" borderId="2" xfId="0" applyFont="1" applyFill="1" applyBorder="1"/>
    <xf numFmtId="0" fontId="19" fillId="4" borderId="3" xfId="0" applyFont="1" applyFill="1" applyBorder="1"/>
    <xf numFmtId="0" fontId="19" fillId="4" borderId="27" xfId="0" applyFont="1" applyFill="1" applyBorder="1"/>
    <xf numFmtId="44" fontId="19" fillId="4" borderId="2" xfId="1" applyFont="1" applyFill="1" applyBorder="1"/>
    <xf numFmtId="44" fontId="19" fillId="4" borderId="3" xfId="1" applyFont="1" applyFill="1" applyBorder="1"/>
    <xf numFmtId="44" fontId="19" fillId="4" borderId="6" xfId="1" applyFont="1" applyFill="1" applyBorder="1"/>
    <xf numFmtId="0" fontId="10" fillId="2" borderId="2" xfId="0" applyFont="1" applyFill="1" applyBorder="1" applyAlignment="1">
      <alignment vertical="top"/>
    </xf>
    <xf numFmtId="0" fontId="10" fillId="2" borderId="2" xfId="0" applyFont="1" applyFill="1" applyBorder="1" applyAlignment="1">
      <alignment vertical="top" wrapText="1"/>
    </xf>
    <xf numFmtId="0" fontId="19" fillId="4" borderId="2" xfId="1" applyNumberFormat="1" applyFont="1" applyFill="1" applyBorder="1" applyAlignment="1">
      <alignment horizontal="right"/>
    </xf>
    <xf numFmtId="0" fontId="19" fillId="4" borderId="3" xfId="1" applyNumberFormat="1" applyFont="1" applyFill="1" applyBorder="1" applyAlignment="1">
      <alignment horizontal="right"/>
    </xf>
    <xf numFmtId="0" fontId="21" fillId="4" borderId="36" xfId="3" applyFont="1" applyFill="1" applyBorder="1" applyAlignment="1">
      <alignment horizontal="left" vertical="center"/>
    </xf>
    <xf numFmtId="0" fontId="21" fillId="4" borderId="38" xfId="3" applyFont="1" applyFill="1" applyBorder="1" applyAlignment="1">
      <alignment horizontal="left" vertical="center"/>
    </xf>
    <xf numFmtId="0" fontId="24" fillId="8" borderId="37" xfId="3" applyFont="1" applyFill="1" applyBorder="1" applyAlignment="1">
      <alignment horizontal="left" vertical="center"/>
    </xf>
    <xf numFmtId="167" fontId="23" fillId="9" borderId="30" xfId="3" applyNumberFormat="1" applyFont="1" applyFill="1" applyBorder="1" applyAlignment="1">
      <alignment horizontal="center"/>
    </xf>
    <xf numFmtId="168" fontId="23" fillId="9" borderId="29" xfId="5" applyFont="1" applyFill="1" applyBorder="1" applyAlignment="1">
      <alignment horizontal="center"/>
    </xf>
    <xf numFmtId="168" fontId="23" fillId="9" borderId="0" xfId="5" applyFont="1" applyFill="1" applyBorder="1" applyAlignment="1">
      <alignment horizontal="center"/>
    </xf>
    <xf numFmtId="4" fontId="23" fillId="9" borderId="29" xfId="3" applyNumberFormat="1" applyFont="1" applyFill="1" applyBorder="1" applyAlignment="1">
      <alignment horizontal="center"/>
    </xf>
    <xf numFmtId="0" fontId="23" fillId="8" borderId="36" xfId="3" applyFont="1" applyFill="1" applyBorder="1"/>
    <xf numFmtId="10" fontId="23" fillId="0" borderId="40" xfId="3" applyNumberFormat="1" applyFont="1" applyBorder="1"/>
    <xf numFmtId="169" fontId="23" fillId="10" borderId="31" xfId="3" applyNumberFormat="1" applyFont="1" applyFill="1" applyBorder="1"/>
    <xf numFmtId="169" fontId="23" fillId="10" borderId="44" xfId="3" applyNumberFormat="1" applyFont="1" applyFill="1" applyBorder="1"/>
    <xf numFmtId="0" fontId="23" fillId="0" borderId="38" xfId="3" applyFont="1" applyBorder="1"/>
    <xf numFmtId="10" fontId="23" fillId="10" borderId="40" xfId="3" applyNumberFormat="1" applyFont="1" applyFill="1" applyBorder="1"/>
    <xf numFmtId="169" fontId="23" fillId="0" borderId="31" xfId="3" applyNumberFormat="1" applyFont="1" applyBorder="1"/>
    <xf numFmtId="169" fontId="23" fillId="0" borderId="44" xfId="3" applyNumberFormat="1" applyFont="1" applyBorder="1"/>
    <xf numFmtId="0" fontId="21" fillId="11" borderId="38" xfId="3" applyFont="1" applyFill="1" applyBorder="1"/>
    <xf numFmtId="0" fontId="21" fillId="11" borderId="30" xfId="3" applyFont="1" applyFill="1" applyBorder="1"/>
    <xf numFmtId="169" fontId="21" fillId="11" borderId="32" xfId="3" applyNumberFormat="1" applyFont="1" applyFill="1" applyBorder="1"/>
    <xf numFmtId="169" fontId="21" fillId="11" borderId="45" xfId="3" applyNumberFormat="1" applyFont="1" applyFill="1" applyBorder="1"/>
    <xf numFmtId="0" fontId="23" fillId="8" borderId="38" xfId="3" applyFont="1" applyFill="1" applyBorder="1"/>
    <xf numFmtId="169" fontId="23" fillId="8" borderId="31" xfId="3" applyNumberFormat="1" applyFont="1" applyFill="1" applyBorder="1"/>
    <xf numFmtId="169" fontId="23" fillId="8" borderId="44" xfId="3" applyNumberFormat="1" applyFont="1" applyFill="1" applyBorder="1"/>
    <xf numFmtId="169" fontId="23" fillId="8" borderId="33" xfId="3" applyNumberFormat="1" applyFont="1" applyFill="1" applyBorder="1"/>
    <xf numFmtId="169" fontId="23" fillId="8" borderId="46" xfId="3" applyNumberFormat="1" applyFont="1" applyFill="1" applyBorder="1"/>
    <xf numFmtId="0" fontId="21" fillId="11" borderId="38" xfId="3" applyFont="1" applyFill="1" applyBorder="1" applyAlignment="1">
      <alignment horizontal="left"/>
    </xf>
    <xf numFmtId="0" fontId="21" fillId="11" borderId="41" xfId="3" applyFont="1" applyFill="1" applyBorder="1"/>
    <xf numFmtId="0" fontId="23" fillId="0" borderId="38" xfId="3" applyFont="1" applyBorder="1" applyAlignment="1">
      <alignment horizontal="left"/>
    </xf>
    <xf numFmtId="169" fontId="23" fillId="8" borderId="34" xfId="3" applyNumberFormat="1" applyFont="1" applyFill="1" applyBorder="1"/>
    <xf numFmtId="169" fontId="23" fillId="8" borderId="47" xfId="3" applyNumberFormat="1" applyFont="1" applyFill="1" applyBorder="1"/>
    <xf numFmtId="0" fontId="21" fillId="12" borderId="38" xfId="3" applyFont="1" applyFill="1" applyBorder="1"/>
    <xf numFmtId="0" fontId="21" fillId="12" borderId="30" xfId="3" applyFont="1" applyFill="1" applyBorder="1"/>
    <xf numFmtId="169" fontId="21" fillId="12" borderId="32" xfId="3" applyNumberFormat="1" applyFont="1" applyFill="1" applyBorder="1"/>
    <xf numFmtId="169" fontId="21" fillId="12" borderId="45" xfId="3" applyNumberFormat="1" applyFont="1" applyFill="1" applyBorder="1"/>
    <xf numFmtId="0" fontId="21" fillId="13" borderId="39" xfId="3" applyFont="1" applyFill="1" applyBorder="1"/>
    <xf numFmtId="0" fontId="21" fillId="13" borderId="42" xfId="3" applyFont="1" applyFill="1" applyBorder="1"/>
    <xf numFmtId="169" fontId="21" fillId="13" borderId="43" xfId="3" applyNumberFormat="1" applyFont="1" applyFill="1" applyBorder="1"/>
    <xf numFmtId="169" fontId="21" fillId="13" borderId="48" xfId="3" applyNumberFormat="1" applyFont="1" applyFill="1" applyBorder="1"/>
    <xf numFmtId="0" fontId="21" fillId="13" borderId="9" xfId="3" applyFont="1" applyFill="1" applyBorder="1"/>
    <xf numFmtId="0" fontId="21" fillId="12" borderId="10" xfId="3" applyFont="1" applyFill="1" applyBorder="1"/>
    <xf numFmtId="0" fontId="21" fillId="12" borderId="8" xfId="3" applyFont="1" applyFill="1" applyBorder="1"/>
    <xf numFmtId="0" fontId="21" fillId="12" borderId="0" xfId="3" applyFont="1" applyFill="1"/>
    <xf numFmtId="9" fontId="23" fillId="8" borderId="38" xfId="3" applyNumberFormat="1" applyFont="1" applyFill="1" applyBorder="1" applyAlignment="1">
      <alignment horizontal="left" vertical="top"/>
    </xf>
    <xf numFmtId="10" fontId="23" fillId="10" borderId="53" xfId="3" applyNumberFormat="1" applyFont="1" applyFill="1" applyBorder="1"/>
    <xf numFmtId="169" fontId="23" fillId="8" borderId="50" xfId="3" applyNumberFormat="1" applyFont="1" applyFill="1" applyBorder="1"/>
    <xf numFmtId="169" fontId="23" fillId="8" borderId="54" xfId="3" applyNumberFormat="1" applyFont="1" applyFill="1" applyBorder="1"/>
    <xf numFmtId="10" fontId="23" fillId="10" borderId="51" xfId="3" applyNumberFormat="1" applyFont="1" applyFill="1" applyBorder="1"/>
    <xf numFmtId="9" fontId="23" fillId="8" borderId="37" xfId="3" applyNumberFormat="1" applyFont="1" applyFill="1" applyBorder="1" applyAlignment="1">
      <alignment horizontal="left" vertical="top"/>
    </xf>
    <xf numFmtId="10" fontId="23" fillId="10" borderId="52" xfId="3" applyNumberFormat="1" applyFont="1" applyFill="1" applyBorder="1"/>
    <xf numFmtId="169" fontId="23" fillId="8" borderId="35" xfId="3" applyNumberFormat="1" applyFont="1" applyFill="1" applyBorder="1"/>
    <xf numFmtId="169" fontId="23" fillId="8" borderId="49" xfId="3" applyNumberFormat="1" applyFont="1" applyFill="1" applyBorder="1"/>
    <xf numFmtId="0" fontId="25" fillId="4" borderId="0" xfId="0" applyFont="1" applyFill="1" applyAlignment="1">
      <alignment horizontal="left" vertical="center"/>
    </xf>
    <xf numFmtId="0" fontId="26" fillId="4" borderId="2" xfId="0" applyFont="1" applyFill="1" applyBorder="1" applyAlignment="1">
      <alignment vertical="top"/>
    </xf>
    <xf numFmtId="0" fontId="9" fillId="0" borderId="1" xfId="3" applyFont="1" applyBorder="1" applyAlignment="1">
      <alignment wrapText="1"/>
    </xf>
    <xf numFmtId="0" fontId="8" fillId="2" borderId="17" xfId="0" applyFont="1" applyFill="1" applyBorder="1" applyAlignment="1">
      <alignment horizontal="center"/>
    </xf>
    <xf numFmtId="0" fontId="28" fillId="4" borderId="0" xfId="0" applyFont="1" applyFill="1" applyAlignment="1">
      <alignment horizontal="left" vertical="center"/>
    </xf>
    <xf numFmtId="0" fontId="29" fillId="2" borderId="2" xfId="0" applyFont="1" applyFill="1" applyBorder="1" applyAlignment="1">
      <alignment vertical="top" wrapText="1"/>
    </xf>
    <xf numFmtId="0" fontId="0" fillId="0" borderId="0" xfId="0" applyAlignment="1">
      <alignment wrapText="1"/>
    </xf>
    <xf numFmtId="0" fontId="32" fillId="14" borderId="2" xfId="1" applyNumberFormat="1" applyFont="1" applyFill="1" applyBorder="1" applyAlignment="1">
      <alignment horizontal="right"/>
    </xf>
    <xf numFmtId="44" fontId="31" fillId="4" borderId="2" xfId="1" applyFont="1" applyFill="1" applyBorder="1"/>
    <xf numFmtId="44" fontId="30" fillId="4" borderId="6" xfId="1" applyFont="1" applyFill="1" applyBorder="1"/>
    <xf numFmtId="0" fontId="31" fillId="14" borderId="12" xfId="0" applyFont="1" applyFill="1" applyBorder="1"/>
    <xf numFmtId="0" fontId="29" fillId="2" borderId="3" xfId="0" applyFont="1" applyFill="1" applyBorder="1" applyAlignment="1">
      <alignment vertical="top" wrapText="1"/>
    </xf>
    <xf numFmtId="0" fontId="9" fillId="0" borderId="58" xfId="0" applyFont="1" applyBorder="1" applyAlignment="1">
      <alignment vertical="top" wrapText="1"/>
    </xf>
    <xf numFmtId="0" fontId="20" fillId="4" borderId="7" xfId="0" applyFont="1" applyFill="1" applyBorder="1" applyAlignment="1">
      <alignment horizontal="left"/>
    </xf>
    <xf numFmtId="0" fontId="20" fillId="4" borderId="25" xfId="0" applyFont="1" applyFill="1" applyBorder="1" applyAlignment="1">
      <alignment horizontal="left"/>
    </xf>
    <xf numFmtId="0" fontId="20" fillId="4" borderId="26" xfId="0" applyFont="1" applyFill="1" applyBorder="1" applyAlignment="1">
      <alignment horizontal="left"/>
    </xf>
    <xf numFmtId="0" fontId="33" fillId="4" borderId="0" xfId="0" applyFont="1" applyFill="1" applyAlignment="1">
      <alignment horizontal="left" vertical="center"/>
    </xf>
    <xf numFmtId="0" fontId="34" fillId="2" borderId="17" xfId="0" applyFont="1" applyFill="1" applyBorder="1" applyAlignment="1">
      <alignment horizontal="center"/>
    </xf>
    <xf numFmtId="0" fontId="34" fillId="2" borderId="20" xfId="0" applyFont="1" applyFill="1" applyBorder="1"/>
    <xf numFmtId="0" fontId="35" fillId="4" borderId="17" xfId="0" applyFont="1" applyFill="1" applyBorder="1"/>
    <xf numFmtId="20" fontId="35" fillId="4" borderId="17" xfId="0" applyNumberFormat="1" applyFont="1" applyFill="1" applyBorder="1"/>
    <xf numFmtId="2" fontId="35" fillId="4" borderId="17" xfId="0" applyNumberFormat="1" applyFont="1" applyFill="1" applyBorder="1"/>
    <xf numFmtId="44" fontId="35" fillId="4" borderId="17" xfId="1" applyFont="1" applyFill="1" applyBorder="1"/>
    <xf numFmtId="0" fontId="36" fillId="4" borderId="2" xfId="0" applyFont="1" applyFill="1" applyBorder="1"/>
    <xf numFmtId="20" fontId="36" fillId="4" borderId="2" xfId="0" applyNumberFormat="1" applyFont="1" applyFill="1" applyBorder="1"/>
    <xf numFmtId="2" fontId="36" fillId="4" borderId="2" xfId="0" applyNumberFormat="1" applyFont="1" applyFill="1" applyBorder="1"/>
    <xf numFmtId="44" fontId="36" fillId="4" borderId="2" xfId="1" applyFont="1" applyFill="1" applyBorder="1"/>
    <xf numFmtId="0" fontId="36" fillId="4" borderId="20" xfId="0" applyFont="1" applyFill="1" applyBorder="1"/>
    <xf numFmtId="20" fontId="36" fillId="4" borderId="20" xfId="0" applyNumberFormat="1" applyFont="1" applyFill="1" applyBorder="1"/>
    <xf numFmtId="2" fontId="36" fillId="4" borderId="20" xfId="0" applyNumberFormat="1" applyFont="1" applyFill="1" applyBorder="1"/>
    <xf numFmtId="44" fontId="36" fillId="4" borderId="20" xfId="1" applyFont="1" applyFill="1" applyBorder="1"/>
    <xf numFmtId="9" fontId="19" fillId="4" borderId="0" xfId="0" applyNumberFormat="1" applyFont="1" applyFill="1"/>
    <xf numFmtId="9" fontId="19" fillId="4" borderId="0" xfId="6" applyFont="1" applyFill="1"/>
    <xf numFmtId="170" fontId="19" fillId="4" borderId="0" xfId="0" applyNumberFormat="1" applyFont="1" applyFill="1"/>
    <xf numFmtId="170" fontId="19" fillId="4" borderId="0" xfId="6" applyNumberFormat="1" applyFont="1" applyFill="1"/>
    <xf numFmtId="10" fontId="19" fillId="4" borderId="0" xfId="0" applyNumberFormat="1" applyFont="1" applyFill="1"/>
    <xf numFmtId="44" fontId="19" fillId="4" borderId="0" xfId="1" applyFont="1" applyFill="1"/>
    <xf numFmtId="10" fontId="19" fillId="4" borderId="0" xfId="6" applyNumberFormat="1" applyFont="1" applyFill="1"/>
    <xf numFmtId="44" fontId="20" fillId="4" borderId="6" xfId="1" applyFont="1" applyFill="1" applyBorder="1"/>
    <xf numFmtId="0" fontId="36" fillId="4" borderId="60" xfId="0" applyFont="1" applyFill="1" applyBorder="1"/>
    <xf numFmtId="20" fontId="36" fillId="4" borderId="60" xfId="0" applyNumberFormat="1" applyFont="1" applyFill="1" applyBorder="1"/>
    <xf numFmtId="2" fontId="36" fillId="4" borderId="60" xfId="0" applyNumberFormat="1" applyFont="1" applyFill="1" applyBorder="1"/>
    <xf numFmtId="44" fontId="36" fillId="4" borderId="60" xfId="1" applyFont="1" applyFill="1" applyBorder="1"/>
    <xf numFmtId="0" fontId="35" fillId="4" borderId="60" xfId="0" applyFont="1" applyFill="1" applyBorder="1"/>
    <xf numFmtId="20" fontId="35" fillId="4" borderId="60" xfId="0" applyNumberFormat="1" applyFont="1" applyFill="1" applyBorder="1"/>
    <xf numFmtId="2" fontId="35" fillId="4" borderId="60" xfId="0" applyNumberFormat="1" applyFont="1" applyFill="1" applyBorder="1"/>
    <xf numFmtId="44" fontId="35" fillId="4" borderId="60" xfId="1" applyFont="1" applyFill="1" applyBorder="1"/>
    <xf numFmtId="0" fontId="18" fillId="4" borderId="60" xfId="0" applyFont="1" applyFill="1" applyBorder="1"/>
    <xf numFmtId="20" fontId="18" fillId="4" borderId="60" xfId="0" applyNumberFormat="1" applyFont="1" applyFill="1" applyBorder="1"/>
    <xf numFmtId="2" fontId="18" fillId="4" borderId="60" xfId="0" applyNumberFormat="1" applyFont="1" applyFill="1" applyBorder="1"/>
    <xf numFmtId="44" fontId="18" fillId="4" borderId="60" xfId="1" applyFont="1" applyFill="1" applyBorder="1"/>
    <xf numFmtId="0" fontId="17" fillId="4" borderId="60" xfId="0" applyFont="1" applyFill="1" applyBorder="1"/>
    <xf numFmtId="20" fontId="17" fillId="4" borderId="60" xfId="0" applyNumberFormat="1" applyFont="1" applyFill="1" applyBorder="1"/>
    <xf numFmtId="2" fontId="17" fillId="4" borderId="60" xfId="0" applyNumberFormat="1" applyFont="1" applyFill="1" applyBorder="1"/>
    <xf numFmtId="44" fontId="17" fillId="4" borderId="60" xfId="1" applyFont="1" applyFill="1" applyBorder="1"/>
    <xf numFmtId="0" fontId="38" fillId="2" borderId="17" xfId="0" applyFont="1" applyFill="1" applyBorder="1" applyAlignment="1">
      <alignment horizontal="center"/>
    </xf>
    <xf numFmtId="0" fontId="38" fillId="2" borderId="60" xfId="0" applyFont="1" applyFill="1" applyBorder="1" applyAlignment="1">
      <alignment horizontal="center"/>
    </xf>
    <xf numFmtId="0" fontId="38" fillId="2" borderId="2" xfId="0" applyFont="1" applyFill="1" applyBorder="1" applyAlignment="1">
      <alignment horizontal="center"/>
    </xf>
    <xf numFmtId="0" fontId="38" fillId="2" borderId="20" xfId="0" applyFont="1" applyFill="1" applyBorder="1" applyAlignment="1">
      <alignment horizontal="center"/>
    </xf>
    <xf numFmtId="44" fontId="17" fillId="4" borderId="63" xfId="1" applyFont="1" applyFill="1" applyBorder="1" applyAlignment="1">
      <alignment horizontal="center"/>
    </xf>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44" fontId="17" fillId="4" borderId="61" xfId="1" applyFont="1" applyFill="1" applyBorder="1" applyAlignment="1"/>
    <xf numFmtId="0" fontId="0" fillId="0" borderId="64" xfId="0" applyBorder="1"/>
    <xf numFmtId="0" fontId="8" fillId="2" borderId="23" xfId="0" applyFont="1" applyFill="1" applyBorder="1" applyAlignment="1">
      <alignment horizontal="center" vertical="top"/>
    </xf>
    <xf numFmtId="0" fontId="8" fillId="2" borderId="24" xfId="0" applyFont="1" applyFill="1" applyBorder="1" applyAlignment="1">
      <alignment horizontal="center" vertical="top"/>
    </xf>
    <xf numFmtId="0" fontId="8" fillId="2" borderId="21" xfId="0" applyFont="1" applyFill="1" applyBorder="1" applyAlignment="1">
      <alignment horizontal="left" vertical="top"/>
    </xf>
    <xf numFmtId="0" fontId="8" fillId="2" borderId="22" xfId="0" applyFont="1" applyFill="1" applyBorder="1" applyAlignment="1">
      <alignment horizontal="left" vertical="top"/>
    </xf>
    <xf numFmtId="0" fontId="8" fillId="2" borderId="55" xfId="0" applyFont="1" applyFill="1" applyBorder="1" applyAlignment="1">
      <alignment horizontal="center"/>
    </xf>
    <xf numFmtId="0" fontId="8" fillId="2" borderId="11" xfId="0" applyFont="1" applyFill="1" applyBorder="1" applyAlignment="1">
      <alignment horizontal="center"/>
    </xf>
    <xf numFmtId="0" fontId="8" fillId="2" borderId="56" xfId="0" applyFont="1" applyFill="1" applyBorder="1" applyAlignment="1">
      <alignment horizontal="center"/>
    </xf>
    <xf numFmtId="0" fontId="10" fillId="2" borderId="16"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8" fillId="2" borderId="16" xfId="0" applyFont="1" applyFill="1" applyBorder="1" applyAlignment="1">
      <alignment horizontal="center" vertical="top"/>
    </xf>
    <xf numFmtId="0" fontId="8" fillId="2" borderId="19" xfId="0" applyFont="1" applyFill="1" applyBorder="1" applyAlignment="1">
      <alignment horizontal="center" vertical="top"/>
    </xf>
    <xf numFmtId="0" fontId="8" fillId="2" borderId="17" xfId="0" applyFont="1" applyFill="1" applyBorder="1" applyAlignment="1">
      <alignment horizontal="center"/>
    </xf>
    <xf numFmtId="0" fontId="20" fillId="4" borderId="7" xfId="0" applyFont="1" applyFill="1" applyBorder="1" applyAlignment="1">
      <alignment horizontal="left"/>
    </xf>
    <xf numFmtId="0" fontId="20" fillId="4" borderId="25" xfId="0" applyFont="1" applyFill="1" applyBorder="1" applyAlignment="1">
      <alignment horizontal="left"/>
    </xf>
    <xf numFmtId="0" fontId="20" fillId="4" borderId="26" xfId="0" applyFont="1" applyFill="1" applyBorder="1" applyAlignment="1">
      <alignment horizontal="left"/>
    </xf>
    <xf numFmtId="0" fontId="10" fillId="2" borderId="13" xfId="0" applyFont="1" applyFill="1" applyBorder="1" applyAlignment="1">
      <alignment horizontal="left"/>
    </xf>
    <xf numFmtId="0" fontId="10" fillId="2" borderId="27" xfId="0" applyFont="1" applyFill="1" applyBorder="1" applyAlignment="1">
      <alignment horizontal="left"/>
    </xf>
    <xf numFmtId="0" fontId="10" fillId="2" borderId="12" xfId="0" applyFont="1" applyFill="1" applyBorder="1" applyAlignment="1">
      <alignment horizontal="left"/>
    </xf>
    <xf numFmtId="0" fontId="19" fillId="4" borderId="15" xfId="0" applyFont="1" applyFill="1" applyBorder="1"/>
    <xf numFmtId="0" fontId="19" fillId="4" borderId="28" xfId="0" applyFont="1" applyFill="1" applyBorder="1"/>
    <xf numFmtId="0" fontId="19" fillId="4" borderId="14" xfId="0" applyFont="1" applyFill="1" applyBorder="1"/>
    <xf numFmtId="0" fontId="30" fillId="14" borderId="1" xfId="0" applyFont="1" applyFill="1" applyBorder="1" applyAlignment="1">
      <alignment horizontal="left" vertical="center"/>
    </xf>
    <xf numFmtId="44" fontId="30" fillId="4" borderId="57" xfId="1" applyFont="1" applyFill="1" applyBorder="1" applyAlignment="1">
      <alignment horizontal="left"/>
    </xf>
    <xf numFmtId="44" fontId="30" fillId="4" borderId="25" xfId="1" applyFont="1" applyFill="1" applyBorder="1" applyAlignment="1">
      <alignment horizontal="left"/>
    </xf>
    <xf numFmtId="44" fontId="30" fillId="4" borderId="8" xfId="1" applyFont="1" applyFill="1" applyBorder="1" applyAlignment="1">
      <alignment horizontal="left"/>
    </xf>
    <xf numFmtId="0" fontId="0" fillId="0" borderId="62" xfId="0" applyBorder="1"/>
    <xf numFmtId="0" fontId="34" fillId="2" borderId="16" xfId="0" applyFont="1" applyFill="1" applyBorder="1" applyAlignment="1">
      <alignment horizontal="center" vertical="top"/>
    </xf>
    <xf numFmtId="0" fontId="34" fillId="2" borderId="19" xfId="0" applyFont="1" applyFill="1" applyBorder="1" applyAlignment="1">
      <alignment horizontal="center" vertical="top"/>
    </xf>
    <xf numFmtId="0" fontId="34" fillId="2" borderId="17" xfId="0" applyFont="1" applyFill="1" applyBorder="1" applyAlignment="1">
      <alignment horizontal="center"/>
    </xf>
    <xf numFmtId="0" fontId="34" fillId="2" borderId="23" xfId="0" applyFont="1" applyFill="1" applyBorder="1" applyAlignment="1">
      <alignment horizontal="center" vertical="top"/>
    </xf>
    <xf numFmtId="0" fontId="34" fillId="2" borderId="24" xfId="0" applyFont="1" applyFill="1" applyBorder="1" applyAlignment="1">
      <alignment horizontal="center" vertical="top"/>
    </xf>
    <xf numFmtId="0" fontId="34" fillId="2" borderId="55" xfId="0" applyFont="1" applyFill="1" applyBorder="1" applyAlignment="1">
      <alignment horizontal="center"/>
    </xf>
    <xf numFmtId="0" fontId="34" fillId="2" borderId="11" xfId="0" applyFont="1" applyFill="1" applyBorder="1" applyAlignment="1">
      <alignment horizontal="center"/>
    </xf>
    <xf numFmtId="0" fontId="34" fillId="2" borderId="56" xfId="0" applyFont="1" applyFill="1" applyBorder="1" applyAlignment="1">
      <alignment horizontal="center"/>
    </xf>
    <xf numFmtId="167" fontId="23" fillId="9" borderId="30" xfId="3" applyNumberFormat="1" applyFont="1" applyFill="1" applyBorder="1" applyAlignment="1">
      <alignment horizontal="center"/>
    </xf>
    <xf numFmtId="167" fontId="23" fillId="9" borderId="29" xfId="3" applyNumberFormat="1" applyFont="1" applyFill="1" applyBorder="1" applyAlignment="1">
      <alignment horizontal="center"/>
    </xf>
    <xf numFmtId="0" fontId="22" fillId="7" borderId="9" xfId="0" applyFont="1" applyFill="1" applyBorder="1" applyAlignment="1">
      <alignment horizontal="center" vertical="center"/>
    </xf>
    <xf numFmtId="0" fontId="22" fillId="7" borderId="10" xfId="0" applyFont="1" applyFill="1" applyBorder="1" applyAlignment="1">
      <alignment horizontal="center" vertical="center"/>
    </xf>
    <xf numFmtId="0" fontId="22" fillId="7" borderId="11" xfId="0" applyFont="1" applyFill="1" applyBorder="1" applyAlignment="1">
      <alignment horizontal="center" vertical="center"/>
    </xf>
    <xf numFmtId="165" fontId="3" fillId="4" borderId="0" xfId="0" applyNumberFormat="1" applyFont="1" applyFill="1"/>
  </cellXfs>
  <cellStyles count="7">
    <cellStyle name="Euro 2" xfId="2" xr:uid="{43A1E0C9-43A6-41B1-A05D-34064ECCDB8E}"/>
    <cellStyle name="Komma 4" xfId="5" xr:uid="{A9591563-AEE7-4EB7-8DF3-E036308A2ACC}"/>
    <cellStyle name="Procent" xfId="6" builtinId="5"/>
    <cellStyle name="Standaard" xfId="0" builtinId="0"/>
    <cellStyle name="Standaard 2" xfId="3" xr:uid="{BB151C3A-4116-42A3-A33A-DE07D99524B7}"/>
    <cellStyle name="Standaard 3" xfId="4" xr:uid="{984A404D-9CFE-45CB-A4D2-60EB12A10CC8}"/>
    <cellStyle name="Valuta" xfId="1" builtinId="4"/>
  </cellStyles>
  <dxfs count="0"/>
  <tableStyles count="0" defaultTableStyle="TableStyleMedium2" defaultPivotStyle="PivotStyleLight16"/>
  <colors>
    <mruColors>
      <color rgb="FF586574"/>
      <color rgb="FFF28A05"/>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7"/>
  <sheetViews>
    <sheetView topLeftCell="A5" zoomScaleNormal="100" zoomScaleSheetLayoutView="100" workbookViewId="0">
      <selection activeCell="A7" sqref="A7"/>
    </sheetView>
  </sheetViews>
  <sheetFormatPr defaultRowHeight="14.5" x14ac:dyDescent="0.35"/>
  <cols>
    <col min="1" max="1" width="88.25" customWidth="1"/>
  </cols>
  <sheetData>
    <row r="1" spans="1:1" x14ac:dyDescent="0.35">
      <c r="A1" s="8" t="s">
        <v>0</v>
      </c>
    </row>
    <row r="2" spans="1:1" ht="54" x14ac:dyDescent="0.35">
      <c r="A2" s="9" t="s">
        <v>1</v>
      </c>
    </row>
    <row r="3" spans="1:1" ht="81" x14ac:dyDescent="0.35">
      <c r="A3" s="10" t="s">
        <v>112</v>
      </c>
    </row>
    <row r="4" spans="1:1" ht="67.5" x14ac:dyDescent="0.35">
      <c r="A4" s="9" t="s">
        <v>2</v>
      </c>
    </row>
    <row r="5" spans="1:1" ht="54" x14ac:dyDescent="0.35">
      <c r="A5" s="10" t="s">
        <v>3</v>
      </c>
    </row>
    <row r="6" spans="1:1" ht="40.5" x14ac:dyDescent="0.35">
      <c r="A6" s="107" t="s">
        <v>104</v>
      </c>
    </row>
    <row r="7" spans="1:1" ht="81" x14ac:dyDescent="0.35">
      <c r="A7" s="97" t="s">
        <v>113</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E19"/>
  <sheetViews>
    <sheetView tabSelected="1" zoomScaleNormal="100" zoomScaleSheetLayoutView="100" workbookViewId="0">
      <selection activeCell="A13" sqref="A13"/>
    </sheetView>
  </sheetViews>
  <sheetFormatPr defaultColWidth="8.75" defaultRowHeight="14.5" x14ac:dyDescent="0.35"/>
  <cols>
    <col min="1" max="1" width="51" style="2" bestFit="1" customWidth="1"/>
    <col min="2" max="2" width="21" style="2" customWidth="1"/>
    <col min="3" max="3" width="17.75" style="2" customWidth="1"/>
    <col min="4" max="16384" width="8.75" style="2"/>
  </cols>
  <sheetData>
    <row r="1" spans="1:5" ht="18" x14ac:dyDescent="0.35">
      <c r="A1" s="156" t="s">
        <v>4</v>
      </c>
      <c r="B1" s="157"/>
      <c r="C1" s="157"/>
      <c r="D1" s="3"/>
      <c r="E1" s="3"/>
    </row>
    <row r="2" spans="1:5" x14ac:dyDescent="0.35">
      <c r="A2" s="5"/>
      <c r="B2" s="1"/>
      <c r="C2" s="1"/>
      <c r="D2" s="3"/>
      <c r="E2" s="3"/>
    </row>
    <row r="3" spans="1:5" x14ac:dyDescent="0.35">
      <c r="A3" s="6" t="s">
        <v>5</v>
      </c>
      <c r="B3" s="7" t="s">
        <v>6</v>
      </c>
      <c r="C3" s="7" t="s">
        <v>7</v>
      </c>
      <c r="D3" s="11"/>
      <c r="E3" s="11"/>
    </row>
    <row r="4" spans="1:5" x14ac:dyDescent="0.35">
      <c r="A4" s="96" t="s">
        <v>8</v>
      </c>
      <c r="B4" s="13" cm="1">
        <f t="array" ref="B4">'2a. Aanneemsom'!L80:L80</f>
        <v>53785</v>
      </c>
      <c r="C4" s="13">
        <v>0</v>
      </c>
      <c r="D4" s="11"/>
      <c r="E4" s="11"/>
    </row>
    <row r="5" spans="1:5" x14ac:dyDescent="0.35">
      <c r="A5" s="12" t="s">
        <v>9</v>
      </c>
      <c r="B5" s="13">
        <f>'2b. Meldkamer en alarmopvolging'!D17</f>
        <v>0</v>
      </c>
      <c r="C5" s="13">
        <v>0</v>
      </c>
      <c r="D5" s="11"/>
      <c r="E5" s="11"/>
    </row>
    <row r="6" spans="1:5" x14ac:dyDescent="0.35">
      <c r="A6" s="12" t="s">
        <v>90</v>
      </c>
      <c r="B6" s="13">
        <f>'2c. Open-, brand- en sluitronde'!E18</f>
        <v>0</v>
      </c>
      <c r="C6" s="13">
        <v>0</v>
      </c>
      <c r="D6" s="11"/>
      <c r="E6" s="11"/>
    </row>
    <row r="7" spans="1:5" ht="15" thickBot="1" x14ac:dyDescent="0.4">
      <c r="A7" s="12" t="s">
        <v>105</v>
      </c>
      <c r="B7" s="13">
        <f>'2d. Aanneemsom Oekrainers'!L80</f>
        <v>53785</v>
      </c>
      <c r="C7" s="13">
        <v>0</v>
      </c>
      <c r="D7" s="11"/>
      <c r="E7" s="11"/>
    </row>
    <row r="8" spans="1:5" ht="15" thickBot="1" x14ac:dyDescent="0.4">
      <c r="A8" s="14" t="s">
        <v>115</v>
      </c>
      <c r="B8" s="15">
        <f>SUM(B4:B6)</f>
        <v>53785</v>
      </c>
      <c r="C8" s="16">
        <v>0</v>
      </c>
      <c r="D8" s="17"/>
      <c r="E8" s="17"/>
    </row>
    <row r="9" spans="1:5" ht="15" thickBot="1" x14ac:dyDescent="0.4">
      <c r="A9" s="14" t="s">
        <v>116</v>
      </c>
      <c r="B9" s="15">
        <f>SUM(B4:B7)</f>
        <v>107570</v>
      </c>
      <c r="C9" s="16"/>
      <c r="D9" s="17"/>
      <c r="E9" s="17"/>
    </row>
    <row r="10" spans="1:5" ht="15" thickBot="1" x14ac:dyDescent="0.4">
      <c r="A10" s="14"/>
      <c r="B10" s="15"/>
      <c r="C10" s="16"/>
      <c r="D10" s="17"/>
      <c r="E10" s="17"/>
    </row>
    <row r="11" spans="1:5" ht="15" thickBot="1" x14ac:dyDescent="0.4">
      <c r="A11" s="14" t="s">
        <v>117</v>
      </c>
      <c r="B11" s="15">
        <f>B9*7</f>
        <v>752990</v>
      </c>
      <c r="C11" s="16">
        <v>0</v>
      </c>
      <c r="D11" s="17"/>
      <c r="E11" s="17"/>
    </row>
    <row r="12" spans="1:5" x14ac:dyDescent="0.35">
      <c r="A12" s="18"/>
      <c r="B12" s="202"/>
      <c r="C12" s="18"/>
      <c r="D12" s="11"/>
      <c r="E12" s="11"/>
    </row>
    <row r="13" spans="1:5" x14ac:dyDescent="0.35">
      <c r="A13" s="4" t="s">
        <v>10</v>
      </c>
      <c r="B13" s="155"/>
      <c r="C13" s="155"/>
      <c r="D13" s="155"/>
      <c r="E13" s="155"/>
    </row>
    <row r="14" spans="1:5" x14ac:dyDescent="0.35">
      <c r="A14" s="158" t="s">
        <v>11</v>
      </c>
      <c r="B14" s="155"/>
      <c r="C14" s="155"/>
      <c r="D14" s="155"/>
      <c r="E14" s="155"/>
    </row>
    <row r="15" spans="1:5" x14ac:dyDescent="0.35">
      <c r="A15" s="158"/>
      <c r="B15" s="155"/>
      <c r="C15" s="155"/>
      <c r="D15" s="155"/>
      <c r="E15" s="155"/>
    </row>
    <row r="16" spans="1:5" x14ac:dyDescent="0.35">
      <c r="A16" s="158"/>
      <c r="B16" s="155"/>
      <c r="C16" s="155"/>
      <c r="D16" s="155"/>
      <c r="E16" s="155"/>
    </row>
    <row r="17" spans="1:5" x14ac:dyDescent="0.35">
      <c r="A17" s="4" t="s">
        <v>12</v>
      </c>
      <c r="B17" s="155"/>
      <c r="C17" s="155"/>
      <c r="D17" s="155"/>
      <c r="E17" s="155"/>
    </row>
    <row r="18" spans="1:5" x14ac:dyDescent="0.35">
      <c r="A18" s="4" t="s">
        <v>13</v>
      </c>
      <c r="B18" s="155"/>
      <c r="C18" s="155"/>
      <c r="D18" s="155"/>
      <c r="E18" s="155"/>
    </row>
    <row r="19" spans="1:5" x14ac:dyDescent="0.35">
      <c r="A19" s="4" t="s">
        <v>14</v>
      </c>
      <c r="B19" s="155"/>
      <c r="C19" s="155"/>
      <c r="D19" s="155"/>
      <c r="E19" s="155"/>
    </row>
  </sheetData>
  <mergeCells count="7">
    <mergeCell ref="B19:E19"/>
    <mergeCell ref="A1:C1"/>
    <mergeCell ref="B13:E13"/>
    <mergeCell ref="A14:A16"/>
    <mergeCell ref="B14:E16"/>
    <mergeCell ref="B17:E17"/>
    <mergeCell ref="B18:E18"/>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L80"/>
  <sheetViews>
    <sheetView topLeftCell="B63" zoomScaleNormal="100" zoomScaleSheetLayoutView="100" workbookViewId="0">
      <selection activeCell="J6" sqref="J6"/>
    </sheetView>
  </sheetViews>
  <sheetFormatPr defaultColWidth="8.75" defaultRowHeight="14.5" x14ac:dyDescent="0.35"/>
  <cols>
    <col min="1" max="1" width="10.5" style="2" customWidth="1"/>
    <col min="2" max="2" width="20.25" style="2" bestFit="1" customWidth="1"/>
    <col min="3" max="4" width="6.5" style="2" customWidth="1"/>
    <col min="5" max="5" width="13.08203125" style="2" bestFit="1" customWidth="1"/>
    <col min="6" max="6" width="15.08203125" style="2" bestFit="1" customWidth="1"/>
    <col min="7" max="7" width="16.08203125" style="2" bestFit="1" customWidth="1"/>
    <col min="8" max="8" width="13.75" style="2" bestFit="1" customWidth="1"/>
    <col min="9" max="9" width="13.75" style="2" customWidth="1"/>
    <col min="10" max="10" width="15.08203125" style="2" bestFit="1" customWidth="1"/>
    <col min="11" max="11" width="16.08203125" style="2" bestFit="1" customWidth="1"/>
    <col min="12" max="12" width="16.9140625" style="2" bestFit="1" customWidth="1"/>
    <col min="13" max="16384" width="8.75" style="2"/>
  </cols>
  <sheetData>
    <row r="1" spans="1:12" ht="18" x14ac:dyDescent="0.35">
      <c r="A1" s="95" t="s">
        <v>15</v>
      </c>
    </row>
    <row r="3" spans="1:12" ht="15" thickBot="1" x14ac:dyDescent="0.4"/>
    <row r="4" spans="1:12" x14ac:dyDescent="0.35">
      <c r="B4" s="172" t="s">
        <v>16</v>
      </c>
      <c r="C4" s="174" t="s">
        <v>17</v>
      </c>
      <c r="D4" s="174"/>
      <c r="E4" s="98"/>
      <c r="F4" s="174" t="s">
        <v>18</v>
      </c>
      <c r="G4" s="174"/>
      <c r="H4" s="161" t="s">
        <v>19</v>
      </c>
      <c r="I4" s="165" t="s">
        <v>20</v>
      </c>
      <c r="J4" s="166"/>
      <c r="K4" s="167"/>
      <c r="L4" s="163" t="s">
        <v>21</v>
      </c>
    </row>
    <row r="5" spans="1:12" ht="15" thickBot="1" x14ac:dyDescent="0.4">
      <c r="B5" s="173"/>
      <c r="C5" s="31" t="s">
        <v>22</v>
      </c>
      <c r="D5" s="31" t="s">
        <v>23</v>
      </c>
      <c r="E5" s="31" t="s">
        <v>83</v>
      </c>
      <c r="F5" s="31" t="s">
        <v>24</v>
      </c>
      <c r="G5" s="31" t="s">
        <v>25</v>
      </c>
      <c r="H5" s="162"/>
      <c r="I5" s="31" t="s">
        <v>83</v>
      </c>
      <c r="J5" s="31" t="s">
        <v>24</v>
      </c>
      <c r="K5" s="31" t="s">
        <v>25</v>
      </c>
      <c r="L5" s="164"/>
    </row>
    <row r="6" spans="1:12" x14ac:dyDescent="0.35">
      <c r="A6" s="168" t="s">
        <v>26</v>
      </c>
      <c r="B6" s="27" t="s">
        <v>27</v>
      </c>
      <c r="C6" s="28">
        <v>0.33333333333333331</v>
      </c>
      <c r="D6" s="28">
        <v>0.85416666666666663</v>
      </c>
      <c r="E6" s="29">
        <v>1</v>
      </c>
      <c r="F6" s="29">
        <v>10</v>
      </c>
      <c r="G6" s="29">
        <v>2.5</v>
      </c>
      <c r="H6" s="150">
        <v>50</v>
      </c>
      <c r="I6" s="27">
        <v>16</v>
      </c>
      <c r="J6" s="30">
        <v>20</v>
      </c>
      <c r="K6" s="30">
        <v>15</v>
      </c>
      <c r="L6" s="30">
        <f>((E6*I6)+(F6*J6)+(G6*K6))*H6</f>
        <v>12675</v>
      </c>
    </row>
    <row r="7" spans="1:12" x14ac:dyDescent="0.35">
      <c r="A7" s="169"/>
      <c r="B7" s="142"/>
      <c r="C7" s="143"/>
      <c r="D7" s="143"/>
      <c r="E7" s="144"/>
      <c r="F7" s="144"/>
      <c r="G7" s="144"/>
      <c r="H7" s="151">
        <v>50</v>
      </c>
      <c r="I7" s="142"/>
      <c r="J7" s="145"/>
      <c r="K7" s="145"/>
      <c r="L7" s="145">
        <f>((E7*I7)+(F7*J7)+(G7*K7))*H7</f>
        <v>0</v>
      </c>
    </row>
    <row r="8" spans="1:12" x14ac:dyDescent="0.35">
      <c r="A8" s="169"/>
      <c r="B8" s="142"/>
      <c r="C8" s="143"/>
      <c r="D8" s="143"/>
      <c r="E8" s="144"/>
      <c r="F8" s="144"/>
      <c r="G8" s="144"/>
      <c r="H8" s="151">
        <v>50</v>
      </c>
      <c r="I8" s="142"/>
      <c r="J8" s="145"/>
      <c r="K8" s="145"/>
      <c r="L8" s="145">
        <f t="shared" ref="L8:L14" si="0">((E8*I8)+(F8*J8)+(G8*K8))*H8</f>
        <v>0</v>
      </c>
    </row>
    <row r="9" spans="1:12" x14ac:dyDescent="0.35">
      <c r="A9" s="169"/>
      <c r="B9" s="142"/>
      <c r="C9" s="143"/>
      <c r="D9" s="143"/>
      <c r="E9" s="144"/>
      <c r="F9" s="144"/>
      <c r="G9" s="144"/>
      <c r="H9" s="151">
        <v>50</v>
      </c>
      <c r="I9" s="142"/>
      <c r="J9" s="145"/>
      <c r="K9" s="145"/>
      <c r="L9" s="145">
        <f t="shared" si="0"/>
        <v>0</v>
      </c>
    </row>
    <row r="10" spans="1:12" x14ac:dyDescent="0.35">
      <c r="A10" s="169"/>
      <c r="B10" s="142"/>
      <c r="C10" s="143"/>
      <c r="D10" s="143"/>
      <c r="E10" s="144"/>
      <c r="F10" s="144"/>
      <c r="G10" s="144"/>
      <c r="H10" s="151">
        <v>50</v>
      </c>
      <c r="I10" s="142"/>
      <c r="J10" s="145"/>
      <c r="K10" s="145"/>
      <c r="L10" s="145">
        <f t="shared" si="0"/>
        <v>0</v>
      </c>
    </row>
    <row r="11" spans="1:12" x14ac:dyDescent="0.35">
      <c r="A11" s="170"/>
      <c r="B11" s="19"/>
      <c r="C11" s="20"/>
      <c r="D11" s="20"/>
      <c r="E11" s="20"/>
      <c r="F11" s="21"/>
      <c r="G11" s="21"/>
      <c r="H11" s="152">
        <v>50</v>
      </c>
      <c r="I11" s="19"/>
      <c r="J11" s="22"/>
      <c r="K11" s="22"/>
      <c r="L11" s="22">
        <f t="shared" si="0"/>
        <v>0</v>
      </c>
    </row>
    <row r="12" spans="1:12" x14ac:dyDescent="0.35">
      <c r="A12" s="170"/>
      <c r="B12" s="19"/>
      <c r="C12" s="20"/>
      <c r="D12" s="20"/>
      <c r="E12" s="20"/>
      <c r="F12" s="21"/>
      <c r="G12" s="21"/>
      <c r="H12" s="152">
        <v>50</v>
      </c>
      <c r="I12" s="19"/>
      <c r="J12" s="22"/>
      <c r="K12" s="22"/>
      <c r="L12" s="22">
        <f t="shared" si="0"/>
        <v>0</v>
      </c>
    </row>
    <row r="13" spans="1:12" x14ac:dyDescent="0.35">
      <c r="A13" s="170"/>
      <c r="B13" s="19"/>
      <c r="C13" s="20"/>
      <c r="D13" s="20"/>
      <c r="E13" s="20"/>
      <c r="F13" s="21"/>
      <c r="G13" s="21"/>
      <c r="H13" s="152">
        <v>50</v>
      </c>
      <c r="I13" s="19"/>
      <c r="J13" s="22"/>
      <c r="K13" s="22"/>
      <c r="L13" s="22">
        <f t="shared" si="0"/>
        <v>0</v>
      </c>
    </row>
    <row r="14" spans="1:12" ht="15" thickBot="1" x14ac:dyDescent="0.4">
      <c r="A14" s="171"/>
      <c r="B14" s="23"/>
      <c r="C14" s="24"/>
      <c r="D14" s="24"/>
      <c r="E14" s="24"/>
      <c r="F14" s="25"/>
      <c r="G14" s="25"/>
      <c r="H14" s="153">
        <v>50</v>
      </c>
      <c r="I14" s="23"/>
      <c r="J14" s="26"/>
      <c r="K14" s="26"/>
      <c r="L14" s="26">
        <f t="shared" si="0"/>
        <v>0</v>
      </c>
    </row>
    <row r="15" spans="1:12" x14ac:dyDescent="0.35">
      <c r="A15" s="168" t="s">
        <v>28</v>
      </c>
      <c r="B15" s="27" t="s">
        <v>27</v>
      </c>
      <c r="C15" s="28">
        <v>0.33333333333333331</v>
      </c>
      <c r="D15" s="28">
        <v>0.85416666666666663</v>
      </c>
      <c r="E15" s="29">
        <v>1</v>
      </c>
      <c r="F15" s="29">
        <v>10</v>
      </c>
      <c r="G15" s="29">
        <v>2.5</v>
      </c>
      <c r="H15" s="150">
        <v>50</v>
      </c>
      <c r="I15" s="27">
        <v>16</v>
      </c>
      <c r="J15" s="30">
        <v>12</v>
      </c>
      <c r="K15" s="30">
        <v>15</v>
      </c>
      <c r="L15" s="30">
        <f>((E15*I15)+(F15*J15)+(G15*K15))*H15</f>
        <v>8675</v>
      </c>
    </row>
    <row r="16" spans="1:12" x14ac:dyDescent="0.35">
      <c r="A16" s="169"/>
      <c r="B16" s="146"/>
      <c r="C16" s="147"/>
      <c r="D16" s="147"/>
      <c r="E16" s="147"/>
      <c r="F16" s="148"/>
      <c r="G16" s="148"/>
      <c r="H16" s="151">
        <v>50</v>
      </c>
      <c r="I16" s="146"/>
      <c r="J16" s="149"/>
      <c r="K16" s="149"/>
      <c r="L16" s="145">
        <f>((E16*I16)+(F16*J16)+(G16*K16))*H16</f>
        <v>0</v>
      </c>
    </row>
    <row r="17" spans="1:12" x14ac:dyDescent="0.35">
      <c r="A17" s="169"/>
      <c r="B17" s="146"/>
      <c r="C17" s="147"/>
      <c r="D17" s="147"/>
      <c r="E17" s="147"/>
      <c r="F17" s="148"/>
      <c r="G17" s="148"/>
      <c r="H17" s="151">
        <v>50</v>
      </c>
      <c r="I17" s="146"/>
      <c r="J17" s="149"/>
      <c r="K17" s="149"/>
      <c r="L17" s="145">
        <f t="shared" ref="L17:L23" si="1">((E17*I17)+(F17*J17)+(G17*K17))*H17</f>
        <v>0</v>
      </c>
    </row>
    <row r="18" spans="1:12" x14ac:dyDescent="0.35">
      <c r="A18" s="169"/>
      <c r="B18" s="146"/>
      <c r="C18" s="147"/>
      <c r="D18" s="147"/>
      <c r="E18" s="147"/>
      <c r="F18" s="148"/>
      <c r="G18" s="148"/>
      <c r="H18" s="151">
        <v>50</v>
      </c>
      <c r="I18" s="146"/>
      <c r="J18" s="149"/>
      <c r="K18" s="149"/>
      <c r="L18" s="145">
        <f t="shared" si="1"/>
        <v>0</v>
      </c>
    </row>
    <row r="19" spans="1:12" x14ac:dyDescent="0.35">
      <c r="A19" s="169"/>
      <c r="B19" s="146"/>
      <c r="C19" s="147"/>
      <c r="D19" s="147"/>
      <c r="E19" s="147"/>
      <c r="F19" s="148"/>
      <c r="G19" s="148"/>
      <c r="H19" s="151">
        <v>50</v>
      </c>
      <c r="I19" s="146"/>
      <c r="J19" s="149"/>
      <c r="K19" s="149"/>
      <c r="L19" s="145">
        <f t="shared" si="1"/>
        <v>0</v>
      </c>
    </row>
    <row r="20" spans="1:12" x14ac:dyDescent="0.35">
      <c r="A20" s="170"/>
      <c r="B20" s="19"/>
      <c r="C20" s="20"/>
      <c r="D20" s="20"/>
      <c r="E20" s="20"/>
      <c r="F20" s="21"/>
      <c r="G20" s="21"/>
      <c r="H20" s="152">
        <v>50</v>
      </c>
      <c r="I20" s="19"/>
      <c r="J20" s="22"/>
      <c r="K20" s="22"/>
      <c r="L20" s="22">
        <f t="shared" si="1"/>
        <v>0</v>
      </c>
    </row>
    <row r="21" spans="1:12" x14ac:dyDescent="0.35">
      <c r="A21" s="170"/>
      <c r="B21" s="19"/>
      <c r="C21" s="20"/>
      <c r="D21" s="20"/>
      <c r="E21" s="20"/>
      <c r="F21" s="21"/>
      <c r="G21" s="21"/>
      <c r="H21" s="152">
        <v>50</v>
      </c>
      <c r="I21" s="19"/>
      <c r="J21" s="22"/>
      <c r="K21" s="22"/>
      <c r="L21" s="22">
        <f t="shared" si="1"/>
        <v>0</v>
      </c>
    </row>
    <row r="22" spans="1:12" x14ac:dyDescent="0.35">
      <c r="A22" s="170"/>
      <c r="B22" s="19"/>
      <c r="C22" s="20"/>
      <c r="D22" s="20"/>
      <c r="E22" s="20"/>
      <c r="F22" s="21"/>
      <c r="G22" s="21"/>
      <c r="H22" s="152">
        <v>50</v>
      </c>
      <c r="I22" s="19"/>
      <c r="J22" s="22"/>
      <c r="K22" s="22"/>
      <c r="L22" s="22">
        <f t="shared" si="1"/>
        <v>0</v>
      </c>
    </row>
    <row r="23" spans="1:12" ht="15" thickBot="1" x14ac:dyDescent="0.4">
      <c r="A23" s="171"/>
      <c r="B23" s="23"/>
      <c r="C23" s="24"/>
      <c r="D23" s="24"/>
      <c r="E23" s="24"/>
      <c r="F23" s="25"/>
      <c r="G23" s="25"/>
      <c r="H23" s="153">
        <v>50</v>
      </c>
      <c r="I23" s="23"/>
      <c r="J23" s="26"/>
      <c r="K23" s="26"/>
      <c r="L23" s="26">
        <f t="shared" si="1"/>
        <v>0</v>
      </c>
    </row>
    <row r="24" spans="1:12" x14ac:dyDescent="0.35">
      <c r="A24" s="168" t="s">
        <v>29</v>
      </c>
      <c r="B24" s="27" t="s">
        <v>27</v>
      </c>
      <c r="C24" s="28">
        <v>0.33333333333333331</v>
      </c>
      <c r="D24" s="28">
        <v>0.85416666666666663</v>
      </c>
      <c r="E24" s="29">
        <v>1</v>
      </c>
      <c r="F24" s="29">
        <v>10</v>
      </c>
      <c r="G24" s="29">
        <v>2.5</v>
      </c>
      <c r="H24" s="150">
        <v>50</v>
      </c>
      <c r="I24" s="27">
        <v>16</v>
      </c>
      <c r="J24" s="30">
        <v>12</v>
      </c>
      <c r="K24" s="30">
        <v>15</v>
      </c>
      <c r="L24" s="30">
        <f>((E24*I24)+(F24*J24)+(G24*K24))*H24</f>
        <v>8675</v>
      </c>
    </row>
    <row r="25" spans="1:12" x14ac:dyDescent="0.35">
      <c r="A25" s="169"/>
      <c r="B25" s="146"/>
      <c r="C25" s="147"/>
      <c r="D25" s="147"/>
      <c r="E25" s="147"/>
      <c r="F25" s="148"/>
      <c r="G25" s="148"/>
      <c r="H25" s="151">
        <v>50</v>
      </c>
      <c r="I25" s="146"/>
      <c r="J25" s="149"/>
      <c r="K25" s="149"/>
      <c r="L25" s="145">
        <f>((E25*I25)+(F25*J25)+(G25*K25))*H25</f>
        <v>0</v>
      </c>
    </row>
    <row r="26" spans="1:12" x14ac:dyDescent="0.35">
      <c r="A26" s="169"/>
      <c r="B26" s="146"/>
      <c r="C26" s="147"/>
      <c r="D26" s="147"/>
      <c r="E26" s="147"/>
      <c r="F26" s="148"/>
      <c r="G26" s="148"/>
      <c r="H26" s="151">
        <v>50</v>
      </c>
      <c r="I26" s="146"/>
      <c r="J26" s="149"/>
      <c r="K26" s="149"/>
      <c r="L26" s="145">
        <f t="shared" ref="L26:L32" si="2">((E26*I26)+(F26*J26)+(G26*K26))*H26</f>
        <v>0</v>
      </c>
    </row>
    <row r="27" spans="1:12" x14ac:dyDescent="0.35">
      <c r="A27" s="169"/>
      <c r="B27" s="146"/>
      <c r="C27" s="147"/>
      <c r="D27" s="147"/>
      <c r="E27" s="147"/>
      <c r="F27" s="148"/>
      <c r="G27" s="148"/>
      <c r="H27" s="151">
        <v>50</v>
      </c>
      <c r="I27" s="146"/>
      <c r="J27" s="149"/>
      <c r="K27" s="149"/>
      <c r="L27" s="145">
        <f t="shared" si="2"/>
        <v>0</v>
      </c>
    </row>
    <row r="28" spans="1:12" x14ac:dyDescent="0.35">
      <c r="A28" s="169"/>
      <c r="B28" s="146"/>
      <c r="C28" s="147"/>
      <c r="D28" s="147"/>
      <c r="E28" s="147"/>
      <c r="F28" s="148"/>
      <c r="G28" s="148"/>
      <c r="H28" s="151">
        <v>50</v>
      </c>
      <c r="I28" s="146"/>
      <c r="J28" s="149"/>
      <c r="K28" s="149"/>
      <c r="L28" s="145">
        <f t="shared" si="2"/>
        <v>0</v>
      </c>
    </row>
    <row r="29" spans="1:12" x14ac:dyDescent="0.35">
      <c r="A29" s="170"/>
      <c r="B29" s="19"/>
      <c r="C29" s="20"/>
      <c r="D29" s="20"/>
      <c r="E29" s="20"/>
      <c r="F29" s="21"/>
      <c r="G29" s="21"/>
      <c r="H29" s="152">
        <v>50</v>
      </c>
      <c r="I29" s="19"/>
      <c r="J29" s="22"/>
      <c r="K29" s="22"/>
      <c r="L29" s="22">
        <f t="shared" si="2"/>
        <v>0</v>
      </c>
    </row>
    <row r="30" spans="1:12" x14ac:dyDescent="0.35">
      <c r="A30" s="170"/>
      <c r="B30" s="19"/>
      <c r="C30" s="20"/>
      <c r="D30" s="20"/>
      <c r="E30" s="20"/>
      <c r="F30" s="21"/>
      <c r="G30" s="21"/>
      <c r="H30" s="152">
        <v>50</v>
      </c>
      <c r="I30" s="19"/>
      <c r="J30" s="22"/>
      <c r="K30" s="22"/>
      <c r="L30" s="22">
        <f t="shared" si="2"/>
        <v>0</v>
      </c>
    </row>
    <row r="31" spans="1:12" x14ac:dyDescent="0.35">
      <c r="A31" s="170"/>
      <c r="B31" s="19"/>
      <c r="C31" s="20"/>
      <c r="D31" s="20"/>
      <c r="E31" s="20"/>
      <c r="F31" s="21"/>
      <c r="G31" s="21"/>
      <c r="H31" s="152">
        <v>50</v>
      </c>
      <c r="I31" s="19"/>
      <c r="J31" s="22"/>
      <c r="K31" s="22"/>
      <c r="L31" s="22">
        <f t="shared" si="2"/>
        <v>0</v>
      </c>
    </row>
    <row r="32" spans="1:12" ht="15" thickBot="1" x14ac:dyDescent="0.4">
      <c r="A32" s="171"/>
      <c r="B32" s="23"/>
      <c r="C32" s="24"/>
      <c r="D32" s="24"/>
      <c r="E32" s="24"/>
      <c r="F32" s="25"/>
      <c r="G32" s="25"/>
      <c r="H32" s="153">
        <v>50</v>
      </c>
      <c r="I32" s="23"/>
      <c r="J32" s="26"/>
      <c r="K32" s="26"/>
      <c r="L32" s="26">
        <f t="shared" si="2"/>
        <v>0</v>
      </c>
    </row>
    <row r="33" spans="1:12" x14ac:dyDescent="0.35">
      <c r="A33" s="168" t="s">
        <v>30</v>
      </c>
      <c r="B33" s="27" t="s">
        <v>27</v>
      </c>
      <c r="C33" s="28">
        <v>0.33333333333333331</v>
      </c>
      <c r="D33" s="28">
        <v>0.85416666666666663</v>
      </c>
      <c r="E33" s="29">
        <v>1</v>
      </c>
      <c r="F33" s="29">
        <v>10</v>
      </c>
      <c r="G33" s="29">
        <v>2.5</v>
      </c>
      <c r="H33" s="150">
        <v>50</v>
      </c>
      <c r="I33" s="27">
        <v>16</v>
      </c>
      <c r="J33" s="30">
        <v>12</v>
      </c>
      <c r="K33" s="30">
        <v>15</v>
      </c>
      <c r="L33" s="30">
        <f>((E33*I33)+(F33*J33)+(G33*K33))*H33</f>
        <v>8675</v>
      </c>
    </row>
    <row r="34" spans="1:12" x14ac:dyDescent="0.35">
      <c r="A34" s="169"/>
      <c r="B34" s="146"/>
      <c r="C34" s="147"/>
      <c r="D34" s="147"/>
      <c r="E34" s="147"/>
      <c r="F34" s="148"/>
      <c r="G34" s="148"/>
      <c r="H34" s="151">
        <v>50</v>
      </c>
      <c r="I34" s="146"/>
      <c r="J34" s="149"/>
      <c r="K34" s="149"/>
      <c r="L34" s="145">
        <f>((E34*I34)+(F34*J34)+(G34*K34))*H34</f>
        <v>0</v>
      </c>
    </row>
    <row r="35" spans="1:12" x14ac:dyDescent="0.35">
      <c r="A35" s="169"/>
      <c r="B35" s="146"/>
      <c r="C35" s="147"/>
      <c r="D35" s="147"/>
      <c r="E35" s="147"/>
      <c r="F35" s="148"/>
      <c r="G35" s="148"/>
      <c r="H35" s="151">
        <v>50</v>
      </c>
      <c r="I35" s="146"/>
      <c r="J35" s="149"/>
      <c r="K35" s="149"/>
      <c r="L35" s="145">
        <f t="shared" ref="L35:L41" si="3">((E35*I35)+(F35*J35)+(G35*K35))*H35</f>
        <v>0</v>
      </c>
    </row>
    <row r="36" spans="1:12" x14ac:dyDescent="0.35">
      <c r="A36" s="169"/>
      <c r="B36" s="146"/>
      <c r="C36" s="147"/>
      <c r="D36" s="147"/>
      <c r="E36" s="147"/>
      <c r="F36" s="148"/>
      <c r="G36" s="148"/>
      <c r="H36" s="151">
        <v>50</v>
      </c>
      <c r="I36" s="146"/>
      <c r="J36" s="149"/>
      <c r="K36" s="149"/>
      <c r="L36" s="145">
        <f t="shared" si="3"/>
        <v>0</v>
      </c>
    </row>
    <row r="37" spans="1:12" x14ac:dyDescent="0.35">
      <c r="A37" s="169"/>
      <c r="B37" s="146"/>
      <c r="C37" s="147"/>
      <c r="D37" s="147"/>
      <c r="E37" s="147"/>
      <c r="F37" s="148"/>
      <c r="G37" s="148"/>
      <c r="H37" s="151">
        <v>50</v>
      </c>
      <c r="I37" s="146"/>
      <c r="J37" s="149"/>
      <c r="K37" s="149"/>
      <c r="L37" s="145">
        <f t="shared" si="3"/>
        <v>0</v>
      </c>
    </row>
    <row r="38" spans="1:12" x14ac:dyDescent="0.35">
      <c r="A38" s="170"/>
      <c r="B38" s="19"/>
      <c r="C38" s="20"/>
      <c r="D38" s="20"/>
      <c r="E38" s="20"/>
      <c r="F38" s="21"/>
      <c r="G38" s="21"/>
      <c r="H38" s="152">
        <v>50</v>
      </c>
      <c r="I38" s="19"/>
      <c r="J38" s="22"/>
      <c r="K38" s="22"/>
      <c r="L38" s="22">
        <f t="shared" si="3"/>
        <v>0</v>
      </c>
    </row>
    <row r="39" spans="1:12" x14ac:dyDescent="0.35">
      <c r="A39" s="170"/>
      <c r="B39" s="19"/>
      <c r="C39" s="20"/>
      <c r="D39" s="20"/>
      <c r="E39" s="20"/>
      <c r="F39" s="21"/>
      <c r="G39" s="21"/>
      <c r="H39" s="152">
        <v>50</v>
      </c>
      <c r="I39" s="19"/>
      <c r="J39" s="22"/>
      <c r="K39" s="22"/>
      <c r="L39" s="22">
        <f t="shared" si="3"/>
        <v>0</v>
      </c>
    </row>
    <row r="40" spans="1:12" x14ac:dyDescent="0.35">
      <c r="A40" s="170"/>
      <c r="B40" s="19"/>
      <c r="C40" s="20"/>
      <c r="D40" s="20"/>
      <c r="E40" s="20"/>
      <c r="F40" s="21"/>
      <c r="G40" s="21"/>
      <c r="H40" s="152">
        <v>50</v>
      </c>
      <c r="I40" s="19"/>
      <c r="J40" s="22"/>
      <c r="K40" s="22"/>
      <c r="L40" s="22">
        <f t="shared" si="3"/>
        <v>0</v>
      </c>
    </row>
    <row r="41" spans="1:12" ht="15" thickBot="1" x14ac:dyDescent="0.4">
      <c r="A41" s="171"/>
      <c r="B41" s="23"/>
      <c r="C41" s="24"/>
      <c r="D41" s="24"/>
      <c r="E41" s="24"/>
      <c r="F41" s="25"/>
      <c r="G41" s="25"/>
      <c r="H41" s="153">
        <v>50</v>
      </c>
      <c r="I41" s="23"/>
      <c r="J41" s="26"/>
      <c r="K41" s="26"/>
      <c r="L41" s="26">
        <f t="shared" si="3"/>
        <v>0</v>
      </c>
    </row>
    <row r="42" spans="1:12" x14ac:dyDescent="0.35">
      <c r="A42" s="168" t="s">
        <v>31</v>
      </c>
      <c r="B42" s="27" t="s">
        <v>27</v>
      </c>
      <c r="C42" s="28">
        <v>0.33333333333333331</v>
      </c>
      <c r="D42" s="28">
        <v>0.85416666666666663</v>
      </c>
      <c r="E42" s="29">
        <v>1</v>
      </c>
      <c r="F42" s="29">
        <v>10</v>
      </c>
      <c r="G42" s="29">
        <v>2.5</v>
      </c>
      <c r="H42" s="150">
        <v>50</v>
      </c>
      <c r="I42" s="27">
        <v>16</v>
      </c>
      <c r="J42" s="30">
        <v>12</v>
      </c>
      <c r="K42" s="30">
        <v>15</v>
      </c>
      <c r="L42" s="30">
        <f>((E42*I42)+(F42*J42)+(G42*K42))*H42</f>
        <v>8675</v>
      </c>
    </row>
    <row r="43" spans="1:12" x14ac:dyDescent="0.35">
      <c r="A43" s="169"/>
      <c r="B43" s="146"/>
      <c r="C43" s="147"/>
      <c r="D43" s="147"/>
      <c r="E43" s="147"/>
      <c r="F43" s="148"/>
      <c r="G43" s="148"/>
      <c r="H43" s="151">
        <v>50</v>
      </c>
      <c r="I43" s="146"/>
      <c r="J43" s="149"/>
      <c r="K43" s="149"/>
      <c r="L43" s="145">
        <f>((E43*I43)+(F43*J43)+(G43*K43))*H43</f>
        <v>0</v>
      </c>
    </row>
    <row r="44" spans="1:12" x14ac:dyDescent="0.35">
      <c r="A44" s="169"/>
      <c r="B44" s="146"/>
      <c r="C44" s="147"/>
      <c r="D44" s="147"/>
      <c r="E44" s="147"/>
      <c r="F44" s="148"/>
      <c r="G44" s="148"/>
      <c r="H44" s="151">
        <v>50</v>
      </c>
      <c r="I44" s="146"/>
      <c r="J44" s="149"/>
      <c r="K44" s="149"/>
      <c r="L44" s="145">
        <f t="shared" ref="L44:L50" si="4">((E44*I44)+(F44*J44)+(G44*K44))*H44</f>
        <v>0</v>
      </c>
    </row>
    <row r="45" spans="1:12" x14ac:dyDescent="0.35">
      <c r="A45" s="169"/>
      <c r="B45" s="146"/>
      <c r="C45" s="147"/>
      <c r="D45" s="147"/>
      <c r="E45" s="147"/>
      <c r="F45" s="148"/>
      <c r="G45" s="148"/>
      <c r="H45" s="151">
        <v>50</v>
      </c>
      <c r="I45" s="146"/>
      <c r="J45" s="149"/>
      <c r="K45" s="149"/>
      <c r="L45" s="145">
        <f t="shared" si="4"/>
        <v>0</v>
      </c>
    </row>
    <row r="46" spans="1:12" x14ac:dyDescent="0.35">
      <c r="A46" s="169"/>
      <c r="B46" s="146"/>
      <c r="C46" s="147"/>
      <c r="D46" s="147"/>
      <c r="E46" s="147"/>
      <c r="F46" s="148"/>
      <c r="G46" s="148"/>
      <c r="H46" s="151">
        <v>50</v>
      </c>
      <c r="I46" s="146"/>
      <c r="J46" s="149"/>
      <c r="K46" s="149"/>
      <c r="L46" s="145">
        <f t="shared" si="4"/>
        <v>0</v>
      </c>
    </row>
    <row r="47" spans="1:12" x14ac:dyDescent="0.35">
      <c r="A47" s="170"/>
      <c r="B47" s="19"/>
      <c r="C47" s="20"/>
      <c r="D47" s="20"/>
      <c r="E47" s="20"/>
      <c r="F47" s="21"/>
      <c r="G47" s="21"/>
      <c r="H47" s="152">
        <v>50</v>
      </c>
      <c r="I47" s="19"/>
      <c r="J47" s="22"/>
      <c r="K47" s="22"/>
      <c r="L47" s="22">
        <f t="shared" si="4"/>
        <v>0</v>
      </c>
    </row>
    <row r="48" spans="1:12" x14ac:dyDescent="0.35">
      <c r="A48" s="170"/>
      <c r="B48" s="19"/>
      <c r="C48" s="20"/>
      <c r="D48" s="20"/>
      <c r="E48" s="20"/>
      <c r="F48" s="21"/>
      <c r="G48" s="21"/>
      <c r="H48" s="152">
        <v>50</v>
      </c>
      <c r="I48" s="19"/>
      <c r="J48" s="22"/>
      <c r="K48" s="22"/>
      <c r="L48" s="22">
        <f t="shared" si="4"/>
        <v>0</v>
      </c>
    </row>
    <row r="49" spans="1:12" x14ac:dyDescent="0.35">
      <c r="A49" s="170"/>
      <c r="B49" s="19"/>
      <c r="C49" s="20"/>
      <c r="D49" s="20"/>
      <c r="E49" s="20"/>
      <c r="F49" s="21"/>
      <c r="G49" s="21"/>
      <c r="H49" s="152">
        <v>50</v>
      </c>
      <c r="I49" s="19"/>
      <c r="J49" s="22"/>
      <c r="K49" s="22"/>
      <c r="L49" s="22">
        <f t="shared" si="4"/>
        <v>0</v>
      </c>
    </row>
    <row r="50" spans="1:12" ht="15" thickBot="1" x14ac:dyDescent="0.4">
      <c r="A50" s="171"/>
      <c r="B50" s="23"/>
      <c r="C50" s="24"/>
      <c r="D50" s="24"/>
      <c r="E50" s="24"/>
      <c r="F50" s="25"/>
      <c r="G50" s="25"/>
      <c r="H50" s="153">
        <v>50</v>
      </c>
      <c r="I50" s="23"/>
      <c r="J50" s="26"/>
      <c r="K50" s="26"/>
      <c r="L50" s="26">
        <f t="shared" si="4"/>
        <v>0</v>
      </c>
    </row>
    <row r="51" spans="1:12" x14ac:dyDescent="0.35">
      <c r="A51" s="168" t="s">
        <v>32</v>
      </c>
      <c r="B51" s="27" t="s">
        <v>27</v>
      </c>
      <c r="C51" s="28">
        <v>0.33333333333333331</v>
      </c>
      <c r="D51" s="28">
        <v>0.85416666666666663</v>
      </c>
      <c r="E51" s="29">
        <v>1</v>
      </c>
      <c r="F51" s="29">
        <v>10</v>
      </c>
      <c r="G51" s="29">
        <v>2.5</v>
      </c>
      <c r="H51" s="150">
        <v>50</v>
      </c>
      <c r="I51" s="27">
        <v>16</v>
      </c>
      <c r="J51" s="30">
        <v>12</v>
      </c>
      <c r="K51" s="30">
        <v>15</v>
      </c>
      <c r="L51" s="30">
        <f>((E51*I51)+(F51*J51)+(G51*K51))*H51</f>
        <v>8675</v>
      </c>
    </row>
    <row r="52" spans="1:12" x14ac:dyDescent="0.35">
      <c r="A52" s="169"/>
      <c r="B52" s="146"/>
      <c r="C52" s="147"/>
      <c r="D52" s="147"/>
      <c r="E52" s="147"/>
      <c r="F52" s="148"/>
      <c r="G52" s="148"/>
      <c r="H52" s="151">
        <v>50</v>
      </c>
      <c r="I52" s="146"/>
      <c r="J52" s="149"/>
      <c r="K52" s="149"/>
      <c r="L52" s="145">
        <f>((E52*I52)+(F52*J52)+(G52*K52))*H52</f>
        <v>0</v>
      </c>
    </row>
    <row r="53" spans="1:12" x14ac:dyDescent="0.35">
      <c r="A53" s="169"/>
      <c r="B53" s="146"/>
      <c r="C53" s="147"/>
      <c r="D53" s="147"/>
      <c r="E53" s="147"/>
      <c r="F53" s="148"/>
      <c r="G53" s="148"/>
      <c r="H53" s="151">
        <v>50</v>
      </c>
      <c r="I53" s="146"/>
      <c r="J53" s="149"/>
      <c r="K53" s="149"/>
      <c r="L53" s="145">
        <f t="shared" ref="L53:L59" si="5">((E53*I53)+(F53*J53)+(G53*K53))*H53</f>
        <v>0</v>
      </c>
    </row>
    <row r="54" spans="1:12" x14ac:dyDescent="0.35">
      <c r="A54" s="169"/>
      <c r="B54" s="146"/>
      <c r="C54" s="147"/>
      <c r="D54" s="147"/>
      <c r="E54" s="147"/>
      <c r="F54" s="148"/>
      <c r="G54" s="148"/>
      <c r="H54" s="151">
        <v>50</v>
      </c>
      <c r="I54" s="146"/>
      <c r="J54" s="149"/>
      <c r="K54" s="149"/>
      <c r="L54" s="145">
        <f t="shared" si="5"/>
        <v>0</v>
      </c>
    </row>
    <row r="55" spans="1:12" x14ac:dyDescent="0.35">
      <c r="A55" s="169"/>
      <c r="B55" s="146"/>
      <c r="C55" s="147"/>
      <c r="D55" s="147"/>
      <c r="E55" s="147"/>
      <c r="F55" s="148"/>
      <c r="G55" s="148"/>
      <c r="H55" s="151">
        <v>50</v>
      </c>
      <c r="I55" s="146"/>
      <c r="J55" s="149"/>
      <c r="K55" s="149"/>
      <c r="L55" s="145">
        <f t="shared" si="5"/>
        <v>0</v>
      </c>
    </row>
    <row r="56" spans="1:12" x14ac:dyDescent="0.35">
      <c r="A56" s="170"/>
      <c r="B56" s="19"/>
      <c r="C56" s="20"/>
      <c r="D56" s="20"/>
      <c r="E56" s="20"/>
      <c r="F56" s="21"/>
      <c r="G56" s="21"/>
      <c r="H56" s="152">
        <v>50</v>
      </c>
      <c r="I56" s="19"/>
      <c r="J56" s="22"/>
      <c r="K56" s="22"/>
      <c r="L56" s="22">
        <f t="shared" si="5"/>
        <v>0</v>
      </c>
    </row>
    <row r="57" spans="1:12" x14ac:dyDescent="0.35">
      <c r="A57" s="170"/>
      <c r="B57" s="19"/>
      <c r="C57" s="20"/>
      <c r="D57" s="20"/>
      <c r="E57" s="20"/>
      <c r="F57" s="21"/>
      <c r="G57" s="21"/>
      <c r="H57" s="152">
        <v>50</v>
      </c>
      <c r="I57" s="19"/>
      <c r="J57" s="22"/>
      <c r="K57" s="22"/>
      <c r="L57" s="22">
        <f t="shared" si="5"/>
        <v>0</v>
      </c>
    </row>
    <row r="58" spans="1:12" x14ac:dyDescent="0.35">
      <c r="A58" s="170"/>
      <c r="B58" s="19"/>
      <c r="C58" s="20"/>
      <c r="D58" s="20"/>
      <c r="E58" s="20"/>
      <c r="F58" s="21"/>
      <c r="G58" s="21"/>
      <c r="H58" s="152">
        <v>50</v>
      </c>
      <c r="I58" s="19"/>
      <c r="J58" s="22"/>
      <c r="K58" s="22"/>
      <c r="L58" s="22">
        <f t="shared" si="5"/>
        <v>0</v>
      </c>
    </row>
    <row r="59" spans="1:12" ht="15" thickBot="1" x14ac:dyDescent="0.4">
      <c r="A59" s="171"/>
      <c r="B59" s="23"/>
      <c r="C59" s="24"/>
      <c r="D59" s="24"/>
      <c r="E59" s="24"/>
      <c r="F59" s="25"/>
      <c r="G59" s="25"/>
      <c r="H59" s="153">
        <v>50</v>
      </c>
      <c r="I59" s="23"/>
      <c r="J59" s="26"/>
      <c r="K59" s="26"/>
      <c r="L59" s="26">
        <f t="shared" si="5"/>
        <v>0</v>
      </c>
    </row>
    <row r="60" spans="1:12" x14ac:dyDescent="0.35">
      <c r="A60" s="168" t="s">
        <v>33</v>
      </c>
      <c r="B60" s="27" t="s">
        <v>27</v>
      </c>
      <c r="C60" s="28">
        <v>0.33333333333333331</v>
      </c>
      <c r="D60" s="28">
        <v>0.85416666666666663</v>
      </c>
      <c r="E60" s="29">
        <v>1</v>
      </c>
      <c r="F60" s="29">
        <v>10</v>
      </c>
      <c r="G60" s="29">
        <v>2.5</v>
      </c>
      <c r="H60" s="150">
        <v>50</v>
      </c>
      <c r="I60" s="27">
        <v>16</v>
      </c>
      <c r="J60" s="30">
        <v>12</v>
      </c>
      <c r="K60" s="30">
        <v>15</v>
      </c>
      <c r="L60" s="30">
        <f>((E60*I60)+(F60*J60)+(G60*K60))*H60</f>
        <v>8675</v>
      </c>
    </row>
    <row r="61" spans="1:12" x14ac:dyDescent="0.35">
      <c r="A61" s="169"/>
      <c r="B61" s="146"/>
      <c r="C61" s="147"/>
      <c r="D61" s="147"/>
      <c r="E61" s="147"/>
      <c r="F61" s="148"/>
      <c r="G61" s="148"/>
      <c r="H61" s="151">
        <v>50</v>
      </c>
      <c r="I61" s="146"/>
      <c r="J61" s="149"/>
      <c r="K61" s="149"/>
      <c r="L61" s="145">
        <f>((E61*I61)+(F61*J61)+(G61*K61))*H61</f>
        <v>0</v>
      </c>
    </row>
    <row r="62" spans="1:12" x14ac:dyDescent="0.35">
      <c r="A62" s="169"/>
      <c r="B62" s="146"/>
      <c r="C62" s="147"/>
      <c r="D62" s="147"/>
      <c r="E62" s="147"/>
      <c r="F62" s="148"/>
      <c r="G62" s="148"/>
      <c r="H62" s="151">
        <v>50</v>
      </c>
      <c r="I62" s="146"/>
      <c r="J62" s="149"/>
      <c r="K62" s="149"/>
      <c r="L62" s="145">
        <f t="shared" ref="L62:L68" si="6">((E62*I62)+(F62*J62)+(G62*K62))*H62</f>
        <v>0</v>
      </c>
    </row>
    <row r="63" spans="1:12" x14ac:dyDescent="0.35">
      <c r="A63" s="169"/>
      <c r="B63" s="146"/>
      <c r="C63" s="147"/>
      <c r="D63" s="147"/>
      <c r="E63" s="147"/>
      <c r="F63" s="148"/>
      <c r="G63" s="148"/>
      <c r="H63" s="151">
        <v>50</v>
      </c>
      <c r="I63" s="146"/>
      <c r="J63" s="149"/>
      <c r="K63" s="149"/>
      <c r="L63" s="145">
        <f t="shared" si="6"/>
        <v>0</v>
      </c>
    </row>
    <row r="64" spans="1:12" x14ac:dyDescent="0.35">
      <c r="A64" s="169"/>
      <c r="B64" s="146"/>
      <c r="C64" s="147"/>
      <c r="D64" s="147"/>
      <c r="E64" s="147"/>
      <c r="F64" s="148"/>
      <c r="G64" s="148"/>
      <c r="H64" s="151">
        <v>50</v>
      </c>
      <c r="I64" s="146"/>
      <c r="J64" s="149"/>
      <c r="K64" s="149"/>
      <c r="L64" s="145">
        <f t="shared" si="6"/>
        <v>0</v>
      </c>
    </row>
    <row r="65" spans="1:12" x14ac:dyDescent="0.35">
      <c r="A65" s="170"/>
      <c r="B65" s="19"/>
      <c r="C65" s="20"/>
      <c r="D65" s="20"/>
      <c r="E65" s="20"/>
      <c r="F65" s="21"/>
      <c r="G65" s="21"/>
      <c r="H65" s="152">
        <v>50</v>
      </c>
      <c r="I65" s="19"/>
      <c r="J65" s="22"/>
      <c r="K65" s="22"/>
      <c r="L65" s="22">
        <f t="shared" si="6"/>
        <v>0</v>
      </c>
    </row>
    <row r="66" spans="1:12" x14ac:dyDescent="0.35">
      <c r="A66" s="170"/>
      <c r="B66" s="19"/>
      <c r="C66" s="20"/>
      <c r="D66" s="20"/>
      <c r="E66" s="20"/>
      <c r="F66" s="21"/>
      <c r="G66" s="21"/>
      <c r="H66" s="152">
        <v>50</v>
      </c>
      <c r="I66" s="19"/>
      <c r="J66" s="22"/>
      <c r="K66" s="22"/>
      <c r="L66" s="22">
        <f t="shared" si="6"/>
        <v>0</v>
      </c>
    </row>
    <row r="67" spans="1:12" x14ac:dyDescent="0.35">
      <c r="A67" s="170"/>
      <c r="B67" s="19"/>
      <c r="C67" s="20"/>
      <c r="D67" s="20"/>
      <c r="E67" s="20"/>
      <c r="F67" s="21"/>
      <c r="G67" s="21"/>
      <c r="H67" s="152">
        <v>50</v>
      </c>
      <c r="I67" s="19"/>
      <c r="J67" s="22"/>
      <c r="K67" s="22"/>
      <c r="L67" s="22">
        <f t="shared" si="6"/>
        <v>0</v>
      </c>
    </row>
    <row r="68" spans="1:12" ht="15" thickBot="1" x14ac:dyDescent="0.4">
      <c r="A68" s="171"/>
      <c r="B68" s="23"/>
      <c r="C68" s="24"/>
      <c r="D68" s="24"/>
      <c r="E68" s="24"/>
      <c r="F68" s="25"/>
      <c r="G68" s="25"/>
      <c r="H68" s="153">
        <v>50</v>
      </c>
      <c r="I68" s="23"/>
      <c r="J68" s="26"/>
      <c r="K68" s="26"/>
      <c r="L68" s="26">
        <f t="shared" si="6"/>
        <v>0</v>
      </c>
    </row>
    <row r="69" spans="1:12" x14ac:dyDescent="0.35">
      <c r="A69" s="168" t="s">
        <v>34</v>
      </c>
      <c r="B69" s="27" t="s">
        <v>27</v>
      </c>
      <c r="C69" s="28">
        <v>0.33333333333333331</v>
      </c>
      <c r="D69" s="28">
        <v>0.85416666666666663</v>
      </c>
      <c r="E69" s="29">
        <v>1</v>
      </c>
      <c r="F69" s="29">
        <v>10</v>
      </c>
      <c r="G69" s="29">
        <v>2.5</v>
      </c>
      <c r="H69" s="150">
        <v>10</v>
      </c>
      <c r="I69" s="27">
        <v>16</v>
      </c>
      <c r="J69" s="30">
        <v>12</v>
      </c>
      <c r="K69" s="30">
        <v>15</v>
      </c>
      <c r="L69" s="30">
        <f>((E69*I69)+(F69*J69)+(G69*K69))*H69</f>
        <v>1735</v>
      </c>
    </row>
    <row r="70" spans="1:12" x14ac:dyDescent="0.35">
      <c r="A70" s="169"/>
      <c r="B70" s="146"/>
      <c r="C70" s="147"/>
      <c r="D70" s="147"/>
      <c r="E70" s="147"/>
      <c r="F70" s="148"/>
      <c r="G70" s="148"/>
      <c r="H70" s="151">
        <v>10</v>
      </c>
      <c r="I70" s="146"/>
      <c r="J70" s="149"/>
      <c r="K70" s="149"/>
      <c r="L70" s="145">
        <f>((E70*I70)+(F70*J70)+(G70*K70))*H70</f>
        <v>0</v>
      </c>
    </row>
    <row r="71" spans="1:12" x14ac:dyDescent="0.35">
      <c r="A71" s="169"/>
      <c r="B71" s="146"/>
      <c r="C71" s="147"/>
      <c r="D71" s="147"/>
      <c r="E71" s="147"/>
      <c r="F71" s="148"/>
      <c r="G71" s="148"/>
      <c r="H71" s="151">
        <v>10</v>
      </c>
      <c r="I71" s="146"/>
      <c r="J71" s="149"/>
      <c r="K71" s="149"/>
      <c r="L71" s="145">
        <f t="shared" ref="L71:L77" si="7">((E71*I71)+(F71*J71)+(G71*K71))*H71</f>
        <v>0</v>
      </c>
    </row>
    <row r="72" spans="1:12" x14ac:dyDescent="0.35">
      <c r="A72" s="169"/>
      <c r="B72" s="146"/>
      <c r="C72" s="147"/>
      <c r="D72" s="147"/>
      <c r="E72" s="147"/>
      <c r="F72" s="148"/>
      <c r="G72" s="148"/>
      <c r="H72" s="151">
        <v>10</v>
      </c>
      <c r="I72" s="146"/>
      <c r="J72" s="149"/>
      <c r="K72" s="149"/>
      <c r="L72" s="145">
        <f t="shared" si="7"/>
        <v>0</v>
      </c>
    </row>
    <row r="73" spans="1:12" x14ac:dyDescent="0.35">
      <c r="A73" s="169"/>
      <c r="B73" s="146"/>
      <c r="C73" s="147"/>
      <c r="D73" s="147"/>
      <c r="E73" s="147"/>
      <c r="F73" s="148"/>
      <c r="G73" s="148"/>
      <c r="H73" s="151">
        <v>10</v>
      </c>
      <c r="I73" s="146"/>
      <c r="J73" s="149"/>
      <c r="K73" s="149"/>
      <c r="L73" s="145">
        <f t="shared" si="7"/>
        <v>0</v>
      </c>
    </row>
    <row r="74" spans="1:12" x14ac:dyDescent="0.35">
      <c r="A74" s="170"/>
      <c r="B74" s="19"/>
      <c r="C74" s="20"/>
      <c r="D74" s="20"/>
      <c r="E74" s="20"/>
      <c r="F74" s="21"/>
      <c r="G74" s="21"/>
      <c r="H74" s="151">
        <v>10</v>
      </c>
      <c r="I74" s="19"/>
      <c r="J74" s="22"/>
      <c r="K74" s="22"/>
      <c r="L74" s="22">
        <f t="shared" si="7"/>
        <v>0</v>
      </c>
    </row>
    <row r="75" spans="1:12" x14ac:dyDescent="0.35">
      <c r="A75" s="170"/>
      <c r="B75" s="19"/>
      <c r="C75" s="20"/>
      <c r="D75" s="20"/>
      <c r="E75" s="20"/>
      <c r="F75" s="21"/>
      <c r="G75" s="21"/>
      <c r="H75" s="151">
        <v>10</v>
      </c>
      <c r="I75" s="19"/>
      <c r="J75" s="22"/>
      <c r="K75" s="22"/>
      <c r="L75" s="22">
        <f t="shared" si="7"/>
        <v>0</v>
      </c>
    </row>
    <row r="76" spans="1:12" x14ac:dyDescent="0.35">
      <c r="A76" s="170"/>
      <c r="B76" s="19"/>
      <c r="C76" s="20"/>
      <c r="D76" s="20"/>
      <c r="E76" s="20"/>
      <c r="F76" s="21"/>
      <c r="G76" s="21"/>
      <c r="H76" s="152">
        <v>10</v>
      </c>
      <c r="I76" s="19"/>
      <c r="J76" s="22"/>
      <c r="K76" s="22"/>
      <c r="L76" s="22">
        <f t="shared" si="7"/>
        <v>0</v>
      </c>
    </row>
    <row r="77" spans="1:12" ht="15" thickBot="1" x14ac:dyDescent="0.4">
      <c r="A77" s="171"/>
      <c r="B77" s="23"/>
      <c r="C77" s="24"/>
      <c r="D77" s="24"/>
      <c r="E77" s="24"/>
      <c r="F77" s="25"/>
      <c r="G77" s="25"/>
      <c r="H77" s="153">
        <v>10</v>
      </c>
      <c r="I77" s="23"/>
      <c r="J77" s="26"/>
      <c r="K77" s="26"/>
      <c r="L77" s="26">
        <f t="shared" si="7"/>
        <v>0</v>
      </c>
    </row>
    <row r="79" spans="1:12" ht="15" thickBot="1" x14ac:dyDescent="0.4"/>
    <row r="80" spans="1:12" ht="15" thickBot="1" x14ac:dyDescent="0.4">
      <c r="J80" s="159" t="s">
        <v>114</v>
      </c>
      <c r="K80" s="160"/>
      <c r="L80" s="154">
        <f>SUM(L7:L77)</f>
        <v>53785</v>
      </c>
    </row>
  </sheetData>
  <mergeCells count="15">
    <mergeCell ref="J80:K80"/>
    <mergeCell ref="H4:H5"/>
    <mergeCell ref="L4:L5"/>
    <mergeCell ref="I4:K4"/>
    <mergeCell ref="A51:A59"/>
    <mergeCell ref="A60:A68"/>
    <mergeCell ref="A69:A77"/>
    <mergeCell ref="B4:B5"/>
    <mergeCell ref="C4:D4"/>
    <mergeCell ref="F4:G4"/>
    <mergeCell ref="A6:A14"/>
    <mergeCell ref="A15:A23"/>
    <mergeCell ref="A24:A32"/>
    <mergeCell ref="A33:A41"/>
    <mergeCell ref="A42:A50"/>
  </mergeCells>
  <pageMargins left="0.7" right="0.7" top="0.75" bottom="0.75" header="0.3" footer="0.3"/>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dimension ref="A1:D17"/>
  <sheetViews>
    <sheetView zoomScaleNormal="100" zoomScaleSheetLayoutView="100" workbookViewId="0">
      <selection activeCell="F14" sqref="F14"/>
    </sheetView>
  </sheetViews>
  <sheetFormatPr defaultColWidth="8.75" defaultRowHeight="13.5" x14ac:dyDescent="0.35"/>
  <cols>
    <col min="1" max="1" width="37.75" style="33" bestFit="1" customWidth="1"/>
    <col min="2" max="3" width="15.25" style="33" customWidth="1"/>
    <col min="4" max="4" width="16.58203125" style="33" bestFit="1" customWidth="1"/>
    <col min="5" max="16384" width="8.75" style="33"/>
  </cols>
  <sheetData>
    <row r="1" spans="1:4" ht="18" x14ac:dyDescent="0.35">
      <c r="A1" s="32" t="s">
        <v>35</v>
      </c>
    </row>
    <row r="3" spans="1:4" x14ac:dyDescent="0.35">
      <c r="A3" s="178" t="s">
        <v>36</v>
      </c>
      <c r="B3" s="179"/>
      <c r="C3" s="180"/>
      <c r="D3" s="34" t="s">
        <v>37</v>
      </c>
    </row>
    <row r="4" spans="1:4" x14ac:dyDescent="0.35">
      <c r="A4" s="181" t="s">
        <v>91</v>
      </c>
      <c r="B4" s="182"/>
      <c r="C4" s="183"/>
      <c r="D4" s="39">
        <v>0</v>
      </c>
    </row>
    <row r="5" spans="1:4" x14ac:dyDescent="0.35">
      <c r="A5" s="181" t="s">
        <v>92</v>
      </c>
      <c r="B5" s="182"/>
      <c r="C5" s="183"/>
      <c r="D5" s="39">
        <v>0</v>
      </c>
    </row>
    <row r="6" spans="1:4" x14ac:dyDescent="0.35">
      <c r="A6" s="181" t="s">
        <v>93</v>
      </c>
      <c r="B6" s="182"/>
      <c r="C6" s="183"/>
      <c r="D6" s="39">
        <v>0</v>
      </c>
    </row>
    <row r="7" spans="1:4" x14ac:dyDescent="0.35">
      <c r="A7" s="181" t="s">
        <v>94</v>
      </c>
      <c r="B7" s="182"/>
      <c r="C7" s="183"/>
      <c r="D7" s="39">
        <v>0</v>
      </c>
    </row>
    <row r="8" spans="1:4" x14ac:dyDescent="0.35">
      <c r="A8" s="181" t="s">
        <v>95</v>
      </c>
      <c r="B8" s="182"/>
      <c r="C8" s="183"/>
      <c r="D8" s="39">
        <v>0</v>
      </c>
    </row>
    <row r="9" spans="1:4" ht="14" thickBot="1" x14ac:dyDescent="0.4">
      <c r="A9" s="181" t="s">
        <v>103</v>
      </c>
      <c r="B9" s="182"/>
      <c r="C9" s="183"/>
      <c r="D9" s="39">
        <v>0</v>
      </c>
    </row>
    <row r="10" spans="1:4" ht="14" thickBot="1" x14ac:dyDescent="0.4">
      <c r="A10" s="175" t="s">
        <v>110</v>
      </c>
      <c r="B10" s="176"/>
      <c r="C10" s="177"/>
      <c r="D10" s="104">
        <f>SUM(D4:D9)</f>
        <v>0</v>
      </c>
    </row>
    <row r="11" spans="1:4" x14ac:dyDescent="0.35">
      <c r="A11" s="37"/>
      <c r="B11" s="37"/>
      <c r="C11" s="37"/>
      <c r="D11" s="37"/>
    </row>
    <row r="12" spans="1:4" ht="27" x14ac:dyDescent="0.35">
      <c r="A12" s="41" t="s">
        <v>38</v>
      </c>
      <c r="B12" s="42" t="s">
        <v>39</v>
      </c>
      <c r="C12" s="42" t="s">
        <v>40</v>
      </c>
      <c r="D12" s="42" t="s">
        <v>41</v>
      </c>
    </row>
    <row r="13" spans="1:4" x14ac:dyDescent="0.35">
      <c r="A13" s="35" t="s">
        <v>42</v>
      </c>
      <c r="B13" s="43">
        <v>40</v>
      </c>
      <c r="C13" s="38"/>
      <c r="D13" s="38">
        <f>C13*B13</f>
        <v>0</v>
      </c>
    </row>
    <row r="14" spans="1:4" ht="14" thickBot="1" x14ac:dyDescent="0.4">
      <c r="A14" s="36" t="s">
        <v>43</v>
      </c>
      <c r="B14" s="44">
        <f>B13*4</f>
        <v>160</v>
      </c>
      <c r="C14" s="39"/>
      <c r="D14" s="39">
        <f>C14*B14</f>
        <v>0</v>
      </c>
    </row>
    <row r="15" spans="1:4" ht="14" thickBot="1" x14ac:dyDescent="0.4">
      <c r="A15" s="175" t="s">
        <v>111</v>
      </c>
      <c r="B15" s="176"/>
      <c r="C15" s="177"/>
      <c r="D15" s="40">
        <f>SUM(D13:D14)</f>
        <v>0</v>
      </c>
    </row>
    <row r="16" spans="1:4" ht="14" thickBot="1" x14ac:dyDescent="0.4">
      <c r="A16" s="108"/>
      <c r="B16" s="109"/>
      <c r="C16" s="110"/>
      <c r="D16" s="40"/>
    </row>
    <row r="17" spans="1:4" ht="14" thickBot="1" x14ac:dyDescent="0.4">
      <c r="A17" s="175" t="s">
        <v>109</v>
      </c>
      <c r="B17" s="176"/>
      <c r="C17" s="177"/>
      <c r="D17" s="133">
        <f>D10+D14</f>
        <v>0</v>
      </c>
    </row>
  </sheetData>
  <protectedRanges>
    <protectedRange algorithmName="SHA-512" hashValue="DEDAMj0xNsBKtkZnGfCtaeKoNl7gmUh3yy6lJlYmFuyH7WkeThcTN8SEJcPu9o42oOpvTt0qC6qYBncbfSJbHw==" saltValue="0Kuz1SZHwhQYK7RBTch5nA==" spinCount="100000" sqref="A1:C17 D17 D15 D10 D12 D1 D3 D2" name="Bereik1"/>
  </protectedRanges>
  <mergeCells count="10">
    <mergeCell ref="A17:C17"/>
    <mergeCell ref="A3:C3"/>
    <mergeCell ref="A4:C4"/>
    <mergeCell ref="A5:C5"/>
    <mergeCell ref="A6:C6"/>
    <mergeCell ref="A7:C7"/>
    <mergeCell ref="A8:C8"/>
    <mergeCell ref="A10:C10"/>
    <mergeCell ref="A9:C9"/>
    <mergeCell ref="A15:C15"/>
  </mergeCell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72EA4-9164-4EBD-8115-BB3F6B0CC1A8}">
  <dimension ref="A1:E18"/>
  <sheetViews>
    <sheetView showGridLines="0" topLeftCell="A6" zoomScaleNormal="100" zoomScaleSheetLayoutView="100" workbookViewId="0">
      <selection activeCell="E15" sqref="E15"/>
    </sheetView>
  </sheetViews>
  <sheetFormatPr defaultRowHeight="14.5" x14ac:dyDescent="0.35"/>
  <cols>
    <col min="1" max="5" width="22.83203125" customWidth="1"/>
    <col min="6" max="6" width="3.08203125" customWidth="1"/>
  </cols>
  <sheetData>
    <row r="1" spans="1:5" ht="18" x14ac:dyDescent="0.35">
      <c r="A1" s="99" t="s">
        <v>106</v>
      </c>
      <c r="B1" s="99"/>
    </row>
    <row r="3" spans="1:5" s="101" customFormat="1" x14ac:dyDescent="0.35">
      <c r="A3" s="106" t="s">
        <v>84</v>
      </c>
      <c r="B3" s="100" t="s">
        <v>85</v>
      </c>
      <c r="C3" s="100" t="s">
        <v>86</v>
      </c>
      <c r="D3" s="100" t="s">
        <v>87</v>
      </c>
      <c r="E3" s="100" t="s">
        <v>37</v>
      </c>
    </row>
    <row r="4" spans="1:5" x14ac:dyDescent="0.35">
      <c r="A4" s="184" t="s">
        <v>96</v>
      </c>
      <c r="B4" s="105" t="s">
        <v>88</v>
      </c>
      <c r="C4" s="102">
        <v>256</v>
      </c>
      <c r="D4" s="103">
        <v>0</v>
      </c>
      <c r="E4" s="103">
        <f t="shared" ref="E4:E17" si="0">C4*D4</f>
        <v>0</v>
      </c>
    </row>
    <row r="5" spans="1:5" x14ac:dyDescent="0.35">
      <c r="A5" s="184"/>
      <c r="B5" s="105" t="s">
        <v>89</v>
      </c>
      <c r="C5" s="102">
        <v>256</v>
      </c>
      <c r="D5" s="103">
        <v>0</v>
      </c>
      <c r="E5" s="103">
        <f t="shared" si="0"/>
        <v>0</v>
      </c>
    </row>
    <row r="6" spans="1:5" x14ac:dyDescent="0.35">
      <c r="A6" s="184" t="s">
        <v>97</v>
      </c>
      <c r="B6" s="105" t="s">
        <v>88</v>
      </c>
      <c r="C6" s="102">
        <v>256</v>
      </c>
      <c r="D6" s="103">
        <v>0</v>
      </c>
      <c r="E6" s="103">
        <f t="shared" si="0"/>
        <v>0</v>
      </c>
    </row>
    <row r="7" spans="1:5" x14ac:dyDescent="0.35">
      <c r="A7" s="184"/>
      <c r="B7" s="105" t="s">
        <v>89</v>
      </c>
      <c r="C7" s="102">
        <v>256</v>
      </c>
      <c r="D7" s="103">
        <v>0</v>
      </c>
      <c r="E7" s="103">
        <f t="shared" si="0"/>
        <v>0</v>
      </c>
    </row>
    <row r="8" spans="1:5" x14ac:dyDescent="0.35">
      <c r="A8" s="184" t="s">
        <v>98</v>
      </c>
      <c r="B8" s="105" t="s">
        <v>88</v>
      </c>
      <c r="C8" s="102">
        <v>256</v>
      </c>
      <c r="D8" s="103">
        <v>0</v>
      </c>
      <c r="E8" s="103">
        <f t="shared" si="0"/>
        <v>0</v>
      </c>
    </row>
    <row r="9" spans="1:5" x14ac:dyDescent="0.35">
      <c r="A9" s="184"/>
      <c r="B9" s="105" t="s">
        <v>89</v>
      </c>
      <c r="C9" s="102">
        <v>256</v>
      </c>
      <c r="D9" s="103">
        <v>0</v>
      </c>
      <c r="E9" s="103">
        <f t="shared" si="0"/>
        <v>0</v>
      </c>
    </row>
    <row r="10" spans="1:5" x14ac:dyDescent="0.35">
      <c r="A10" s="184" t="s">
        <v>99</v>
      </c>
      <c r="B10" s="105" t="s">
        <v>88</v>
      </c>
      <c r="C10" s="102">
        <v>365</v>
      </c>
      <c r="D10" s="103">
        <v>0</v>
      </c>
      <c r="E10" s="103">
        <f t="shared" si="0"/>
        <v>0</v>
      </c>
    </row>
    <row r="11" spans="1:5" x14ac:dyDescent="0.35">
      <c r="A11" s="184"/>
      <c r="B11" s="105" t="s">
        <v>89</v>
      </c>
      <c r="C11" s="102">
        <v>365</v>
      </c>
      <c r="D11" s="103">
        <v>0</v>
      </c>
      <c r="E11" s="103">
        <f t="shared" si="0"/>
        <v>0</v>
      </c>
    </row>
    <row r="12" spans="1:5" x14ac:dyDescent="0.35">
      <c r="A12" s="184" t="s">
        <v>100</v>
      </c>
      <c r="B12" s="105" t="s">
        <v>88</v>
      </c>
      <c r="C12" s="102">
        <v>365</v>
      </c>
      <c r="D12" s="103">
        <v>0</v>
      </c>
      <c r="E12" s="103">
        <f t="shared" si="0"/>
        <v>0</v>
      </c>
    </row>
    <row r="13" spans="1:5" x14ac:dyDescent="0.35">
      <c r="A13" s="184"/>
      <c r="B13" s="105" t="s">
        <v>89</v>
      </c>
      <c r="C13" s="102">
        <v>365</v>
      </c>
      <c r="D13" s="103">
        <v>0</v>
      </c>
      <c r="E13" s="103">
        <f t="shared" si="0"/>
        <v>0</v>
      </c>
    </row>
    <row r="14" spans="1:5" x14ac:dyDescent="0.35">
      <c r="A14" s="184" t="s">
        <v>101</v>
      </c>
      <c r="B14" s="105" t="s">
        <v>88</v>
      </c>
      <c r="C14" s="102">
        <v>365</v>
      </c>
      <c r="D14" s="103">
        <v>0</v>
      </c>
      <c r="E14" s="103">
        <f t="shared" si="0"/>
        <v>0</v>
      </c>
    </row>
    <row r="15" spans="1:5" x14ac:dyDescent="0.35">
      <c r="A15" s="184"/>
      <c r="B15" s="105" t="s">
        <v>89</v>
      </c>
      <c r="C15" s="102">
        <v>365</v>
      </c>
      <c r="D15" s="103">
        <v>0</v>
      </c>
      <c r="E15" s="103">
        <f t="shared" si="0"/>
        <v>0</v>
      </c>
    </row>
    <row r="16" spans="1:5" x14ac:dyDescent="0.35">
      <c r="A16" s="184" t="s">
        <v>102</v>
      </c>
      <c r="B16" s="105" t="s">
        <v>88</v>
      </c>
      <c r="C16" s="102">
        <v>365</v>
      </c>
      <c r="D16" s="103">
        <v>0</v>
      </c>
      <c r="E16" s="103">
        <f t="shared" si="0"/>
        <v>0</v>
      </c>
    </row>
    <row r="17" spans="1:5" ht="15" thickBot="1" x14ac:dyDescent="0.4">
      <c r="A17" s="184"/>
      <c r="B17" s="105" t="s">
        <v>89</v>
      </c>
      <c r="C17" s="102">
        <v>365</v>
      </c>
      <c r="D17" s="103">
        <v>0</v>
      </c>
      <c r="E17" s="103">
        <f t="shared" si="0"/>
        <v>0</v>
      </c>
    </row>
    <row r="18" spans="1:5" ht="15" thickBot="1" x14ac:dyDescent="0.4">
      <c r="A18" s="185" t="s">
        <v>108</v>
      </c>
      <c r="B18" s="186"/>
      <c r="C18" s="186"/>
      <c r="D18" s="187"/>
      <c r="E18" s="104">
        <f>SUM(E4:E17)</f>
        <v>0</v>
      </c>
    </row>
  </sheetData>
  <mergeCells count="8">
    <mergeCell ref="A4:A5"/>
    <mergeCell ref="A18:D18"/>
    <mergeCell ref="A6:A7"/>
    <mergeCell ref="A8:A9"/>
    <mergeCell ref="A10:A11"/>
    <mergeCell ref="A12:A13"/>
    <mergeCell ref="A14:A15"/>
    <mergeCell ref="A16:A17"/>
  </mergeCell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0C64-44EB-4862-996D-9517D00AD4CE}">
  <dimension ref="A1:L80"/>
  <sheetViews>
    <sheetView zoomScale="80" zoomScaleNormal="80" zoomScaleSheetLayoutView="100" workbookViewId="0">
      <selection activeCell="M13" sqref="M13"/>
    </sheetView>
  </sheetViews>
  <sheetFormatPr defaultColWidth="8.75" defaultRowHeight="14.5" x14ac:dyDescent="0.35"/>
  <cols>
    <col min="1" max="1" width="10.5" style="2" customWidth="1"/>
    <col min="2" max="2" width="20.25" style="2" bestFit="1" customWidth="1"/>
    <col min="3" max="4" width="6.5" style="2" customWidth="1"/>
    <col min="5" max="5" width="13.08203125" style="2" bestFit="1" customWidth="1"/>
    <col min="6" max="6" width="15.08203125" style="2" bestFit="1" customWidth="1"/>
    <col min="7" max="7" width="16.08203125" style="2" bestFit="1" customWidth="1"/>
    <col min="8" max="8" width="13.75" style="2" bestFit="1" customWidth="1"/>
    <col min="9" max="9" width="13.75" style="2" customWidth="1"/>
    <col min="10" max="10" width="15.08203125" style="2" bestFit="1" customWidth="1"/>
    <col min="11" max="11" width="16.08203125" style="2" bestFit="1" customWidth="1"/>
    <col min="12" max="12" width="16.9140625" style="2" bestFit="1" customWidth="1"/>
    <col min="13" max="16384" width="8.75" style="2"/>
  </cols>
  <sheetData>
    <row r="1" spans="1:12" ht="18" x14ac:dyDescent="0.35">
      <c r="A1" s="111" t="s">
        <v>107</v>
      </c>
    </row>
    <row r="3" spans="1:12" ht="15" thickBot="1" x14ac:dyDescent="0.4"/>
    <row r="4" spans="1:12" x14ac:dyDescent="0.35">
      <c r="B4" s="189" t="s">
        <v>16</v>
      </c>
      <c r="C4" s="191" t="s">
        <v>17</v>
      </c>
      <c r="D4" s="191"/>
      <c r="E4" s="112"/>
      <c r="F4" s="191" t="s">
        <v>18</v>
      </c>
      <c r="G4" s="191"/>
      <c r="H4" s="192" t="s">
        <v>19</v>
      </c>
      <c r="I4" s="194" t="s">
        <v>20</v>
      </c>
      <c r="J4" s="195"/>
      <c r="K4" s="196"/>
      <c r="L4" s="163" t="s">
        <v>21</v>
      </c>
    </row>
    <row r="5" spans="1:12" ht="15" thickBot="1" x14ac:dyDescent="0.4">
      <c r="B5" s="190"/>
      <c r="C5" s="113" t="s">
        <v>22</v>
      </c>
      <c r="D5" s="113" t="s">
        <v>23</v>
      </c>
      <c r="E5" s="113" t="s">
        <v>83</v>
      </c>
      <c r="F5" s="113" t="s">
        <v>24</v>
      </c>
      <c r="G5" s="113" t="s">
        <v>25</v>
      </c>
      <c r="H5" s="193"/>
      <c r="I5" s="113" t="s">
        <v>83</v>
      </c>
      <c r="J5" s="113" t="s">
        <v>24</v>
      </c>
      <c r="K5" s="113" t="s">
        <v>25</v>
      </c>
      <c r="L5" s="164"/>
    </row>
    <row r="6" spans="1:12" x14ac:dyDescent="0.35">
      <c r="A6" s="168" t="s">
        <v>26</v>
      </c>
      <c r="B6" s="114" t="s">
        <v>27</v>
      </c>
      <c r="C6" s="115">
        <v>0.33333333333333331</v>
      </c>
      <c r="D6" s="115">
        <v>0.85416666666666663</v>
      </c>
      <c r="E6" s="116">
        <v>1</v>
      </c>
      <c r="F6" s="116">
        <v>10</v>
      </c>
      <c r="G6" s="116">
        <v>2.5</v>
      </c>
      <c r="H6" s="150">
        <v>50</v>
      </c>
      <c r="I6" s="114">
        <v>16</v>
      </c>
      <c r="J6" s="117">
        <v>12</v>
      </c>
      <c r="K6" s="117">
        <v>15</v>
      </c>
      <c r="L6" s="30">
        <f>((E6*I6)+(F6*J6)+(G6*K6))*H6</f>
        <v>8675</v>
      </c>
    </row>
    <row r="7" spans="1:12" x14ac:dyDescent="0.35">
      <c r="A7" s="169"/>
      <c r="B7" s="138"/>
      <c r="C7" s="139"/>
      <c r="D7" s="139"/>
      <c r="E7" s="140"/>
      <c r="F7" s="140"/>
      <c r="G7" s="140"/>
      <c r="H7" s="151">
        <v>50</v>
      </c>
      <c r="I7" s="138"/>
      <c r="J7" s="141"/>
      <c r="K7" s="141"/>
      <c r="L7" s="145">
        <f>((E7*I7)+(F7*J7)+(G7*K7))*H7</f>
        <v>0</v>
      </c>
    </row>
    <row r="8" spans="1:12" x14ac:dyDescent="0.35">
      <c r="A8" s="169"/>
      <c r="B8" s="138"/>
      <c r="C8" s="139"/>
      <c r="D8" s="139"/>
      <c r="E8" s="140"/>
      <c r="F8" s="140"/>
      <c r="G8" s="140"/>
      <c r="H8" s="151">
        <v>50</v>
      </c>
      <c r="I8" s="138"/>
      <c r="J8" s="141"/>
      <c r="K8" s="141"/>
      <c r="L8" s="145">
        <f t="shared" ref="L8:L14" si="0">((E8*I8)+(F8*J8)+(G8*K8))*H8</f>
        <v>0</v>
      </c>
    </row>
    <row r="9" spans="1:12" x14ac:dyDescent="0.35">
      <c r="A9" s="169"/>
      <c r="B9" s="138"/>
      <c r="C9" s="139"/>
      <c r="D9" s="139"/>
      <c r="E9" s="140"/>
      <c r="F9" s="140"/>
      <c r="G9" s="140"/>
      <c r="H9" s="151">
        <v>50</v>
      </c>
      <c r="I9" s="138"/>
      <c r="J9" s="141"/>
      <c r="K9" s="141"/>
      <c r="L9" s="145">
        <f t="shared" si="0"/>
        <v>0</v>
      </c>
    </row>
    <row r="10" spans="1:12" x14ac:dyDescent="0.35">
      <c r="A10" s="169"/>
      <c r="B10" s="138"/>
      <c r="C10" s="139"/>
      <c r="D10" s="139"/>
      <c r="E10" s="140"/>
      <c r="F10" s="140"/>
      <c r="G10" s="140"/>
      <c r="H10" s="151">
        <v>50</v>
      </c>
      <c r="I10" s="138"/>
      <c r="J10" s="141"/>
      <c r="K10" s="141"/>
      <c r="L10" s="145">
        <f t="shared" si="0"/>
        <v>0</v>
      </c>
    </row>
    <row r="11" spans="1:12" ht="15" customHeight="1" x14ac:dyDescent="0.35">
      <c r="A11" s="170"/>
      <c r="B11" s="118"/>
      <c r="C11" s="119"/>
      <c r="D11" s="119"/>
      <c r="E11" s="119"/>
      <c r="F11" s="120"/>
      <c r="G11" s="120"/>
      <c r="H11" s="152">
        <v>50</v>
      </c>
      <c r="I11" s="118"/>
      <c r="J11" s="121"/>
      <c r="K11" s="121"/>
      <c r="L11" s="22">
        <f t="shared" si="0"/>
        <v>0</v>
      </c>
    </row>
    <row r="12" spans="1:12" ht="15" customHeight="1" x14ac:dyDescent="0.35">
      <c r="A12" s="170"/>
      <c r="B12" s="118"/>
      <c r="C12" s="119"/>
      <c r="D12" s="119"/>
      <c r="E12" s="119"/>
      <c r="F12" s="120"/>
      <c r="G12" s="120"/>
      <c r="H12" s="152">
        <v>50</v>
      </c>
      <c r="I12" s="118"/>
      <c r="J12" s="121"/>
      <c r="K12" s="121"/>
      <c r="L12" s="22">
        <f t="shared" si="0"/>
        <v>0</v>
      </c>
    </row>
    <row r="13" spans="1:12" ht="15" customHeight="1" x14ac:dyDescent="0.35">
      <c r="A13" s="170"/>
      <c r="B13" s="118"/>
      <c r="C13" s="119"/>
      <c r="D13" s="119"/>
      <c r="E13" s="119"/>
      <c r="F13" s="120"/>
      <c r="G13" s="120"/>
      <c r="H13" s="152">
        <v>50</v>
      </c>
      <c r="I13" s="118"/>
      <c r="J13" s="121"/>
      <c r="K13" s="121"/>
      <c r="L13" s="22">
        <f t="shared" si="0"/>
        <v>0</v>
      </c>
    </row>
    <row r="14" spans="1:12" ht="15.75" customHeight="1" thickBot="1" x14ac:dyDescent="0.4">
      <c r="A14" s="171"/>
      <c r="B14" s="122"/>
      <c r="C14" s="123"/>
      <c r="D14" s="123"/>
      <c r="E14" s="123"/>
      <c r="F14" s="124"/>
      <c r="G14" s="124"/>
      <c r="H14" s="153">
        <v>50</v>
      </c>
      <c r="I14" s="122"/>
      <c r="J14" s="125"/>
      <c r="K14" s="125"/>
      <c r="L14" s="26">
        <f t="shared" si="0"/>
        <v>0</v>
      </c>
    </row>
    <row r="15" spans="1:12" x14ac:dyDescent="0.35">
      <c r="A15" s="168" t="s">
        <v>28</v>
      </c>
      <c r="B15" s="114" t="s">
        <v>27</v>
      </c>
      <c r="C15" s="115">
        <v>0.33333333333333331</v>
      </c>
      <c r="D15" s="115">
        <v>0.85416666666666663</v>
      </c>
      <c r="E15" s="116">
        <v>1</v>
      </c>
      <c r="F15" s="116">
        <v>10</v>
      </c>
      <c r="G15" s="116">
        <v>2.5</v>
      </c>
      <c r="H15" s="150">
        <v>50</v>
      </c>
      <c r="I15" s="114">
        <v>16</v>
      </c>
      <c r="J15" s="117">
        <v>12</v>
      </c>
      <c r="K15" s="117">
        <v>15</v>
      </c>
      <c r="L15" s="30">
        <f>((E15*I15)+(F15*J15)+(G15*K15))*H15</f>
        <v>8675</v>
      </c>
    </row>
    <row r="16" spans="1:12" x14ac:dyDescent="0.35">
      <c r="A16" s="169"/>
      <c r="B16" s="134"/>
      <c r="C16" s="135"/>
      <c r="D16" s="135"/>
      <c r="E16" s="135"/>
      <c r="F16" s="136"/>
      <c r="G16" s="136"/>
      <c r="H16" s="151">
        <v>50</v>
      </c>
      <c r="I16" s="134"/>
      <c r="J16" s="137"/>
      <c r="K16" s="137"/>
      <c r="L16" s="145">
        <f>((E16*I16)+(F16*J16)+(G16*K16))*H16</f>
        <v>0</v>
      </c>
    </row>
    <row r="17" spans="1:12" x14ac:dyDescent="0.35">
      <c r="A17" s="169"/>
      <c r="B17" s="134"/>
      <c r="C17" s="135"/>
      <c r="D17" s="135"/>
      <c r="E17" s="135"/>
      <c r="F17" s="136"/>
      <c r="G17" s="136"/>
      <c r="H17" s="151">
        <v>50</v>
      </c>
      <c r="I17" s="134"/>
      <c r="J17" s="137"/>
      <c r="K17" s="137"/>
      <c r="L17" s="145">
        <f t="shared" ref="L17:L23" si="1">((E17*I17)+(F17*J17)+(G17*K17))*H17</f>
        <v>0</v>
      </c>
    </row>
    <row r="18" spans="1:12" x14ac:dyDescent="0.35">
      <c r="A18" s="169"/>
      <c r="B18" s="134"/>
      <c r="C18" s="135"/>
      <c r="D18" s="135"/>
      <c r="E18" s="135"/>
      <c r="F18" s="136"/>
      <c r="G18" s="136"/>
      <c r="H18" s="151">
        <v>50</v>
      </c>
      <c r="I18" s="134"/>
      <c r="J18" s="137"/>
      <c r="K18" s="137"/>
      <c r="L18" s="145">
        <f t="shared" si="1"/>
        <v>0</v>
      </c>
    </row>
    <row r="19" spans="1:12" x14ac:dyDescent="0.35">
      <c r="A19" s="169"/>
      <c r="B19" s="134"/>
      <c r="C19" s="135"/>
      <c r="D19" s="135"/>
      <c r="E19" s="135"/>
      <c r="F19" s="136"/>
      <c r="G19" s="136"/>
      <c r="H19" s="151">
        <v>50</v>
      </c>
      <c r="I19" s="134"/>
      <c r="J19" s="137"/>
      <c r="K19" s="137"/>
      <c r="L19" s="145">
        <f t="shared" si="1"/>
        <v>0</v>
      </c>
    </row>
    <row r="20" spans="1:12" ht="15" customHeight="1" x14ac:dyDescent="0.35">
      <c r="A20" s="170"/>
      <c r="B20" s="118"/>
      <c r="C20" s="119"/>
      <c r="D20" s="119"/>
      <c r="E20" s="119"/>
      <c r="F20" s="120"/>
      <c r="G20" s="120"/>
      <c r="H20" s="152">
        <v>50</v>
      </c>
      <c r="I20" s="118"/>
      <c r="J20" s="121"/>
      <c r="K20" s="121"/>
      <c r="L20" s="22">
        <f t="shared" si="1"/>
        <v>0</v>
      </c>
    </row>
    <row r="21" spans="1:12" ht="15" customHeight="1" x14ac:dyDescent="0.35">
      <c r="A21" s="170"/>
      <c r="B21" s="118"/>
      <c r="C21" s="119"/>
      <c r="D21" s="119"/>
      <c r="E21" s="119"/>
      <c r="F21" s="120"/>
      <c r="G21" s="120"/>
      <c r="H21" s="152">
        <v>50</v>
      </c>
      <c r="I21" s="118"/>
      <c r="J21" s="121"/>
      <c r="K21" s="121"/>
      <c r="L21" s="22">
        <f t="shared" si="1"/>
        <v>0</v>
      </c>
    </row>
    <row r="22" spans="1:12" ht="15" customHeight="1" x14ac:dyDescent="0.35">
      <c r="A22" s="170"/>
      <c r="B22" s="118"/>
      <c r="C22" s="119"/>
      <c r="D22" s="119"/>
      <c r="E22" s="119"/>
      <c r="F22" s="120"/>
      <c r="G22" s="120"/>
      <c r="H22" s="152">
        <v>50</v>
      </c>
      <c r="I22" s="118"/>
      <c r="J22" s="121"/>
      <c r="K22" s="121"/>
      <c r="L22" s="22">
        <f t="shared" si="1"/>
        <v>0</v>
      </c>
    </row>
    <row r="23" spans="1:12" ht="15.75" customHeight="1" thickBot="1" x14ac:dyDescent="0.4">
      <c r="A23" s="171"/>
      <c r="B23" s="122"/>
      <c r="C23" s="123"/>
      <c r="D23" s="123"/>
      <c r="E23" s="123"/>
      <c r="F23" s="124"/>
      <c r="G23" s="124"/>
      <c r="H23" s="153">
        <v>50</v>
      </c>
      <c r="I23" s="122"/>
      <c r="J23" s="125"/>
      <c r="K23" s="125"/>
      <c r="L23" s="26">
        <f t="shared" si="1"/>
        <v>0</v>
      </c>
    </row>
    <row r="24" spans="1:12" x14ac:dyDescent="0.35">
      <c r="A24" s="168" t="s">
        <v>29</v>
      </c>
      <c r="B24" s="114" t="s">
        <v>27</v>
      </c>
      <c r="C24" s="115">
        <v>0.33333333333333331</v>
      </c>
      <c r="D24" s="115">
        <v>0.85416666666666663</v>
      </c>
      <c r="E24" s="116">
        <v>1</v>
      </c>
      <c r="F24" s="116">
        <v>10</v>
      </c>
      <c r="G24" s="116">
        <v>2.5</v>
      </c>
      <c r="H24" s="150">
        <v>50</v>
      </c>
      <c r="I24" s="114">
        <v>16</v>
      </c>
      <c r="J24" s="117">
        <v>12</v>
      </c>
      <c r="K24" s="117">
        <v>15</v>
      </c>
      <c r="L24" s="30">
        <f>((E24*I24)+(F24*J24)+(G24*K24))*H24</f>
        <v>8675</v>
      </c>
    </row>
    <row r="25" spans="1:12" x14ac:dyDescent="0.35">
      <c r="A25" s="169"/>
      <c r="B25" s="134"/>
      <c r="C25" s="135"/>
      <c r="D25" s="135"/>
      <c r="E25" s="135"/>
      <c r="F25" s="136"/>
      <c r="G25" s="136"/>
      <c r="H25" s="151">
        <v>50</v>
      </c>
      <c r="I25" s="134"/>
      <c r="J25" s="137"/>
      <c r="K25" s="137"/>
      <c r="L25" s="145">
        <f>((E25*I25)+(F25*J25)+(G25*K25))*H25</f>
        <v>0</v>
      </c>
    </row>
    <row r="26" spans="1:12" x14ac:dyDescent="0.35">
      <c r="A26" s="169"/>
      <c r="B26" s="134"/>
      <c r="C26" s="135"/>
      <c r="D26" s="135"/>
      <c r="E26" s="135"/>
      <c r="F26" s="136"/>
      <c r="G26" s="136"/>
      <c r="H26" s="151">
        <v>50</v>
      </c>
      <c r="I26" s="134"/>
      <c r="J26" s="137"/>
      <c r="K26" s="137"/>
      <c r="L26" s="145">
        <f t="shared" ref="L26:L32" si="2">((E26*I26)+(F26*J26)+(G26*K26))*H26</f>
        <v>0</v>
      </c>
    </row>
    <row r="27" spans="1:12" x14ac:dyDescent="0.35">
      <c r="A27" s="169"/>
      <c r="B27" s="134"/>
      <c r="C27" s="135"/>
      <c r="D27" s="135"/>
      <c r="E27" s="135"/>
      <c r="F27" s="136"/>
      <c r="G27" s="136"/>
      <c r="H27" s="151">
        <v>50</v>
      </c>
      <c r="I27" s="134"/>
      <c r="J27" s="137"/>
      <c r="K27" s="137"/>
      <c r="L27" s="145">
        <f t="shared" si="2"/>
        <v>0</v>
      </c>
    </row>
    <row r="28" spans="1:12" x14ac:dyDescent="0.35">
      <c r="A28" s="169"/>
      <c r="B28" s="134"/>
      <c r="C28" s="135"/>
      <c r="D28" s="135"/>
      <c r="E28" s="135"/>
      <c r="F28" s="136"/>
      <c r="G28" s="136"/>
      <c r="H28" s="151">
        <v>50</v>
      </c>
      <c r="I28" s="134"/>
      <c r="J28" s="137"/>
      <c r="K28" s="137"/>
      <c r="L28" s="145">
        <f t="shared" si="2"/>
        <v>0</v>
      </c>
    </row>
    <row r="29" spans="1:12" ht="15" customHeight="1" x14ac:dyDescent="0.35">
      <c r="A29" s="170"/>
      <c r="B29" s="118"/>
      <c r="C29" s="119"/>
      <c r="D29" s="119"/>
      <c r="E29" s="119"/>
      <c r="F29" s="120"/>
      <c r="G29" s="120"/>
      <c r="H29" s="152">
        <v>50</v>
      </c>
      <c r="I29" s="118"/>
      <c r="J29" s="121"/>
      <c r="K29" s="121"/>
      <c r="L29" s="22">
        <f t="shared" si="2"/>
        <v>0</v>
      </c>
    </row>
    <row r="30" spans="1:12" ht="15" customHeight="1" x14ac:dyDescent="0.35">
      <c r="A30" s="170"/>
      <c r="B30" s="118"/>
      <c r="C30" s="119"/>
      <c r="D30" s="119"/>
      <c r="E30" s="119"/>
      <c r="F30" s="120"/>
      <c r="G30" s="120"/>
      <c r="H30" s="152">
        <v>50</v>
      </c>
      <c r="I30" s="118"/>
      <c r="J30" s="121"/>
      <c r="K30" s="121"/>
      <c r="L30" s="22">
        <f t="shared" si="2"/>
        <v>0</v>
      </c>
    </row>
    <row r="31" spans="1:12" ht="15" customHeight="1" x14ac:dyDescent="0.35">
      <c r="A31" s="170"/>
      <c r="B31" s="118"/>
      <c r="C31" s="119"/>
      <c r="D31" s="119"/>
      <c r="E31" s="119"/>
      <c r="F31" s="120"/>
      <c r="G31" s="120"/>
      <c r="H31" s="152">
        <v>50</v>
      </c>
      <c r="I31" s="118"/>
      <c r="J31" s="121"/>
      <c r="K31" s="121"/>
      <c r="L31" s="22">
        <f t="shared" si="2"/>
        <v>0</v>
      </c>
    </row>
    <row r="32" spans="1:12" ht="15.75" customHeight="1" thickBot="1" x14ac:dyDescent="0.4">
      <c r="A32" s="171"/>
      <c r="B32" s="122"/>
      <c r="C32" s="123"/>
      <c r="D32" s="123"/>
      <c r="E32" s="123"/>
      <c r="F32" s="124"/>
      <c r="G32" s="124"/>
      <c r="H32" s="153">
        <v>50</v>
      </c>
      <c r="I32" s="122"/>
      <c r="J32" s="125"/>
      <c r="K32" s="125"/>
      <c r="L32" s="26">
        <f t="shared" si="2"/>
        <v>0</v>
      </c>
    </row>
    <row r="33" spans="1:12" x14ac:dyDescent="0.35">
      <c r="A33" s="168" t="s">
        <v>30</v>
      </c>
      <c r="B33" s="114" t="s">
        <v>27</v>
      </c>
      <c r="C33" s="115">
        <v>0.33333333333333331</v>
      </c>
      <c r="D33" s="115">
        <v>0.85416666666666663</v>
      </c>
      <c r="E33" s="116">
        <v>1</v>
      </c>
      <c r="F33" s="116">
        <v>10</v>
      </c>
      <c r="G33" s="116">
        <v>2.5</v>
      </c>
      <c r="H33" s="150">
        <v>50</v>
      </c>
      <c r="I33" s="114">
        <v>16</v>
      </c>
      <c r="J33" s="117">
        <v>12</v>
      </c>
      <c r="K33" s="117">
        <v>15</v>
      </c>
      <c r="L33" s="30">
        <f>((E33*I33)+(F33*J33)+(G33*K33))*H33</f>
        <v>8675</v>
      </c>
    </row>
    <row r="34" spans="1:12" x14ac:dyDescent="0.35">
      <c r="A34" s="169"/>
      <c r="B34" s="134"/>
      <c r="C34" s="135"/>
      <c r="D34" s="135"/>
      <c r="E34" s="135"/>
      <c r="F34" s="136"/>
      <c r="G34" s="136"/>
      <c r="H34" s="151">
        <v>50</v>
      </c>
      <c r="I34" s="134"/>
      <c r="J34" s="137"/>
      <c r="K34" s="137"/>
      <c r="L34" s="145">
        <f>((E34*I34)+(F34*J34)+(G34*K34))*H34</f>
        <v>0</v>
      </c>
    </row>
    <row r="35" spans="1:12" x14ac:dyDescent="0.35">
      <c r="A35" s="169"/>
      <c r="B35" s="134"/>
      <c r="C35" s="135"/>
      <c r="D35" s="135"/>
      <c r="E35" s="135"/>
      <c r="F35" s="136"/>
      <c r="G35" s="136"/>
      <c r="H35" s="151">
        <v>50</v>
      </c>
      <c r="I35" s="134"/>
      <c r="J35" s="137"/>
      <c r="K35" s="137"/>
      <c r="L35" s="145">
        <f t="shared" ref="L35:L41" si="3">((E35*I35)+(F35*J35)+(G35*K35))*H35</f>
        <v>0</v>
      </c>
    </row>
    <row r="36" spans="1:12" x14ac:dyDescent="0.35">
      <c r="A36" s="169"/>
      <c r="B36" s="134"/>
      <c r="C36" s="135"/>
      <c r="D36" s="135"/>
      <c r="E36" s="135"/>
      <c r="F36" s="136"/>
      <c r="G36" s="136"/>
      <c r="H36" s="151">
        <v>50</v>
      </c>
      <c r="I36" s="134"/>
      <c r="J36" s="137"/>
      <c r="K36" s="137"/>
      <c r="L36" s="145">
        <f t="shared" si="3"/>
        <v>0</v>
      </c>
    </row>
    <row r="37" spans="1:12" x14ac:dyDescent="0.35">
      <c r="A37" s="169"/>
      <c r="B37" s="134"/>
      <c r="C37" s="135"/>
      <c r="D37" s="135"/>
      <c r="E37" s="135"/>
      <c r="F37" s="136"/>
      <c r="G37" s="136"/>
      <c r="H37" s="151">
        <v>50</v>
      </c>
      <c r="I37" s="134"/>
      <c r="J37" s="137"/>
      <c r="K37" s="137"/>
      <c r="L37" s="145">
        <f t="shared" si="3"/>
        <v>0</v>
      </c>
    </row>
    <row r="38" spans="1:12" ht="15" customHeight="1" x14ac:dyDescent="0.35">
      <c r="A38" s="170"/>
      <c r="B38" s="118"/>
      <c r="C38" s="119"/>
      <c r="D38" s="119"/>
      <c r="E38" s="119"/>
      <c r="F38" s="120"/>
      <c r="G38" s="120"/>
      <c r="H38" s="152">
        <v>50</v>
      </c>
      <c r="I38" s="118"/>
      <c r="J38" s="121"/>
      <c r="K38" s="121"/>
      <c r="L38" s="22">
        <f t="shared" si="3"/>
        <v>0</v>
      </c>
    </row>
    <row r="39" spans="1:12" ht="15" customHeight="1" x14ac:dyDescent="0.35">
      <c r="A39" s="170"/>
      <c r="B39" s="118"/>
      <c r="C39" s="119"/>
      <c r="D39" s="119"/>
      <c r="E39" s="119"/>
      <c r="F39" s="120"/>
      <c r="G39" s="120"/>
      <c r="H39" s="152">
        <v>50</v>
      </c>
      <c r="I39" s="118"/>
      <c r="J39" s="121"/>
      <c r="K39" s="121"/>
      <c r="L39" s="22">
        <f t="shared" si="3"/>
        <v>0</v>
      </c>
    </row>
    <row r="40" spans="1:12" ht="15" customHeight="1" x14ac:dyDescent="0.35">
      <c r="A40" s="170"/>
      <c r="B40" s="118"/>
      <c r="C40" s="119"/>
      <c r="D40" s="119"/>
      <c r="E40" s="119"/>
      <c r="F40" s="120"/>
      <c r="G40" s="120"/>
      <c r="H40" s="152">
        <v>50</v>
      </c>
      <c r="I40" s="118"/>
      <c r="J40" s="121"/>
      <c r="K40" s="121"/>
      <c r="L40" s="22">
        <f t="shared" si="3"/>
        <v>0</v>
      </c>
    </row>
    <row r="41" spans="1:12" ht="15.75" customHeight="1" thickBot="1" x14ac:dyDescent="0.4">
      <c r="A41" s="171"/>
      <c r="B41" s="122"/>
      <c r="C41" s="123"/>
      <c r="D41" s="123"/>
      <c r="E41" s="123"/>
      <c r="F41" s="124"/>
      <c r="G41" s="124"/>
      <c r="H41" s="153">
        <v>50</v>
      </c>
      <c r="I41" s="122"/>
      <c r="J41" s="125"/>
      <c r="K41" s="125"/>
      <c r="L41" s="26">
        <f t="shared" si="3"/>
        <v>0</v>
      </c>
    </row>
    <row r="42" spans="1:12" x14ac:dyDescent="0.35">
      <c r="A42" s="168" t="s">
        <v>31</v>
      </c>
      <c r="B42" s="114" t="s">
        <v>27</v>
      </c>
      <c r="C42" s="115">
        <v>0.33333333333333331</v>
      </c>
      <c r="D42" s="115">
        <v>0.85416666666666663</v>
      </c>
      <c r="E42" s="116">
        <v>1</v>
      </c>
      <c r="F42" s="116">
        <v>10</v>
      </c>
      <c r="G42" s="116">
        <v>2.5</v>
      </c>
      <c r="H42" s="150">
        <v>50</v>
      </c>
      <c r="I42" s="114">
        <v>16</v>
      </c>
      <c r="J42" s="117">
        <v>12</v>
      </c>
      <c r="K42" s="117">
        <v>15</v>
      </c>
      <c r="L42" s="30">
        <f>((E42*I42)+(F42*J42)+(G42*K42))*H42</f>
        <v>8675</v>
      </c>
    </row>
    <row r="43" spans="1:12" x14ac:dyDescent="0.35">
      <c r="A43" s="169"/>
      <c r="B43" s="134"/>
      <c r="C43" s="135"/>
      <c r="D43" s="135"/>
      <c r="E43" s="135"/>
      <c r="F43" s="136"/>
      <c r="G43" s="136"/>
      <c r="H43" s="151">
        <v>50</v>
      </c>
      <c r="I43" s="134"/>
      <c r="J43" s="137"/>
      <c r="K43" s="137"/>
      <c r="L43" s="145">
        <f>((E43*I43)+(F43*J43)+(G43*K43))*H43</f>
        <v>0</v>
      </c>
    </row>
    <row r="44" spans="1:12" x14ac:dyDescent="0.35">
      <c r="A44" s="169"/>
      <c r="B44" s="134"/>
      <c r="C44" s="135"/>
      <c r="D44" s="135"/>
      <c r="E44" s="135"/>
      <c r="F44" s="136"/>
      <c r="G44" s="136"/>
      <c r="H44" s="151">
        <v>50</v>
      </c>
      <c r="I44" s="134"/>
      <c r="J44" s="137"/>
      <c r="K44" s="137"/>
      <c r="L44" s="145">
        <f t="shared" ref="L44:L50" si="4">((E44*I44)+(F44*J44)+(G44*K44))*H44</f>
        <v>0</v>
      </c>
    </row>
    <row r="45" spans="1:12" x14ac:dyDescent="0.35">
      <c r="A45" s="169"/>
      <c r="B45" s="134"/>
      <c r="C45" s="135"/>
      <c r="D45" s="135"/>
      <c r="E45" s="135"/>
      <c r="F45" s="136"/>
      <c r="G45" s="136"/>
      <c r="H45" s="151">
        <v>50</v>
      </c>
      <c r="I45" s="134"/>
      <c r="J45" s="137"/>
      <c r="K45" s="137"/>
      <c r="L45" s="145">
        <f t="shared" si="4"/>
        <v>0</v>
      </c>
    </row>
    <row r="46" spans="1:12" x14ac:dyDescent="0.35">
      <c r="A46" s="169"/>
      <c r="B46" s="134"/>
      <c r="C46" s="135"/>
      <c r="D46" s="135"/>
      <c r="E46" s="135"/>
      <c r="F46" s="136"/>
      <c r="G46" s="136"/>
      <c r="H46" s="151">
        <v>50</v>
      </c>
      <c r="I46" s="134"/>
      <c r="J46" s="137"/>
      <c r="K46" s="137"/>
      <c r="L46" s="145">
        <f t="shared" si="4"/>
        <v>0</v>
      </c>
    </row>
    <row r="47" spans="1:12" ht="15" customHeight="1" x14ac:dyDescent="0.35">
      <c r="A47" s="170"/>
      <c r="B47" s="118"/>
      <c r="C47" s="119"/>
      <c r="D47" s="119"/>
      <c r="E47" s="119"/>
      <c r="F47" s="120"/>
      <c r="G47" s="120"/>
      <c r="H47" s="152">
        <v>50</v>
      </c>
      <c r="I47" s="118"/>
      <c r="J47" s="121"/>
      <c r="K47" s="121"/>
      <c r="L47" s="22">
        <f t="shared" si="4"/>
        <v>0</v>
      </c>
    </row>
    <row r="48" spans="1:12" ht="15" customHeight="1" x14ac:dyDescent="0.35">
      <c r="A48" s="170"/>
      <c r="B48" s="118"/>
      <c r="C48" s="119"/>
      <c r="D48" s="119"/>
      <c r="E48" s="119"/>
      <c r="F48" s="120"/>
      <c r="G48" s="120"/>
      <c r="H48" s="152">
        <v>50</v>
      </c>
      <c r="I48" s="118"/>
      <c r="J48" s="121"/>
      <c r="K48" s="121"/>
      <c r="L48" s="22">
        <f t="shared" si="4"/>
        <v>0</v>
      </c>
    </row>
    <row r="49" spans="1:12" ht="15" customHeight="1" x14ac:dyDescent="0.35">
      <c r="A49" s="170"/>
      <c r="B49" s="118"/>
      <c r="C49" s="119"/>
      <c r="D49" s="119"/>
      <c r="E49" s="119"/>
      <c r="F49" s="120"/>
      <c r="G49" s="120"/>
      <c r="H49" s="152">
        <v>50</v>
      </c>
      <c r="I49" s="118"/>
      <c r="J49" s="121"/>
      <c r="K49" s="121"/>
      <c r="L49" s="22">
        <f t="shared" si="4"/>
        <v>0</v>
      </c>
    </row>
    <row r="50" spans="1:12" ht="15.75" customHeight="1" thickBot="1" x14ac:dyDescent="0.4">
      <c r="A50" s="171"/>
      <c r="B50" s="122"/>
      <c r="C50" s="123"/>
      <c r="D50" s="123"/>
      <c r="E50" s="123"/>
      <c r="F50" s="124"/>
      <c r="G50" s="124"/>
      <c r="H50" s="153">
        <v>50</v>
      </c>
      <c r="I50" s="122"/>
      <c r="J50" s="125"/>
      <c r="K50" s="125"/>
      <c r="L50" s="26">
        <f t="shared" si="4"/>
        <v>0</v>
      </c>
    </row>
    <row r="51" spans="1:12" x14ac:dyDescent="0.35">
      <c r="A51" s="168" t="s">
        <v>32</v>
      </c>
      <c r="B51" s="114" t="s">
        <v>27</v>
      </c>
      <c r="C51" s="115">
        <v>0.33333333333333331</v>
      </c>
      <c r="D51" s="115">
        <v>0.85416666666666663</v>
      </c>
      <c r="E51" s="116">
        <v>1</v>
      </c>
      <c r="F51" s="116">
        <v>10</v>
      </c>
      <c r="G51" s="116">
        <v>2.5</v>
      </c>
      <c r="H51" s="150">
        <v>50</v>
      </c>
      <c r="I51" s="114">
        <v>16</v>
      </c>
      <c r="J51" s="117">
        <v>12</v>
      </c>
      <c r="K51" s="117">
        <v>15</v>
      </c>
      <c r="L51" s="30">
        <f>((E51*I51)+(F51*J51)+(G51*K51))*H51</f>
        <v>8675</v>
      </c>
    </row>
    <row r="52" spans="1:12" x14ac:dyDescent="0.35">
      <c r="A52" s="169"/>
      <c r="B52" s="134"/>
      <c r="C52" s="135"/>
      <c r="D52" s="135"/>
      <c r="E52" s="135"/>
      <c r="F52" s="136"/>
      <c r="G52" s="136"/>
      <c r="H52" s="151">
        <v>50</v>
      </c>
      <c r="I52" s="134"/>
      <c r="J52" s="137"/>
      <c r="K52" s="137"/>
      <c r="L52" s="145">
        <f>((E52*I52)+(F52*J52)+(G52*K52))*H52</f>
        <v>0</v>
      </c>
    </row>
    <row r="53" spans="1:12" x14ac:dyDescent="0.35">
      <c r="A53" s="169"/>
      <c r="B53" s="134"/>
      <c r="C53" s="135"/>
      <c r="D53" s="135"/>
      <c r="E53" s="135"/>
      <c r="F53" s="136"/>
      <c r="G53" s="136"/>
      <c r="H53" s="151">
        <v>50</v>
      </c>
      <c r="I53" s="134"/>
      <c r="J53" s="137"/>
      <c r="K53" s="137"/>
      <c r="L53" s="145">
        <f t="shared" ref="L53:L59" si="5">((E53*I53)+(F53*J53)+(G53*K53))*H53</f>
        <v>0</v>
      </c>
    </row>
    <row r="54" spans="1:12" x14ac:dyDescent="0.35">
      <c r="A54" s="169"/>
      <c r="B54" s="134"/>
      <c r="C54" s="135"/>
      <c r="D54" s="135"/>
      <c r="E54" s="135"/>
      <c r="F54" s="136"/>
      <c r="G54" s="136"/>
      <c r="H54" s="151">
        <v>50</v>
      </c>
      <c r="I54" s="134"/>
      <c r="J54" s="137"/>
      <c r="K54" s="137"/>
      <c r="L54" s="145">
        <f t="shared" si="5"/>
        <v>0</v>
      </c>
    </row>
    <row r="55" spans="1:12" x14ac:dyDescent="0.35">
      <c r="A55" s="169"/>
      <c r="B55" s="134"/>
      <c r="C55" s="135"/>
      <c r="D55" s="135"/>
      <c r="E55" s="135"/>
      <c r="F55" s="136"/>
      <c r="G55" s="136"/>
      <c r="H55" s="151">
        <v>50</v>
      </c>
      <c r="I55" s="134"/>
      <c r="J55" s="137"/>
      <c r="K55" s="137"/>
      <c r="L55" s="145">
        <f t="shared" si="5"/>
        <v>0</v>
      </c>
    </row>
    <row r="56" spans="1:12" ht="15" customHeight="1" x14ac:dyDescent="0.35">
      <c r="A56" s="170"/>
      <c r="B56" s="118"/>
      <c r="C56" s="119"/>
      <c r="D56" s="119"/>
      <c r="E56" s="119"/>
      <c r="F56" s="120"/>
      <c r="G56" s="120"/>
      <c r="H56" s="152">
        <v>50</v>
      </c>
      <c r="I56" s="118"/>
      <c r="J56" s="121"/>
      <c r="K56" s="121"/>
      <c r="L56" s="22">
        <f t="shared" si="5"/>
        <v>0</v>
      </c>
    </row>
    <row r="57" spans="1:12" ht="15" customHeight="1" x14ac:dyDescent="0.35">
      <c r="A57" s="170"/>
      <c r="B57" s="118"/>
      <c r="C57" s="119"/>
      <c r="D57" s="119"/>
      <c r="E57" s="119"/>
      <c r="F57" s="120"/>
      <c r="G57" s="120"/>
      <c r="H57" s="152">
        <v>50</v>
      </c>
      <c r="I57" s="118"/>
      <c r="J57" s="121"/>
      <c r="K57" s="121"/>
      <c r="L57" s="22">
        <f t="shared" si="5"/>
        <v>0</v>
      </c>
    </row>
    <row r="58" spans="1:12" ht="15" customHeight="1" x14ac:dyDescent="0.35">
      <c r="A58" s="170"/>
      <c r="B58" s="118"/>
      <c r="C58" s="119"/>
      <c r="D58" s="119"/>
      <c r="E58" s="119"/>
      <c r="F58" s="120"/>
      <c r="G58" s="120"/>
      <c r="H58" s="152">
        <v>50</v>
      </c>
      <c r="I58" s="118"/>
      <c r="J58" s="121"/>
      <c r="K58" s="121"/>
      <c r="L58" s="22">
        <f t="shared" si="5"/>
        <v>0</v>
      </c>
    </row>
    <row r="59" spans="1:12" ht="15.75" customHeight="1" thickBot="1" x14ac:dyDescent="0.4">
      <c r="A59" s="171"/>
      <c r="B59" s="122"/>
      <c r="C59" s="123"/>
      <c r="D59" s="123"/>
      <c r="E59" s="123"/>
      <c r="F59" s="124"/>
      <c r="G59" s="124"/>
      <c r="H59" s="153">
        <v>50</v>
      </c>
      <c r="I59" s="122"/>
      <c r="J59" s="125"/>
      <c r="K59" s="125"/>
      <c r="L59" s="26">
        <f t="shared" si="5"/>
        <v>0</v>
      </c>
    </row>
    <row r="60" spans="1:12" x14ac:dyDescent="0.35">
      <c r="A60" s="168" t="s">
        <v>33</v>
      </c>
      <c r="B60" s="114" t="s">
        <v>27</v>
      </c>
      <c r="C60" s="115">
        <v>0.33333333333333331</v>
      </c>
      <c r="D60" s="115">
        <v>0.85416666666666663</v>
      </c>
      <c r="E60" s="116">
        <v>1</v>
      </c>
      <c r="F60" s="116">
        <v>10</v>
      </c>
      <c r="G60" s="116">
        <v>2.5</v>
      </c>
      <c r="H60" s="150">
        <v>50</v>
      </c>
      <c r="I60" s="114">
        <v>16</v>
      </c>
      <c r="J60" s="117">
        <v>12</v>
      </c>
      <c r="K60" s="117">
        <v>15</v>
      </c>
      <c r="L60" s="30">
        <f>((E60*I60)+(F60*J60)+(G60*K60))*H60</f>
        <v>8675</v>
      </c>
    </row>
    <row r="61" spans="1:12" x14ac:dyDescent="0.35">
      <c r="A61" s="169"/>
      <c r="B61" s="134"/>
      <c r="C61" s="135"/>
      <c r="D61" s="135"/>
      <c r="E61" s="135"/>
      <c r="F61" s="136"/>
      <c r="G61" s="136"/>
      <c r="H61" s="151">
        <v>50</v>
      </c>
      <c r="I61" s="134"/>
      <c r="J61" s="137"/>
      <c r="K61" s="137"/>
      <c r="L61" s="145">
        <f>((E61*I61)+(F61*J61)+(G61*K61))*H61</f>
        <v>0</v>
      </c>
    </row>
    <row r="62" spans="1:12" x14ac:dyDescent="0.35">
      <c r="A62" s="169"/>
      <c r="B62" s="134"/>
      <c r="C62" s="135"/>
      <c r="D62" s="135"/>
      <c r="E62" s="135"/>
      <c r="F62" s="136"/>
      <c r="G62" s="136"/>
      <c r="H62" s="151">
        <v>50</v>
      </c>
      <c r="I62" s="134"/>
      <c r="J62" s="137"/>
      <c r="K62" s="137"/>
      <c r="L62" s="145">
        <f t="shared" ref="L62:L68" si="6">((E62*I62)+(F62*J62)+(G62*K62))*H62</f>
        <v>0</v>
      </c>
    </row>
    <row r="63" spans="1:12" ht="15" customHeight="1" x14ac:dyDescent="0.35">
      <c r="A63" s="170"/>
      <c r="B63" s="118"/>
      <c r="C63" s="119"/>
      <c r="D63" s="119"/>
      <c r="E63" s="119"/>
      <c r="F63" s="120"/>
      <c r="G63" s="120"/>
      <c r="H63" s="151">
        <v>50</v>
      </c>
      <c r="I63" s="118"/>
      <c r="J63" s="121"/>
      <c r="K63" s="121"/>
      <c r="L63" s="145">
        <f t="shared" si="6"/>
        <v>0</v>
      </c>
    </row>
    <row r="64" spans="1:12" ht="15" customHeight="1" x14ac:dyDescent="0.35">
      <c r="A64" s="170"/>
      <c r="B64" s="118"/>
      <c r="C64" s="119"/>
      <c r="D64" s="119"/>
      <c r="E64" s="119"/>
      <c r="F64" s="120"/>
      <c r="G64" s="120"/>
      <c r="H64" s="151">
        <v>50</v>
      </c>
      <c r="I64" s="118"/>
      <c r="J64" s="121"/>
      <c r="K64" s="121"/>
      <c r="L64" s="145">
        <f t="shared" si="6"/>
        <v>0</v>
      </c>
    </row>
    <row r="65" spans="1:12" ht="15" customHeight="1" x14ac:dyDescent="0.35">
      <c r="A65" s="170"/>
      <c r="B65" s="118"/>
      <c r="C65" s="119"/>
      <c r="D65" s="119"/>
      <c r="E65" s="119"/>
      <c r="F65" s="120"/>
      <c r="G65" s="120"/>
      <c r="H65" s="152">
        <v>50</v>
      </c>
      <c r="I65" s="118"/>
      <c r="J65" s="121"/>
      <c r="K65" s="121"/>
      <c r="L65" s="22">
        <f t="shared" si="6"/>
        <v>0</v>
      </c>
    </row>
    <row r="66" spans="1:12" ht="15" customHeight="1" x14ac:dyDescent="0.35">
      <c r="A66" s="170"/>
      <c r="B66" s="118"/>
      <c r="C66" s="119"/>
      <c r="D66" s="119"/>
      <c r="E66" s="119"/>
      <c r="F66" s="120"/>
      <c r="G66" s="120"/>
      <c r="H66" s="152">
        <v>50</v>
      </c>
      <c r="I66" s="118"/>
      <c r="J66" s="121"/>
      <c r="K66" s="121"/>
      <c r="L66" s="22">
        <f t="shared" si="6"/>
        <v>0</v>
      </c>
    </row>
    <row r="67" spans="1:12" ht="15" customHeight="1" x14ac:dyDescent="0.35">
      <c r="A67" s="170"/>
      <c r="B67" s="118"/>
      <c r="C67" s="119"/>
      <c r="D67" s="119"/>
      <c r="E67" s="119"/>
      <c r="F67" s="120"/>
      <c r="G67" s="120"/>
      <c r="H67" s="152">
        <v>50</v>
      </c>
      <c r="I67" s="118"/>
      <c r="J67" s="121"/>
      <c r="K67" s="121"/>
      <c r="L67" s="22">
        <f t="shared" si="6"/>
        <v>0</v>
      </c>
    </row>
    <row r="68" spans="1:12" ht="15.75" customHeight="1" thickBot="1" x14ac:dyDescent="0.4">
      <c r="A68" s="171"/>
      <c r="B68" s="122"/>
      <c r="C68" s="123"/>
      <c r="D68" s="123"/>
      <c r="E68" s="123"/>
      <c r="F68" s="124"/>
      <c r="G68" s="124"/>
      <c r="H68" s="153">
        <v>50</v>
      </c>
      <c r="I68" s="122"/>
      <c r="J68" s="125"/>
      <c r="K68" s="125"/>
      <c r="L68" s="26">
        <f t="shared" si="6"/>
        <v>0</v>
      </c>
    </row>
    <row r="69" spans="1:12" x14ac:dyDescent="0.35">
      <c r="A69" s="168" t="s">
        <v>34</v>
      </c>
      <c r="B69" s="114" t="s">
        <v>27</v>
      </c>
      <c r="C69" s="115">
        <v>0.33333333333333331</v>
      </c>
      <c r="D69" s="115">
        <v>0.85416666666666663</v>
      </c>
      <c r="E69" s="116">
        <v>1</v>
      </c>
      <c r="F69" s="116">
        <v>10</v>
      </c>
      <c r="G69" s="116">
        <v>2.5</v>
      </c>
      <c r="H69" s="150">
        <v>10</v>
      </c>
      <c r="I69" s="114">
        <v>16</v>
      </c>
      <c r="J69" s="117">
        <v>12</v>
      </c>
      <c r="K69" s="117">
        <v>15</v>
      </c>
      <c r="L69" s="30">
        <f>((E69*I69)+(F69*J69)+(G69*K69))*H69</f>
        <v>1735</v>
      </c>
    </row>
    <row r="70" spans="1:12" x14ac:dyDescent="0.35">
      <c r="A70" s="170"/>
      <c r="B70" s="118"/>
      <c r="C70" s="119"/>
      <c r="D70" s="119"/>
      <c r="E70" s="119"/>
      <c r="F70" s="120"/>
      <c r="G70" s="120"/>
      <c r="H70" s="151">
        <v>10</v>
      </c>
      <c r="I70" s="118"/>
      <c r="J70" s="121"/>
      <c r="K70" s="121"/>
      <c r="L70" s="145">
        <f>((E70*I70)+(F70*J70)+(G70*K70))*H70</f>
        <v>0</v>
      </c>
    </row>
    <row r="71" spans="1:12" ht="15" customHeight="1" x14ac:dyDescent="0.35">
      <c r="A71" s="170"/>
      <c r="B71" s="118"/>
      <c r="C71" s="119"/>
      <c r="D71" s="119"/>
      <c r="E71" s="119"/>
      <c r="F71" s="120"/>
      <c r="G71" s="120"/>
      <c r="H71" s="151">
        <v>10</v>
      </c>
      <c r="I71" s="118"/>
      <c r="J71" s="121"/>
      <c r="K71" s="121"/>
      <c r="L71" s="145">
        <f t="shared" ref="L71:L77" si="7">((E71*I71)+(F71*J71)+(G71*K71))*H71</f>
        <v>0</v>
      </c>
    </row>
    <row r="72" spans="1:12" ht="15" customHeight="1" x14ac:dyDescent="0.35">
      <c r="A72" s="170"/>
      <c r="B72" s="118"/>
      <c r="C72" s="119"/>
      <c r="D72" s="119"/>
      <c r="E72" s="119"/>
      <c r="F72" s="120"/>
      <c r="G72" s="120"/>
      <c r="H72" s="151">
        <v>10</v>
      </c>
      <c r="I72" s="118"/>
      <c r="J72" s="121"/>
      <c r="K72" s="121"/>
      <c r="L72" s="145">
        <f t="shared" si="7"/>
        <v>0</v>
      </c>
    </row>
    <row r="73" spans="1:12" ht="15" customHeight="1" x14ac:dyDescent="0.35">
      <c r="A73" s="170"/>
      <c r="B73" s="118"/>
      <c r="C73" s="119"/>
      <c r="D73" s="119"/>
      <c r="E73" s="119"/>
      <c r="F73" s="120"/>
      <c r="G73" s="120"/>
      <c r="H73" s="151">
        <v>10</v>
      </c>
      <c r="I73" s="118"/>
      <c r="J73" s="121"/>
      <c r="K73" s="121"/>
      <c r="L73" s="145">
        <f t="shared" si="7"/>
        <v>0</v>
      </c>
    </row>
    <row r="74" spans="1:12" ht="15" customHeight="1" x14ac:dyDescent="0.35">
      <c r="A74" s="170"/>
      <c r="B74" s="118"/>
      <c r="C74" s="119"/>
      <c r="D74" s="119"/>
      <c r="E74" s="119"/>
      <c r="F74" s="120"/>
      <c r="G74" s="120"/>
      <c r="H74" s="151">
        <v>10</v>
      </c>
      <c r="I74" s="118"/>
      <c r="J74" s="121"/>
      <c r="K74" s="121"/>
      <c r="L74" s="22">
        <f t="shared" si="7"/>
        <v>0</v>
      </c>
    </row>
    <row r="75" spans="1:12" ht="15" customHeight="1" x14ac:dyDescent="0.35">
      <c r="A75" s="170"/>
      <c r="B75" s="118"/>
      <c r="C75" s="119"/>
      <c r="D75" s="119"/>
      <c r="E75" s="119"/>
      <c r="F75" s="120"/>
      <c r="G75" s="120"/>
      <c r="H75" s="151">
        <v>10</v>
      </c>
      <c r="I75" s="118"/>
      <c r="J75" s="121"/>
      <c r="K75" s="121"/>
      <c r="L75" s="22">
        <f t="shared" si="7"/>
        <v>0</v>
      </c>
    </row>
    <row r="76" spans="1:12" x14ac:dyDescent="0.35">
      <c r="A76" s="170"/>
      <c r="B76" s="118"/>
      <c r="C76" s="119"/>
      <c r="D76" s="119"/>
      <c r="E76" s="119"/>
      <c r="F76" s="120"/>
      <c r="G76" s="120"/>
      <c r="H76" s="152">
        <v>10</v>
      </c>
      <c r="I76" s="118"/>
      <c r="J76" s="121"/>
      <c r="K76" s="121"/>
      <c r="L76" s="22">
        <f t="shared" si="7"/>
        <v>0</v>
      </c>
    </row>
    <row r="77" spans="1:12" ht="15" thickBot="1" x14ac:dyDescent="0.4">
      <c r="A77" s="171"/>
      <c r="B77" s="122"/>
      <c r="C77" s="123"/>
      <c r="D77" s="123"/>
      <c r="E77" s="123"/>
      <c r="F77" s="124"/>
      <c r="G77" s="124"/>
      <c r="H77" s="153">
        <v>10</v>
      </c>
      <c r="I77" s="122"/>
      <c r="J77" s="125"/>
      <c r="K77" s="125"/>
      <c r="L77" s="26">
        <f t="shared" si="7"/>
        <v>0</v>
      </c>
    </row>
    <row r="79" spans="1:12" ht="15" thickBot="1" x14ac:dyDescent="0.4"/>
    <row r="80" spans="1:12" ht="15" thickBot="1" x14ac:dyDescent="0.4">
      <c r="J80" s="159" t="s">
        <v>114</v>
      </c>
      <c r="K80" s="188"/>
      <c r="L80" s="154">
        <f>SUM(L7:L77)</f>
        <v>53785</v>
      </c>
    </row>
  </sheetData>
  <mergeCells count="15">
    <mergeCell ref="A51:A59"/>
    <mergeCell ref="A60:A68"/>
    <mergeCell ref="A69:A77"/>
    <mergeCell ref="A6:A14"/>
    <mergeCell ref="A15:A23"/>
    <mergeCell ref="A24:A32"/>
    <mergeCell ref="A33:A41"/>
    <mergeCell ref="A42:A50"/>
    <mergeCell ref="J80:K80"/>
    <mergeCell ref="L4:L5"/>
    <mergeCell ref="B4:B5"/>
    <mergeCell ref="C4:D4"/>
    <mergeCell ref="F4:G4"/>
    <mergeCell ref="H4:H5"/>
    <mergeCell ref="I4:K4"/>
  </mergeCells>
  <pageMargins left="0.7" right="0.7" top="0.75" bottom="0.75" header="0.3" footer="0.3"/>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dimension ref="A1:M37"/>
  <sheetViews>
    <sheetView topLeftCell="B9" zoomScaleNormal="100" zoomScaleSheetLayoutView="100" workbookViewId="0">
      <selection activeCell="G6" sqref="G6"/>
    </sheetView>
  </sheetViews>
  <sheetFormatPr defaultColWidth="8.75" defaultRowHeight="13.5" x14ac:dyDescent="0.35"/>
  <cols>
    <col min="1" max="1" width="44.5" style="33" customWidth="1"/>
    <col min="2" max="2" width="15.25" style="33" bestFit="1" customWidth="1"/>
    <col min="3" max="3" width="14.25" style="33" customWidth="1"/>
    <col min="4" max="4" width="15.25" style="33" bestFit="1" customWidth="1"/>
    <col min="5" max="5" width="14.25" style="33" customWidth="1"/>
    <col min="6" max="6" width="15.25" style="33" bestFit="1" customWidth="1"/>
    <col min="7" max="7" width="14.25" style="33" customWidth="1"/>
    <col min="8" max="8" width="15.25" style="33" bestFit="1" customWidth="1"/>
    <col min="9" max="9" width="14.25" style="33" customWidth="1"/>
    <col min="10" max="10" width="15.25" style="33" bestFit="1" customWidth="1"/>
    <col min="11" max="11" width="14.25" style="33" customWidth="1"/>
    <col min="12" max="12" width="15.25" style="33" bestFit="1" customWidth="1"/>
    <col min="13" max="13" width="14.25" style="33" customWidth="1"/>
    <col min="14" max="16384" width="8.75" style="33"/>
  </cols>
  <sheetData>
    <row r="1" spans="1:13" ht="18" x14ac:dyDescent="0.35">
      <c r="A1" s="32" t="s">
        <v>44</v>
      </c>
    </row>
    <row r="2" spans="1:13" ht="14" thickBot="1" x14ac:dyDescent="0.4"/>
    <row r="3" spans="1:13" x14ac:dyDescent="0.35">
      <c r="A3" s="45" t="s">
        <v>45</v>
      </c>
      <c r="B3" s="199" t="s">
        <v>46</v>
      </c>
      <c r="C3" s="200"/>
      <c r="D3" s="199" t="s">
        <v>47</v>
      </c>
      <c r="E3" s="201"/>
      <c r="F3" s="199" t="s">
        <v>48</v>
      </c>
      <c r="G3" s="201"/>
      <c r="H3" s="199" t="s">
        <v>49</v>
      </c>
      <c r="I3" s="201"/>
      <c r="J3" s="199" t="s">
        <v>50</v>
      </c>
      <c r="K3" s="201"/>
      <c r="L3" s="199" t="s">
        <v>51</v>
      </c>
      <c r="M3" s="200"/>
    </row>
    <row r="4" spans="1:13" x14ac:dyDescent="0.35">
      <c r="A4" s="46"/>
      <c r="B4" s="197" t="s">
        <v>52</v>
      </c>
      <c r="C4" s="198"/>
      <c r="D4" s="197" t="s">
        <v>53</v>
      </c>
      <c r="E4" s="198"/>
      <c r="F4" s="197" t="s">
        <v>54</v>
      </c>
      <c r="G4" s="198"/>
      <c r="H4" s="197" t="s">
        <v>55</v>
      </c>
      <c r="I4" s="198"/>
      <c r="J4" s="197" t="s">
        <v>56</v>
      </c>
      <c r="K4" s="198"/>
      <c r="L4" s="197" t="s">
        <v>57</v>
      </c>
      <c r="M4" s="198"/>
    </row>
    <row r="5" spans="1:13" ht="14" thickBot="1" x14ac:dyDescent="0.4">
      <c r="A5" s="47"/>
      <c r="B5" s="48" t="s">
        <v>58</v>
      </c>
      <c r="C5" s="49" t="s">
        <v>59</v>
      </c>
      <c r="D5" s="48" t="s">
        <v>58</v>
      </c>
      <c r="E5" s="50" t="s">
        <v>59</v>
      </c>
      <c r="F5" s="48" t="s">
        <v>58</v>
      </c>
      <c r="G5" s="49" t="s">
        <v>59</v>
      </c>
      <c r="H5" s="48" t="s">
        <v>58</v>
      </c>
      <c r="I5" s="51" t="s">
        <v>59</v>
      </c>
      <c r="J5" s="48" t="s">
        <v>58</v>
      </c>
      <c r="K5" s="51" t="s">
        <v>59</v>
      </c>
      <c r="L5" s="48" t="s">
        <v>58</v>
      </c>
      <c r="M5" s="51" t="s">
        <v>59</v>
      </c>
    </row>
    <row r="6" spans="1:13" x14ac:dyDescent="0.35">
      <c r="A6" s="52" t="s">
        <v>60</v>
      </c>
      <c r="B6" s="53"/>
      <c r="C6" s="54">
        <v>0</v>
      </c>
      <c r="D6" s="53"/>
      <c r="E6" s="55">
        <v>0</v>
      </c>
      <c r="F6" s="53"/>
      <c r="G6" s="54">
        <v>0</v>
      </c>
      <c r="H6" s="53"/>
      <c r="I6" s="54">
        <v>0</v>
      </c>
      <c r="J6" s="53"/>
      <c r="K6" s="54">
        <v>0</v>
      </c>
      <c r="L6" s="53"/>
      <c r="M6" s="54">
        <v>0</v>
      </c>
    </row>
    <row r="7" spans="1:13" x14ac:dyDescent="0.35">
      <c r="A7" s="56" t="s">
        <v>61</v>
      </c>
      <c r="B7" s="57">
        <v>0</v>
      </c>
      <c r="C7" s="58">
        <v>0</v>
      </c>
      <c r="D7" s="57">
        <v>0</v>
      </c>
      <c r="E7" s="59">
        <v>0</v>
      </c>
      <c r="F7" s="57">
        <v>0</v>
      </c>
      <c r="G7" s="58">
        <v>0</v>
      </c>
      <c r="H7" s="57">
        <v>0</v>
      </c>
      <c r="I7" s="58">
        <v>0</v>
      </c>
      <c r="J7" s="57">
        <v>0</v>
      </c>
      <c r="K7" s="58">
        <v>0</v>
      </c>
      <c r="L7" s="57">
        <v>0</v>
      </c>
      <c r="M7" s="58">
        <v>0</v>
      </c>
    </row>
    <row r="8" spans="1:13" x14ac:dyDescent="0.35">
      <c r="A8" s="60" t="s">
        <v>62</v>
      </c>
      <c r="B8" s="61"/>
      <c r="C8" s="62">
        <v>0</v>
      </c>
      <c r="D8" s="61"/>
      <c r="E8" s="63">
        <v>0</v>
      </c>
      <c r="F8" s="61"/>
      <c r="G8" s="62">
        <v>0</v>
      </c>
      <c r="H8" s="61"/>
      <c r="I8" s="62">
        <v>0</v>
      </c>
      <c r="J8" s="61"/>
      <c r="K8" s="62">
        <v>0</v>
      </c>
      <c r="L8" s="61"/>
      <c r="M8" s="62">
        <v>0</v>
      </c>
    </row>
    <row r="9" spans="1:13" x14ac:dyDescent="0.35">
      <c r="A9" s="64" t="s">
        <v>63</v>
      </c>
      <c r="B9" s="57">
        <v>0</v>
      </c>
      <c r="C9" s="65">
        <v>0</v>
      </c>
      <c r="D9" s="57">
        <v>0</v>
      </c>
      <c r="E9" s="66">
        <v>0</v>
      </c>
      <c r="F9" s="57">
        <v>0</v>
      </c>
      <c r="G9" s="65">
        <v>0</v>
      </c>
      <c r="H9" s="57">
        <v>0</v>
      </c>
      <c r="I9" s="65">
        <v>0</v>
      </c>
      <c r="J9" s="57">
        <v>0</v>
      </c>
      <c r="K9" s="65">
        <v>0</v>
      </c>
      <c r="L9" s="57">
        <v>0</v>
      </c>
      <c r="M9" s="65">
        <v>0</v>
      </c>
    </row>
    <row r="10" spans="1:13" x14ac:dyDescent="0.35">
      <c r="A10" s="64" t="s">
        <v>64</v>
      </c>
      <c r="B10" s="57">
        <v>0</v>
      </c>
      <c r="C10" s="65">
        <v>0</v>
      </c>
      <c r="D10" s="57">
        <v>0</v>
      </c>
      <c r="E10" s="66">
        <v>0</v>
      </c>
      <c r="F10" s="57">
        <v>0</v>
      </c>
      <c r="G10" s="65">
        <v>0</v>
      </c>
      <c r="H10" s="57">
        <v>0</v>
      </c>
      <c r="I10" s="65">
        <v>0</v>
      </c>
      <c r="J10" s="57">
        <v>0</v>
      </c>
      <c r="K10" s="65">
        <v>0</v>
      </c>
      <c r="L10" s="57">
        <v>0</v>
      </c>
      <c r="M10" s="65">
        <v>0</v>
      </c>
    </row>
    <row r="11" spans="1:13" x14ac:dyDescent="0.35">
      <c r="A11" s="64" t="s">
        <v>65</v>
      </c>
      <c r="B11" s="57">
        <v>0</v>
      </c>
      <c r="C11" s="65">
        <v>0</v>
      </c>
      <c r="D11" s="57">
        <v>0</v>
      </c>
      <c r="E11" s="66">
        <v>0</v>
      </c>
      <c r="F11" s="57">
        <v>0</v>
      </c>
      <c r="G11" s="65">
        <v>0</v>
      </c>
      <c r="H11" s="57">
        <v>0</v>
      </c>
      <c r="I11" s="65">
        <v>0</v>
      </c>
      <c r="J11" s="57">
        <v>0</v>
      </c>
      <c r="K11" s="65">
        <v>0</v>
      </c>
      <c r="L11" s="57">
        <v>0</v>
      </c>
      <c r="M11" s="65">
        <v>0</v>
      </c>
    </row>
    <row r="12" spans="1:13" x14ac:dyDescent="0.35">
      <c r="A12" s="60" t="s">
        <v>66</v>
      </c>
      <c r="B12" s="61"/>
      <c r="C12" s="62">
        <v>0</v>
      </c>
      <c r="D12" s="61"/>
      <c r="E12" s="63">
        <v>0</v>
      </c>
      <c r="F12" s="61"/>
      <c r="G12" s="62">
        <v>0</v>
      </c>
      <c r="H12" s="61"/>
      <c r="I12" s="62">
        <v>0</v>
      </c>
      <c r="J12" s="61"/>
      <c r="K12" s="62">
        <v>0</v>
      </c>
      <c r="L12" s="61"/>
      <c r="M12" s="62">
        <v>0</v>
      </c>
    </row>
    <row r="13" spans="1:13" x14ac:dyDescent="0.35">
      <c r="A13" s="64" t="s">
        <v>67</v>
      </c>
      <c r="B13" s="57">
        <v>0</v>
      </c>
      <c r="C13" s="67">
        <v>0</v>
      </c>
      <c r="D13" s="57">
        <v>0</v>
      </c>
      <c r="E13" s="68">
        <v>0</v>
      </c>
      <c r="F13" s="57">
        <v>0</v>
      </c>
      <c r="G13" s="67">
        <v>0</v>
      </c>
      <c r="H13" s="57">
        <v>0</v>
      </c>
      <c r="I13" s="67">
        <v>0</v>
      </c>
      <c r="J13" s="57">
        <v>0</v>
      </c>
      <c r="K13" s="67">
        <v>0</v>
      </c>
      <c r="L13" s="57">
        <v>0</v>
      </c>
      <c r="M13" s="67">
        <v>0</v>
      </c>
    </row>
    <row r="14" spans="1:13" x14ac:dyDescent="0.35">
      <c r="A14" s="64" t="s">
        <v>68</v>
      </c>
      <c r="B14" s="57">
        <v>0</v>
      </c>
      <c r="C14" s="67">
        <v>0</v>
      </c>
      <c r="D14" s="57">
        <v>0</v>
      </c>
      <c r="E14" s="68">
        <v>0</v>
      </c>
      <c r="F14" s="57">
        <v>0</v>
      </c>
      <c r="G14" s="67">
        <v>0</v>
      </c>
      <c r="H14" s="57">
        <v>0</v>
      </c>
      <c r="I14" s="67">
        <v>0</v>
      </c>
      <c r="J14" s="57">
        <v>0</v>
      </c>
      <c r="K14" s="67">
        <v>0</v>
      </c>
      <c r="L14" s="57">
        <v>0</v>
      </c>
      <c r="M14" s="67">
        <v>0</v>
      </c>
    </row>
    <row r="15" spans="1:13" x14ac:dyDescent="0.35">
      <c r="A15" s="64" t="s">
        <v>69</v>
      </c>
      <c r="B15" s="57">
        <v>0</v>
      </c>
      <c r="C15" s="67">
        <v>0</v>
      </c>
      <c r="D15" s="57">
        <v>0</v>
      </c>
      <c r="E15" s="68">
        <v>0</v>
      </c>
      <c r="F15" s="57">
        <v>0</v>
      </c>
      <c r="G15" s="67">
        <v>0</v>
      </c>
      <c r="H15" s="57">
        <v>0</v>
      </c>
      <c r="I15" s="67">
        <v>0</v>
      </c>
      <c r="J15" s="57">
        <v>0</v>
      </c>
      <c r="K15" s="67">
        <v>0</v>
      </c>
      <c r="L15" s="57">
        <v>0</v>
      </c>
      <c r="M15" s="67">
        <v>0</v>
      </c>
    </row>
    <row r="16" spans="1:13" x14ac:dyDescent="0.35">
      <c r="A16" s="69" t="s">
        <v>70</v>
      </c>
      <c r="B16" s="70"/>
      <c r="C16" s="62">
        <v>0</v>
      </c>
      <c r="D16" s="70"/>
      <c r="E16" s="63">
        <v>0</v>
      </c>
      <c r="F16" s="70"/>
      <c r="G16" s="62">
        <v>0</v>
      </c>
      <c r="H16" s="70"/>
      <c r="I16" s="62">
        <v>0</v>
      </c>
      <c r="J16" s="70"/>
      <c r="K16" s="62">
        <v>0</v>
      </c>
      <c r="L16" s="70"/>
      <c r="M16" s="62">
        <v>0</v>
      </c>
    </row>
    <row r="17" spans="1:13" x14ac:dyDescent="0.35">
      <c r="A17" s="71" t="s">
        <v>71</v>
      </c>
      <c r="B17" s="57">
        <v>0</v>
      </c>
      <c r="C17" s="72">
        <v>0</v>
      </c>
      <c r="D17" s="57">
        <v>0</v>
      </c>
      <c r="E17" s="73">
        <v>0</v>
      </c>
      <c r="F17" s="57">
        <v>0</v>
      </c>
      <c r="G17" s="72">
        <v>0</v>
      </c>
      <c r="H17" s="57">
        <v>0</v>
      </c>
      <c r="I17" s="72">
        <v>0</v>
      </c>
      <c r="J17" s="57">
        <v>0</v>
      </c>
      <c r="K17" s="72">
        <v>0</v>
      </c>
      <c r="L17" s="57">
        <v>0</v>
      </c>
      <c r="M17" s="72">
        <v>0</v>
      </c>
    </row>
    <row r="18" spans="1:13" x14ac:dyDescent="0.35">
      <c r="A18" s="64" t="s">
        <v>72</v>
      </c>
      <c r="B18" s="57">
        <v>0</v>
      </c>
      <c r="C18" s="72">
        <v>0</v>
      </c>
      <c r="D18" s="57">
        <v>0</v>
      </c>
      <c r="E18" s="73">
        <v>0</v>
      </c>
      <c r="F18" s="57">
        <v>0</v>
      </c>
      <c r="G18" s="72">
        <v>0</v>
      </c>
      <c r="H18" s="57">
        <v>0</v>
      </c>
      <c r="I18" s="72">
        <v>0</v>
      </c>
      <c r="J18" s="57">
        <v>0</v>
      </c>
      <c r="K18" s="72">
        <v>0</v>
      </c>
      <c r="L18" s="57">
        <v>0</v>
      </c>
      <c r="M18" s="72">
        <v>0</v>
      </c>
    </row>
    <row r="19" spans="1:13" x14ac:dyDescent="0.35">
      <c r="A19" s="74" t="s">
        <v>73</v>
      </c>
      <c r="B19" s="75"/>
      <c r="C19" s="76">
        <v>0</v>
      </c>
      <c r="D19" s="75"/>
      <c r="E19" s="77">
        <v>0</v>
      </c>
      <c r="F19" s="75"/>
      <c r="G19" s="76">
        <v>0</v>
      </c>
      <c r="H19" s="75"/>
      <c r="I19" s="76">
        <v>0</v>
      </c>
      <c r="J19" s="75"/>
      <c r="K19" s="76">
        <v>0</v>
      </c>
      <c r="L19" s="75"/>
      <c r="M19" s="76">
        <v>0</v>
      </c>
    </row>
    <row r="20" spans="1:13" x14ac:dyDescent="0.35">
      <c r="A20" s="64" t="s">
        <v>74</v>
      </c>
      <c r="B20" s="57">
        <v>0</v>
      </c>
      <c r="C20" s="67">
        <v>0</v>
      </c>
      <c r="D20" s="57">
        <v>0</v>
      </c>
      <c r="E20" s="68">
        <v>0</v>
      </c>
      <c r="F20" s="57">
        <v>0</v>
      </c>
      <c r="G20" s="67">
        <v>0</v>
      </c>
      <c r="H20" s="57">
        <v>0</v>
      </c>
      <c r="I20" s="67">
        <v>0</v>
      </c>
      <c r="J20" s="57">
        <v>0</v>
      </c>
      <c r="K20" s="67">
        <v>0</v>
      </c>
      <c r="L20" s="57">
        <v>0</v>
      </c>
      <c r="M20" s="67">
        <v>0</v>
      </c>
    </row>
    <row r="21" spans="1:13" ht="14" thickBot="1" x14ac:dyDescent="0.4">
      <c r="A21" s="64" t="s">
        <v>75</v>
      </c>
      <c r="B21" s="57">
        <v>0</v>
      </c>
      <c r="C21" s="67">
        <v>0</v>
      </c>
      <c r="D21" s="57">
        <v>0</v>
      </c>
      <c r="E21" s="68">
        <v>0</v>
      </c>
      <c r="F21" s="57">
        <v>0</v>
      </c>
      <c r="G21" s="67">
        <v>0</v>
      </c>
      <c r="H21" s="57">
        <v>0</v>
      </c>
      <c r="I21" s="67">
        <v>0</v>
      </c>
      <c r="J21" s="57">
        <v>0</v>
      </c>
      <c r="K21" s="67">
        <v>0</v>
      </c>
      <c r="L21" s="57">
        <v>0</v>
      </c>
      <c r="M21" s="67">
        <v>0</v>
      </c>
    </row>
    <row r="22" spans="1:13" ht="14.5" thickTop="1" thickBot="1" x14ac:dyDescent="0.4">
      <c r="A22" s="78" t="s">
        <v>82</v>
      </c>
      <c r="B22" s="79"/>
      <c r="C22" s="80">
        <v>0</v>
      </c>
      <c r="D22" s="79"/>
      <c r="E22" s="81">
        <v>0</v>
      </c>
      <c r="F22" s="79"/>
      <c r="G22" s="80">
        <v>0</v>
      </c>
      <c r="H22" s="79"/>
      <c r="I22" s="80">
        <v>0</v>
      </c>
      <c r="J22" s="79"/>
      <c r="K22" s="80">
        <v>0</v>
      </c>
      <c r="L22" s="79"/>
      <c r="M22" s="80">
        <v>0</v>
      </c>
    </row>
    <row r="23" spans="1:13" ht="14.5" thickTop="1" thickBot="1" x14ac:dyDescent="0.4">
      <c r="A23" s="74" t="s">
        <v>76</v>
      </c>
      <c r="B23" s="82" t="s">
        <v>61</v>
      </c>
      <c r="C23" s="83"/>
      <c r="D23" s="82" t="s">
        <v>61</v>
      </c>
      <c r="E23" s="83"/>
      <c r="F23" s="82" t="s">
        <v>61</v>
      </c>
      <c r="G23" s="84"/>
      <c r="H23" s="82" t="s">
        <v>61</v>
      </c>
      <c r="I23" s="85"/>
      <c r="J23" s="82" t="s">
        <v>61</v>
      </c>
      <c r="K23" s="83"/>
      <c r="L23" s="82" t="s">
        <v>61</v>
      </c>
      <c r="M23" s="83"/>
    </row>
    <row r="24" spans="1:13" x14ac:dyDescent="0.35">
      <c r="A24" s="86" t="s">
        <v>77</v>
      </c>
      <c r="B24" s="87">
        <v>0</v>
      </c>
      <c r="C24" s="88">
        <v>0</v>
      </c>
      <c r="D24" s="87">
        <v>0</v>
      </c>
      <c r="E24" s="89">
        <v>0</v>
      </c>
      <c r="F24" s="87">
        <v>0</v>
      </c>
      <c r="G24" s="88">
        <v>0</v>
      </c>
      <c r="H24" s="87">
        <v>0</v>
      </c>
      <c r="I24" s="88">
        <v>0</v>
      </c>
      <c r="J24" s="87">
        <v>0</v>
      </c>
      <c r="K24" s="88">
        <v>0</v>
      </c>
      <c r="L24" s="87">
        <v>0</v>
      </c>
      <c r="M24" s="88">
        <v>0</v>
      </c>
    </row>
    <row r="25" spans="1:13" x14ac:dyDescent="0.35">
      <c r="A25" s="86" t="s">
        <v>78</v>
      </c>
      <c r="B25" s="90">
        <v>0</v>
      </c>
      <c r="C25" s="67">
        <v>0</v>
      </c>
      <c r="D25" s="90">
        <v>0</v>
      </c>
      <c r="E25" s="68">
        <v>0</v>
      </c>
      <c r="F25" s="90">
        <v>0</v>
      </c>
      <c r="G25" s="67">
        <v>0</v>
      </c>
      <c r="H25" s="90">
        <v>0</v>
      </c>
      <c r="I25" s="67">
        <v>0</v>
      </c>
      <c r="J25" s="90">
        <v>0</v>
      </c>
      <c r="K25" s="67">
        <v>0</v>
      </c>
      <c r="L25" s="90">
        <v>0</v>
      </c>
      <c r="M25" s="67">
        <v>0</v>
      </c>
    </row>
    <row r="26" spans="1:13" x14ac:dyDescent="0.35">
      <c r="A26" s="86" t="s">
        <v>79</v>
      </c>
      <c r="B26" s="90">
        <v>0</v>
      </c>
      <c r="C26" s="67">
        <v>0</v>
      </c>
      <c r="D26" s="90">
        <v>0</v>
      </c>
      <c r="E26" s="68">
        <v>0</v>
      </c>
      <c r="F26" s="90">
        <v>0</v>
      </c>
      <c r="G26" s="67">
        <v>0</v>
      </c>
      <c r="H26" s="90">
        <v>0</v>
      </c>
      <c r="I26" s="67">
        <v>0</v>
      </c>
      <c r="J26" s="90">
        <v>0</v>
      </c>
      <c r="K26" s="67">
        <v>0</v>
      </c>
      <c r="L26" s="90">
        <v>0</v>
      </c>
      <c r="M26" s="67">
        <v>0</v>
      </c>
    </row>
    <row r="27" spans="1:13" x14ac:dyDescent="0.35">
      <c r="A27" s="86" t="s">
        <v>80</v>
      </c>
      <c r="B27" s="90">
        <v>0</v>
      </c>
      <c r="C27" s="67">
        <v>0</v>
      </c>
      <c r="D27" s="90">
        <v>0</v>
      </c>
      <c r="E27" s="68">
        <v>0</v>
      </c>
      <c r="F27" s="90">
        <v>0</v>
      </c>
      <c r="G27" s="67">
        <v>0</v>
      </c>
      <c r="H27" s="90">
        <v>0</v>
      </c>
      <c r="I27" s="67">
        <v>0</v>
      </c>
      <c r="J27" s="90">
        <v>0</v>
      </c>
      <c r="K27" s="67">
        <v>0</v>
      </c>
      <c r="L27" s="90">
        <v>0</v>
      </c>
      <c r="M27" s="67">
        <v>0</v>
      </c>
    </row>
    <row r="28" spans="1:13" ht="14" thickBot="1" x14ac:dyDescent="0.4">
      <c r="A28" s="91" t="s">
        <v>81</v>
      </c>
      <c r="B28" s="92">
        <v>0</v>
      </c>
      <c r="C28" s="93">
        <v>0</v>
      </c>
      <c r="D28" s="92">
        <v>0</v>
      </c>
      <c r="E28" s="94">
        <v>0</v>
      </c>
      <c r="F28" s="92">
        <v>0</v>
      </c>
      <c r="G28" s="93">
        <v>0</v>
      </c>
      <c r="H28" s="92">
        <v>0</v>
      </c>
      <c r="I28" s="93">
        <v>0</v>
      </c>
      <c r="J28" s="92">
        <v>0</v>
      </c>
      <c r="K28" s="93">
        <v>0</v>
      </c>
      <c r="L28" s="92">
        <v>0</v>
      </c>
      <c r="M28" s="93">
        <v>0</v>
      </c>
    </row>
    <row r="35" spans="3:7" x14ac:dyDescent="0.35">
      <c r="C35" s="131"/>
      <c r="D35" s="129"/>
      <c r="E35" s="127"/>
      <c r="F35" s="131"/>
      <c r="G35" s="132"/>
    </row>
    <row r="36" spans="3:7" x14ac:dyDescent="0.35">
      <c r="D36" s="126"/>
      <c r="E36" s="126"/>
    </row>
    <row r="37" spans="3:7" x14ac:dyDescent="0.35">
      <c r="D37" s="128"/>
      <c r="E37" s="130"/>
      <c r="F37" s="130"/>
    </row>
  </sheetData>
  <protectedRanges>
    <protectedRange password="CB64" sqref="I7:I18 G7:G18 E7:E18 C7:C18 M7:M18 K7:K18 K24:K28 M24:M28 I24:I28 G24:G28 E24:E28 C24:C28" name="Bereik1"/>
  </protectedRanges>
  <mergeCells count="12">
    <mergeCell ref="L4:M4"/>
    <mergeCell ref="B3:C3"/>
    <mergeCell ref="D3:E3"/>
    <mergeCell ref="F3:G3"/>
    <mergeCell ref="H3:I3"/>
    <mergeCell ref="J3:K3"/>
    <mergeCell ref="L3:M3"/>
    <mergeCell ref="B4:C4"/>
    <mergeCell ref="D4:E4"/>
    <mergeCell ref="F4:G4"/>
    <mergeCell ref="H4:I4"/>
    <mergeCell ref="J4:K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TaxCatchAll xmlns="fc3a1a23-6aed-41e1-a702-e24609d89b7a">
      <Value>63</Value>
      <Value>10</Value>
      <Value>9</Value>
      <Value>8</Value>
      <Value>7</Value>
      <Value>6</Value>
      <Value>5</Value>
      <Value>4</Value>
      <Value>3</Value>
      <Value>2</Value>
      <Value>1</Value>
    </TaxCatchAll>
    <PUCopyrightRechten xmlns="fc3a1a23-6aed-41e1-a702-e24609d89b7a">false</PUCopyrightRechten>
    <PUEinddatumdossier xmlns="fc3a1a23-6aed-41e1-a702-e24609d89b7a" xsi:nil="true"/>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PUDossiernaam xmlns="fc3a1a23-6aed-41e1-a702-e24609d89b7a"> Beveiligingsdiensten</PUDossiernaam>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c3a1a23-6aed-41e1-a702-e24609d89b7a">
      <Terms xmlns="http://schemas.microsoft.com/office/infopath/2007/PartnerControls"/>
    </c69891f5b6724842a1992b729e890d0f>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fc3a1a23-6aed-41e1-a702-e24609d89b7a" xsi:nil="true"/>
    <PUWerkingsgebiedDocument xmlns="fc3a1a23-6aed-41e1-a702-e24609d89b7a" xsi:nil="true"/>
    <PUOmschrijvingVoorwaardenCopyright xmlns="fc3a1a23-6aed-41e1-a702-e24609d89b7a" xsi:nil="true"/>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BegindatumCopyright xmlns="fc3a1a23-6aed-41e1-a702-e24609d89b7a" xsi:nil="true"/>
    <PUEinddatumCopyright xmlns="fc3a1a23-6aed-41e1-a702-e24609d89b7a" xsi:nil="true"/>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fc3a1a23-6aed-41e1-a702-e24609d89b7a" xsi:nil="true"/>
    <PUSelectiecategorie xmlns="fc3a1a23-6aed-41e1-a702-e24609d89b7a">2020 37</PUSelectiecategorie>
    <PUBegindatumdossier xmlns="fc3a1a23-6aed-41e1-a702-e24609d89b7a">2024-03-19T23:00:00+00:00</PUBegindatumdossier>
    <_dlc_DocId xmlns="fc3a1a23-6aed-41e1-a702-e24609d89b7a">UTSP-322217625-91815</_dlc_DocId>
    <_dlc_DocIdUrl xmlns="fc3a1a23-6aed-41e1-a702-e24609d89b7a">
      <Url>https://provincieutrecht.sharepoint.com/sites/smnwk-INK-EAO/_layouts/15/DocIdRedir.aspx?ID=UTSP-322217625-91815</Url>
      <Description>UTSP-322217625-91815</Description>
    </_dlc_DocIdUrl>
    <jac39c03a7c14cb08e70c160a38b370d xmlns="fc3a1a23-6aed-41e1-a702-e24609d89b7a">
      <Terms xmlns="http://schemas.microsoft.com/office/infopath/2007/PartnerControls"/>
    </jac39c03a7c14cb08e70c160a38b370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lcf76f155ced4ddcb4097134ff3c332f xmlns="5a55a1c6-4de6-4c74-a1ea-18114151a3ea">
      <Terms xmlns="http://schemas.microsoft.com/office/infopath/2007/PartnerControls"/>
    </lcf76f155ced4ddcb4097134ff3c332f>
    <PUAanvullingNaam xmlns="85cf3f14-b0e8-44e9-962b-0a655550735c"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89FD81-3406-4A34-BF34-6AD7E75835FC}">
  <ds:schemaRefs>
    <ds:schemaRef ds:uri="http://schemas.microsoft.com/sharepoint/v3/contenttype/forms"/>
  </ds:schemaRefs>
</ds:datastoreItem>
</file>

<file path=customXml/itemProps2.xml><?xml version="1.0" encoding="utf-8"?>
<ds:datastoreItem xmlns:ds="http://schemas.openxmlformats.org/officeDocument/2006/customXml" ds:itemID="{210058F8-08CA-4CB3-9CEE-BE5FB1078254}">
  <ds:schemaRefs>
    <ds:schemaRef ds:uri="http://schemas.microsoft.com/office/infopath/2007/PartnerControls"/>
    <ds:schemaRef ds:uri="http://schemas.microsoft.com/office/2006/metadata/properties"/>
    <ds:schemaRef ds:uri="http://schemas.openxmlformats.org/package/2006/metadata/core-properties"/>
    <ds:schemaRef ds:uri="9a13a8f1-fea2-4b69-852e-347edafbee0a"/>
    <ds:schemaRef ds:uri="http://purl.org/dc/elements/1.1/"/>
    <ds:schemaRef ds:uri="http://purl.org/dc/terms/"/>
    <ds:schemaRef ds:uri="3a2f4252-500f-4c80-afe3-96431f3e3e46"/>
    <ds:schemaRef ds:uri="http://www.w3.org/XML/1998/namespace"/>
    <ds:schemaRef ds:uri="http://schemas.microsoft.com/office/2006/documentManagement/types"/>
    <ds:schemaRef ds:uri="71a72728-fb44-4036-b645-2459814b40b3"/>
    <ds:schemaRef ds:uri="3a2d4642-b1a9-4f9a-947d-aaac82c6ed7c"/>
    <ds:schemaRef ds:uri="fa468d3d-bf59-4030-8bb0-350b6c786af0"/>
    <ds:schemaRef ds:uri="http://purl.org/dc/dcmitype/"/>
    <ds:schemaRef ds:uri="fc3a1a23-6aed-41e1-a702-e24609d89b7a"/>
    <ds:schemaRef ds:uri="85cf3f14-b0e8-44e9-962b-0a655550735c"/>
    <ds:schemaRef ds:uri="5a55a1c6-4de6-4c74-a1ea-18114151a3ea"/>
  </ds:schemaRefs>
</ds:datastoreItem>
</file>

<file path=customXml/itemProps3.xml><?xml version="1.0" encoding="utf-8"?>
<ds:datastoreItem xmlns:ds="http://schemas.openxmlformats.org/officeDocument/2006/customXml" ds:itemID="{07E23267-85D6-449E-83E3-0CB6BBF8E25E}">
  <ds:schemaRefs>
    <ds:schemaRef ds:uri="http://schemas.microsoft.com/sharepoint/events"/>
  </ds:schemaRefs>
</ds:datastoreItem>
</file>

<file path=customXml/itemProps4.xml><?xml version="1.0" encoding="utf-8"?>
<ds:datastoreItem xmlns:ds="http://schemas.openxmlformats.org/officeDocument/2006/customXml" ds:itemID="{5A1B8AFE-E2D2-4F97-A247-191DB6F08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Invulinstructie</vt:lpstr>
      <vt:lpstr>1. Inschrijfstaat</vt:lpstr>
      <vt:lpstr>2a. Aanneemsom</vt:lpstr>
      <vt:lpstr>2b. Meldkamer en alarmopvolging</vt:lpstr>
      <vt:lpstr>2c. Open-, brand- en sluitronde</vt:lpstr>
      <vt:lpstr>2d. Aanneemsom Oekrainers</vt:lpstr>
      <vt:lpstr>3. Uurtarieven</vt:lpstr>
      <vt:lpstr>'2c. Open-, brand- en sluitronde'!Afdrukbereik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van Prooijen</dc:creator>
  <cp:keywords/>
  <dc:description/>
  <cp:lastModifiedBy>Griensven, Driek van</cp:lastModifiedBy>
  <cp:revision/>
  <dcterms:created xsi:type="dcterms:W3CDTF">2016-05-27T11:42:02Z</dcterms:created>
  <dcterms:modified xsi:type="dcterms:W3CDTF">2024-04-29T17:28:28Z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t:lpwstr>
  </property>
  <property fmtid="{D5CDD505-2E9C-101B-9397-08002B2CF9AE}" pid="4" name="PUBewaartermijn">
    <vt:lpwstr>6</vt:lpwstr>
  </property>
  <property fmtid="{D5CDD505-2E9C-101B-9397-08002B2CF9AE}" pid="5" name="PUWBSTax">
    <vt:lpwstr>8</vt:lpwstr>
  </property>
  <property fmtid="{D5CDD505-2E9C-101B-9397-08002B2CF9AE}" pid="6" name="PUWerkproces">
    <vt:lpwstr>3</vt:lpwstr>
  </property>
  <property fmtid="{D5CDD505-2E9C-101B-9397-08002B2CF9AE}" pid="7" name="PUWerkingsgebiedDossier">
    <vt:lpwstr>1</vt:lpwstr>
  </property>
  <property fmtid="{D5CDD505-2E9C-101B-9397-08002B2CF9AE}" pid="8" name="PUDomein">
    <vt:lpwstr>63;#Bedrijfsvoering (BDV)|302cfe91-8e34-4ae4-a64b-d2f9b2c8ff26</vt:lpwstr>
  </property>
  <property fmtid="{D5CDD505-2E9C-101B-9397-08002B2CF9AE}" pid="9" name="_dlc_DocIdItemGuid">
    <vt:lpwstr>71c91619-760d-4bb6-a3cf-be8864e81321</vt:lpwstr>
  </property>
  <property fmtid="{D5CDD505-2E9C-101B-9397-08002B2CF9AE}" pid="10" name="PUProceseigenaar">
    <vt:lpwstr>4</vt:lpwstr>
  </property>
  <property fmtid="{D5CDD505-2E9C-101B-9397-08002B2CF9AE}" pid="11" name="PUEindverantwoordelijkeProceseigenaar">
    <vt:lpwstr>9</vt:lpwstr>
  </property>
  <property fmtid="{D5CDD505-2E9C-101B-9397-08002B2CF9AE}" pid="12" name="PUDoelenboom">
    <vt:lpwstr>7</vt:lpwstr>
  </property>
  <property fmtid="{D5CDD505-2E9C-101B-9397-08002B2CF9AE}" pid="13" name="PUThema">
    <vt:lpwstr>2</vt:lpwstr>
  </property>
  <property fmtid="{D5CDD505-2E9C-101B-9397-08002B2CF9AE}" pid="14" name="PUDocumentTrefwoorden">
    <vt:lpwstr/>
  </property>
  <property fmtid="{D5CDD505-2E9C-101B-9397-08002B2CF9AE}" pid="15" name="PUDossierResultaat">
    <vt:lpwstr/>
  </property>
  <property fmtid="{D5CDD505-2E9C-101B-9397-08002B2CF9AE}" pid="16" name="MediaServiceImageTags">
    <vt:lpwstr/>
  </property>
  <property fmtid="{D5CDD505-2E9C-101B-9397-08002B2CF9AE}" pid="17" name="PUDossierStatus">
    <vt:lpwstr>10;#Lopend|dbd4ffdd-42b7-499f-b515-be6b43c64e3b</vt:lpwstr>
  </property>
  <property fmtid="{D5CDD505-2E9C-101B-9397-08002B2CF9AE}" pid="18" name="mb00dac142c84778b2d449df7e3ca41c">
    <vt:lpwstr>Bedrijfsvoering (BDV)|302cfe91-8e34-4ae4-a64b-d2f9b2c8ff26</vt:lpwstr>
  </property>
  <property fmtid="{D5CDD505-2E9C-101B-9397-08002B2CF9AE}" pid="19" name="PUDocumentsoort">
    <vt:lpwstr/>
  </property>
  <property fmtid="{D5CDD505-2E9C-101B-9397-08002B2CF9AE}" pid="20" name="_docset_NoMedatataSyncRequired">
    <vt:lpwstr>False</vt:lpwstr>
  </property>
</Properties>
</file>