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filterPrivacy="1" defaultThemeVersion="124226"/>
  <xr:revisionPtr revIDLastSave="0" documentId="13_ncr:1_{D9BB8C37-81EE-4C62-825B-F1F12342EF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08" i="1" l="1"/>
  <c r="H287" i="1"/>
  <c r="H306" i="1"/>
  <c r="H113" i="1"/>
  <c r="H205" i="1"/>
  <c r="H280" i="1"/>
  <c r="C244" i="1"/>
  <c r="C243" i="1"/>
  <c r="C242" i="1"/>
  <c r="C152" i="1"/>
  <c r="C151" i="1"/>
  <c r="C150" i="1"/>
  <c r="C59" i="1"/>
  <c r="C58" i="1"/>
  <c r="C238" i="1"/>
  <c r="C237" i="1"/>
  <c r="C231" i="1"/>
  <c r="C236" i="1"/>
  <c r="C230" i="1"/>
  <c r="C232" i="1"/>
  <c r="C146" i="1"/>
  <c r="C145" i="1"/>
  <c r="C144" i="1"/>
  <c r="C140" i="1"/>
  <c r="C138" i="1"/>
  <c r="C139" i="1"/>
  <c r="C184" i="1"/>
  <c r="C92" i="1"/>
  <c r="C57" i="1"/>
  <c r="C53" i="1"/>
  <c r="C52" i="1"/>
  <c r="C51" i="1"/>
  <c r="C47" i="1"/>
  <c r="C46" i="1"/>
  <c r="C45" i="1"/>
</calcChain>
</file>

<file path=xl/sharedStrings.xml><?xml version="1.0" encoding="utf-8"?>
<sst xmlns="http://schemas.openxmlformats.org/spreadsheetml/2006/main" count="867" uniqueCount="208">
  <si>
    <t>CIVIELTECHNISCHE EN BOUWKUNDIGE WERKEN</t>
  </si>
  <si>
    <t>Eenheidsprijs</t>
  </si>
  <si>
    <t>post</t>
  </si>
  <si>
    <t>N</t>
  </si>
  <si>
    <t>Hoeveelheden</t>
  </si>
  <si>
    <t>kg</t>
  </si>
  <si>
    <t>V</t>
  </si>
  <si>
    <t>m</t>
  </si>
  <si>
    <r>
      <t xml:space="preserve">Bedrag </t>
    </r>
    <r>
      <rPr>
        <b/>
        <sz val="10"/>
        <color theme="1"/>
        <rFont val="Arial"/>
        <family val="2"/>
      </rPr>
      <t>€</t>
    </r>
  </si>
  <si>
    <r>
      <t xml:space="preserve">Totaal </t>
    </r>
    <r>
      <rPr>
        <b/>
        <sz val="10"/>
        <color theme="1"/>
        <rFont val="Arial"/>
        <family val="2"/>
      </rPr>
      <t>€</t>
    </r>
  </si>
  <si>
    <t>Bestekspost</t>
  </si>
  <si>
    <t>Omschrijving</t>
  </si>
  <si>
    <t>P 2.1.1</t>
  </si>
  <si>
    <t>Leeg pompen voorbezinktank</t>
  </si>
  <si>
    <t>P 2.1.2</t>
  </si>
  <si>
    <t>Reiningen voorbezinktank</t>
  </si>
  <si>
    <t>Afvoeren en storten verontreinigd residu</t>
  </si>
  <si>
    <r>
      <t>m</t>
    </r>
    <r>
      <rPr>
        <vertAlign val="superscript"/>
        <sz val="10"/>
        <color theme="1"/>
        <rFont val="Arial"/>
        <family val="2"/>
      </rPr>
      <t>3</t>
    </r>
  </si>
  <si>
    <t>P 2.1.3</t>
  </si>
  <si>
    <t>Uitvoeren nul- en eindopname</t>
  </si>
  <si>
    <t>P 2.2.1</t>
  </si>
  <si>
    <t>Toepassen spanningsbemaling</t>
  </si>
  <si>
    <t>P 2.3.1</t>
  </si>
  <si>
    <t>Vervangen aluminium huck-bouten alumadome</t>
  </si>
  <si>
    <t>P 2.3.2</t>
  </si>
  <si>
    <t>Waterdicht afwerken venesters alumadome</t>
  </si>
  <si>
    <t>P 2.3.3</t>
  </si>
  <si>
    <t>Afdichten gaten in dakplaten alumadome</t>
  </si>
  <si>
    <t>P 2.4.1</t>
  </si>
  <si>
    <t>Sloopwerkzaamheden stalen overstortgoot en overstortrand</t>
  </si>
  <si>
    <t>P 2.4.2</t>
  </si>
  <si>
    <t>Engineeringswerkzaamheden RVS overstortgoot en overstortrand</t>
  </si>
  <si>
    <t>P 2.4.3.1</t>
  </si>
  <si>
    <t>P 2.4.3.2</t>
  </si>
  <si>
    <t>Aanbrengen RVS overstortgoot</t>
  </si>
  <si>
    <t>Aanbrengen RVS overstortrand.</t>
  </si>
  <si>
    <t>Opnemen en herstellen gootafdekking</t>
  </si>
  <si>
    <t>P 2.6.1.1</t>
  </si>
  <si>
    <t>P 2.6.2</t>
  </si>
  <si>
    <t>Voorbehandeling/sanering ondergrond wanden afvoergoot voor betonherstel</t>
  </si>
  <si>
    <t>P 2.6.4</t>
  </si>
  <si>
    <t>P 2.6.5</t>
  </si>
  <si>
    <t>Herstel gecorrodeerde buis afvoergoot</t>
  </si>
  <si>
    <t>P 2.6.6</t>
  </si>
  <si>
    <t>Opstellen werkplan betonherstel wanden afvoergoot</t>
  </si>
  <si>
    <t>P 2.7.1</t>
  </si>
  <si>
    <t>Herstel ondersabeling voetplaten koepelconstructie</t>
  </si>
  <si>
    <t>P 2.7.2.1</t>
  </si>
  <si>
    <t>P 2.7.2.2</t>
  </si>
  <si>
    <t>P 2.7.2.3</t>
  </si>
  <si>
    <t>Herstel grindnest kolom 8</t>
  </si>
  <si>
    <t>Herstel schades montagevoorzieningen balken</t>
  </si>
  <si>
    <t>Herstel gaten in wanden naast deuren 2 en 3</t>
  </si>
  <si>
    <t>P 2.7.2.4</t>
  </si>
  <si>
    <t>P 2.7.4</t>
  </si>
  <si>
    <t>Werkzaamheden modificatie koepelventilatie t.p.v. deuren</t>
  </si>
  <si>
    <t>P 2.8.1</t>
  </si>
  <si>
    <t>Herstel HWA-goot koepelconstructie</t>
  </si>
  <si>
    <t>Herstel koppelmof HWA-afvoer</t>
  </si>
  <si>
    <t>P 2.9.1</t>
  </si>
  <si>
    <t>Vervanging schuifdeur koepelconstructie breed 4 m</t>
  </si>
  <si>
    <t>Herstel deuren koepelconstructie breed 1 m (3 st.)</t>
  </si>
  <si>
    <t>P 2.5</t>
  </si>
  <si>
    <t>P 2.10</t>
  </si>
  <si>
    <t>Dempen slijkput</t>
  </si>
  <si>
    <t>P 2.11</t>
  </si>
  <si>
    <t>Afdoppen loze watertappunten</t>
  </si>
  <si>
    <t>Verwijdering/herstel afsluiters bij slijkput</t>
  </si>
  <si>
    <t>P 2.12</t>
  </si>
  <si>
    <t>P 2.13</t>
  </si>
  <si>
    <t>Vervanging leegloopafsluiter in put</t>
  </si>
  <si>
    <t>Grondwerkzaamheden vervanging vloer</t>
  </si>
  <si>
    <t>Voorbereidende werkzaamheden vervanging vloer</t>
  </si>
  <si>
    <t>Inboren stekken middenkern</t>
  </si>
  <si>
    <t>Aanbrengen in te storten voorzieningen</t>
  </si>
  <si>
    <t>Toepassen bekisting</t>
  </si>
  <si>
    <t>Storten voorzetwand voorbezinktank</t>
  </si>
  <si>
    <t>Aanbrengen voegprofiel en voegvulling</t>
  </si>
  <si>
    <t>P 2.14.2</t>
  </si>
  <si>
    <t>P 2.14.3</t>
  </si>
  <si>
    <t>P 2.14.4</t>
  </si>
  <si>
    <t>P 2.14.5.1</t>
  </si>
  <si>
    <t>P 2.14.5.2</t>
  </si>
  <si>
    <t>P 2.14.6</t>
  </si>
  <si>
    <t>P 2.14.7</t>
  </si>
  <si>
    <t>P 2.14.8.1</t>
  </si>
  <si>
    <t>P 2.14.8.2</t>
  </si>
  <si>
    <t>p 2.14.9</t>
  </si>
  <si>
    <t>P 2.15</t>
  </si>
  <si>
    <t>Herstel tegelverharding koepelconstructie</t>
  </si>
  <si>
    <t>WERKTUIGBOUWKUNDIGE WERKEN</t>
  </si>
  <si>
    <t>P 3.1</t>
  </si>
  <si>
    <t>Werkzaamheden gootventilatie</t>
  </si>
  <si>
    <t>P 3.2</t>
  </si>
  <si>
    <t>Werkzaamheden koepelventilatie</t>
  </si>
  <si>
    <t>P 3.3</t>
  </si>
  <si>
    <t>Werkzaamheden ruimerbrug</t>
  </si>
  <si>
    <t>P 3.4</t>
  </si>
  <si>
    <t>Integrale SAT voorbezinktank</t>
  </si>
  <si>
    <t>ELEKTROTECHNISCHE WERKEN</t>
  </si>
  <si>
    <t>P 4.1</t>
  </si>
  <si>
    <t>Vervangen verlichtingsinstallatie</t>
  </si>
  <si>
    <t>P 4.2</t>
  </si>
  <si>
    <t>Opnemen en herplaatsen kabels verlichtingsinstallatie</t>
  </si>
  <si>
    <t>P 4.3</t>
  </si>
  <si>
    <t>BESTEKSDEEL 2.1 RENOVATIE VOORBEZINKTANK 1</t>
  </si>
  <si>
    <t>BESTEKSDEEL 2.2 RENOVATIE VOORBEZINKTANK 2</t>
  </si>
  <si>
    <r>
      <t>m</t>
    </r>
    <r>
      <rPr>
        <vertAlign val="superscript"/>
        <sz val="10"/>
        <color theme="1"/>
        <rFont val="Arial"/>
        <family val="2"/>
      </rPr>
      <t>2</t>
    </r>
  </si>
  <si>
    <t>Stralen/saneren oppervlakkig aangetast beton buitenwand, gemiddelde diepte 8 mm</t>
  </si>
  <si>
    <t>Stralen/saneren onthechte reparatielagen buitenwand, gemiddelde diepte 20 mm</t>
  </si>
  <si>
    <t>Stralen/saneren oppervlakkig aangetast beton binnenwand, gemiddelde diepte 4 mm</t>
  </si>
  <si>
    <t>Stralen/saneren oppervlakkig aangetast beton tankzijde binnenwand, gemiddelde                     diepte 4 mm</t>
  </si>
  <si>
    <t>P 2.6.1.2</t>
  </si>
  <si>
    <t>Oppervlakkige betonreparaties buitenwand, gemiddelde diepte 8 mm</t>
  </si>
  <si>
    <t>Betonreparaties wanden afvoergoot voor betonherstel</t>
  </si>
  <si>
    <t>Stralen/saneren zwaar aangetast beton buitenwand, gemiddelde diepte 24 mm</t>
  </si>
  <si>
    <t>Betonreparaties buitenwand, gemiddelde diepte 20 mm</t>
  </si>
  <si>
    <t>Diepe betonreparaties buitenwand, gemiddelde diepte 54 mm</t>
  </si>
  <si>
    <t>Oppervlakkige betonreparaties binnenwand, gemiddelde diepte 4 mm</t>
  </si>
  <si>
    <t>Oppervlakkige betonreparaties binnenwand tankzijde, gemiddelde diepte 8 mm</t>
  </si>
  <si>
    <t>Herstel kitvoegen afvoergoot (8 st. lang 6,4 m, wijdte 20-30 mm, diepte 200-250 mm)</t>
  </si>
  <si>
    <t>Aanbrengen nieuwe voegafdichting bestaande uit een voegvulling (dilatatievoegkit Sikaflex Pro-3 Purform o.g.) met een rugvulling (rubber)</t>
  </si>
  <si>
    <t xml:space="preserve">Verwijderen en afvoeren bestaande voegafdichting </t>
  </si>
  <si>
    <t>Aanbrengen voegafdichtingsysteem (Sikadur-Combiflex SG Systeem dik 2 mm o.g.)</t>
  </si>
  <si>
    <t>Aanbrengen betonbescherming (Incaline dik 6 mm) op wanden afvoergoot</t>
  </si>
  <si>
    <t>m2</t>
  </si>
  <si>
    <t>P 2.6.3.1</t>
  </si>
  <si>
    <t>P 2.6.3.2</t>
  </si>
  <si>
    <r>
      <t>Beproeven betonbescherming (Incaline) op wanden afvoergoot op gasdichteid, oppervlakte 1116 m</t>
    </r>
    <r>
      <rPr>
        <vertAlign val="superscript"/>
        <sz val="10"/>
        <color theme="1"/>
        <rFont val="Arial"/>
        <family val="2"/>
      </rPr>
      <t>2</t>
    </r>
  </si>
  <si>
    <t xml:space="preserve">Aanbrengen slijtlaag op buitenwand afvoergoot voor ruimerbrug (Incaline ingestrooid met slijtvast instrooimateriaal, breedte ca. 0,2 m) </t>
  </si>
  <si>
    <t>Vervanging kitvoegen draagconstructie alumadome buitenzijde (15 st. lang 1,8 m, wijdte ca. 40 mm, diepte ca. 250 mm  )</t>
  </si>
  <si>
    <t>Verwijderen en afvoeren bestaande kitvoegen</t>
  </si>
  <si>
    <t>Aanbrengen nieuwe, elastische Uv- en vochtbestendige afdichtingskit (Zwaluw All in One o.g.)</t>
  </si>
  <si>
    <t>P 2.14.1.1</t>
  </si>
  <si>
    <t>Slopen en afvoeren bestaande vloer voorbezinktank (stampbeton dik ca. 200 mm met krimpwapening)</t>
  </si>
  <si>
    <t>P 2.14.1.2</t>
  </si>
  <si>
    <t>P 2.14.1.3</t>
  </si>
  <si>
    <t>Opstellen werkplan sloopwerkzaamheden vloer en nokken</t>
  </si>
  <si>
    <t>Aanbrengen werkvloer dik 50 mm</t>
  </si>
  <si>
    <t>Storten vloer voorbezinktank (tweedelig)</t>
  </si>
  <si>
    <t>Aanbrengen wapening vloer en voorzetwand, excl. supporten en hulpstaal</t>
  </si>
  <si>
    <t>Slopen en afvoeren betonnokken stalen overstortgoot 32 st. , afm. ca. 0,3x0,2x0,8 m</t>
  </si>
  <si>
    <t>Verwijderen bestaande LDPE lining dik 2 mm op balken en kolomkoppen</t>
  </si>
  <si>
    <t>P 2.7.3.1</t>
  </si>
  <si>
    <t>Opstellen werkplan herstel lining</t>
  </si>
  <si>
    <t>P 2.7.3.2</t>
  </si>
  <si>
    <t>Beproeven lining op gasdichtheid (nieuwe en gerenoveerde deel)</t>
  </si>
  <si>
    <t>Herstel gaten in wanden naast deuren 5 en 8</t>
  </si>
  <si>
    <t>P 2.8.2</t>
  </si>
  <si>
    <t>P 2.9.2</t>
  </si>
  <si>
    <t>P 2.11.1</t>
  </si>
  <si>
    <t>Afdoppen loos watertappunt</t>
  </si>
  <si>
    <t>P 2.11.2</t>
  </si>
  <si>
    <t>Afdoppen niet functionele leidingen</t>
  </si>
  <si>
    <t>Stralen/saneren oppervlakkig aangetast beton buitenwand, gemiddelde diepte 6 mm</t>
  </si>
  <si>
    <t>Stralen/saneren oppervlakkig aangetast beton binnenwand, gemiddelde diepte 7 mm</t>
  </si>
  <si>
    <t>BESTEKSDEEL 2.3 RENOVATIE VOORBEZINKTANK 3</t>
  </si>
  <si>
    <t>Herstel betonschades kolommen 30 en 39</t>
  </si>
  <si>
    <t>Herstel gaten in wanden naast deuren 10 en 11</t>
  </si>
  <si>
    <t>Werkzaamheden t.b.v uit bedrijfname bypass inlaat</t>
  </si>
  <si>
    <t>Oppervlakkige betonreparaties binnenwand, gemiddelde diepte 7 mm</t>
  </si>
  <si>
    <t>Stralen/saneren oppervlakkig aangetast beton tankzijde binnenwand, gemiddelde                     diepte 8 mm</t>
  </si>
  <si>
    <t>Herstel kitvoegen afvoergoot (16 st. lang 7,2 m, wijdte 20-30 mm, diepte 200-250 mm)</t>
  </si>
  <si>
    <t>INSCHRIJVINGSSTAAT</t>
  </si>
  <si>
    <t>A)</t>
  </si>
  <si>
    <t xml:space="preserve">gevestigd te </t>
  </si>
  <si>
    <t>B)</t>
  </si>
  <si>
    <t>C)</t>
  </si>
  <si>
    <t>Inschriijvingsstaat behorende bij het inschrijvingsbiljet van ondergetekende(n):</t>
  </si>
  <si>
    <t>gevestigd te</t>
  </si>
  <si>
    <t xml:space="preserve">(Bij een natuurlijk persoon naam en voornamen voluit, bij een rechtspersoon de stataire naam; bij een natuurlijk persoon de woonplaats, </t>
  </si>
  <si>
    <t>bij een rechtspersoon de vestigingsplaats)</t>
  </si>
  <si>
    <t>EENMALIGE KOSTEN</t>
  </si>
  <si>
    <t>Inrichten werkterrein</t>
  </si>
  <si>
    <t>Opruimen werkterrein</t>
  </si>
  <si>
    <t>Overige eenmalige kosten</t>
  </si>
  <si>
    <t>Korting</t>
  </si>
  <si>
    <t>UITVOERINGSKOSTEN</t>
  </si>
  <si>
    <t>Uitvoeringskosten</t>
  </si>
  <si>
    <t>Algemene kosten</t>
  </si>
  <si>
    <t>ALGEMENE KOSTEN</t>
  </si>
  <si>
    <t>WINST EN RISICO</t>
  </si>
  <si>
    <t>Inschrijvingssom, de omzetbelasting niet inbegrepen</t>
  </si>
  <si>
    <t>Gedaan te</t>
  </si>
  <si>
    <t>De</t>
  </si>
  <si>
    <t>De inschrijver(s)</t>
  </si>
  <si>
    <t>EUR</t>
  </si>
  <si>
    <t>SUBTOTAAL BESTEKSDEEL 2.1 RENOVATIE VOORBEZINKTANK 1</t>
  </si>
  <si>
    <t>SUBTOTAAL BESTEKSDEEL 2.2 RENOVATIE VOORBEZINKTANK 2</t>
  </si>
  <si>
    <t>SUBTOTAAL BESTEKSDEEL 2.3 RENOVATIE VOORBEZINKTANK 3</t>
  </si>
  <si>
    <t xml:space="preserve">SUBTOTAAL BESTEKSDEEL 2.1 T/M 2.3 </t>
  </si>
  <si>
    <t>STAARTPOSTEN</t>
  </si>
  <si>
    <t>SUBTOTAAL STAARTPOSTEN</t>
  </si>
  <si>
    <t>ton</t>
  </si>
  <si>
    <t>Toepassen tijdelijke voorzieningen t.b.v. toegang voorbezinktank</t>
  </si>
  <si>
    <t>P 2.2.2</t>
  </si>
  <si>
    <t>Toepassen tijdelijk leuningwerk voorbezinktank</t>
  </si>
  <si>
    <t>Waterdicht afwerken vensters alumadome</t>
  </si>
  <si>
    <t>Vervanging lining draagconstructie alumadome</t>
  </si>
  <si>
    <t>Aanbrengen nieuwe HDPE renovatielining dik 3 mm op wanden, balken en kolommen</t>
  </si>
  <si>
    <t>p 2.14.10</t>
  </si>
  <si>
    <t>Aanbrengen betonbescherming (Incaline dik 3 mm) op voorzetwand</t>
  </si>
  <si>
    <t>Vervanging leegloopafsluiters in put</t>
  </si>
  <si>
    <t>Vervangen en uitbouwen leegloopafsluiters in put</t>
  </si>
  <si>
    <t>P 2.2.3</t>
  </si>
  <si>
    <t>Groot onderhoud voorbezinktanks RWZI Eindhoven                                                                                       220200-06002-1</t>
  </si>
  <si>
    <t>bij bestek met nota van inlichtingen</t>
  </si>
  <si>
    <t>Vervangen kabels ruimerbrug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</si>
</sst>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Fill="1"/>
    <xf numFmtId="0" fontId="2" fillId="0" borderId="1" xfId="0" applyFont="1" applyBorder="1"/>
    <xf numFmtId="0" fontId="0" fillId="0" borderId="1" xfId="0" applyBorder="1"/>
    <xf numFmtId="44" fontId="2" fillId="0" borderId="1" xfId="1" applyFont="1" applyBorder="1"/>
    <xf numFmtId="44" fontId="2" fillId="0" borderId="0" xfId="1" applyFont="1" applyBorder="1"/>
    <xf numFmtId="0" fontId="0" fillId="0" borderId="1" xfId="0" applyFill="1" applyBorder="1"/>
    <xf numFmtId="44" fontId="0" fillId="0" borderId="1" xfId="1" applyFont="1" applyFill="1" applyBorder="1"/>
    <xf numFmtId="0" fontId="0" fillId="0" borderId="1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Fill="1" applyBorder="1"/>
    <xf numFmtId="0" fontId="0" fillId="0" borderId="1" xfId="0" applyFill="1" applyBorder="1" applyAlignment="1">
      <alignment wrapText="1"/>
    </xf>
    <xf numFmtId="0" fontId="0" fillId="0" borderId="1" xfId="0" applyBorder="1" applyAlignment="1">
      <alignment vertical="top"/>
    </xf>
    <xf numFmtId="0" fontId="0" fillId="0" borderId="1" xfId="0" applyFill="1" applyBorder="1" applyAlignment="1">
      <alignment horizontal="center" vertical="top"/>
    </xf>
    <xf numFmtId="0" fontId="0" fillId="0" borderId="1" xfId="0" applyFill="1" applyBorder="1" applyAlignment="1">
      <alignment vertical="top"/>
    </xf>
    <xf numFmtId="44" fontId="0" fillId="0" borderId="1" xfId="1" applyFont="1" applyFill="1" applyBorder="1" applyAlignment="1">
      <alignment vertical="top"/>
    </xf>
    <xf numFmtId="44" fontId="2" fillId="2" borderId="3" xfId="1" applyFont="1" applyFill="1" applyBorder="1"/>
    <xf numFmtId="0" fontId="3" fillId="0" borderId="0" xfId="0" applyFont="1" applyFill="1" applyBorder="1"/>
    <xf numFmtId="0" fontId="2" fillId="0" borderId="0" xfId="0" applyFont="1" applyBorder="1"/>
    <xf numFmtId="0" fontId="6" fillId="0" borderId="1" xfId="0" applyFont="1" applyBorder="1"/>
    <xf numFmtId="0" fontId="2" fillId="3" borderId="0" xfId="0" applyFont="1" applyFill="1"/>
    <xf numFmtId="0" fontId="2" fillId="3" borderId="0" xfId="0" applyFont="1" applyFill="1" applyAlignment="1">
      <alignment horizontal="center"/>
    </xf>
    <xf numFmtId="0" fontId="4" fillId="3" borderId="0" xfId="0" applyFont="1" applyFill="1"/>
    <xf numFmtId="0" fontId="3" fillId="0" borderId="1" xfId="0" applyFont="1" applyBorder="1"/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Border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44" fontId="0" fillId="0" borderId="0" xfId="1" applyFont="1" applyFill="1" applyBorder="1"/>
    <xf numFmtId="0" fontId="0" fillId="0" borderId="2" xfId="0" applyFill="1" applyBorder="1"/>
    <xf numFmtId="44" fontId="0" fillId="0" borderId="3" xfId="1" applyFont="1" applyFill="1" applyBorder="1"/>
    <xf numFmtId="0" fontId="3" fillId="0" borderId="0" xfId="0" applyFont="1" applyBorder="1"/>
    <xf numFmtId="0" fontId="3" fillId="0" borderId="0" xfId="0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Fill="1" applyBorder="1" applyAlignment="1">
      <alignment vertical="top"/>
    </xf>
    <xf numFmtId="0" fontId="0" fillId="0" borderId="0" xfId="0" applyBorder="1" applyAlignment="1">
      <alignment vertical="top"/>
    </xf>
    <xf numFmtId="44" fontId="0" fillId="0" borderId="2" xfId="1" applyFont="1" applyFill="1" applyBorder="1"/>
    <xf numFmtId="44" fontId="0" fillId="0" borderId="2" xfId="1" applyFont="1" applyFill="1" applyBorder="1" applyAlignment="1">
      <alignment vertical="top"/>
    </xf>
    <xf numFmtId="44" fontId="2" fillId="0" borderId="1" xfId="1" applyFont="1" applyFill="1" applyBorder="1"/>
    <xf numFmtId="0" fontId="3" fillId="0" borderId="2" xfId="0" applyFont="1" applyFill="1" applyBorder="1"/>
    <xf numFmtId="0" fontId="0" fillId="0" borderId="6" xfId="0" applyBorder="1"/>
    <xf numFmtId="0" fontId="3" fillId="0" borderId="7" xfId="0" applyFont="1" applyFill="1" applyBorder="1"/>
    <xf numFmtId="0" fontId="2" fillId="0" borderId="6" xfId="0" applyFont="1" applyBorder="1"/>
    <xf numFmtId="0" fontId="0" fillId="0" borderId="1" xfId="0" applyBorder="1" applyAlignment="1">
      <alignment horizontal="center"/>
    </xf>
    <xf numFmtId="0" fontId="0" fillId="4" borderId="1" xfId="0" applyFill="1" applyBorder="1"/>
    <xf numFmtId="0" fontId="0" fillId="4" borderId="1" xfId="0" applyFill="1" applyBorder="1" applyAlignment="1">
      <alignment horizontal="center"/>
    </xf>
    <xf numFmtId="44" fontId="0" fillId="4" borderId="1" xfId="1" applyFont="1" applyFill="1" applyBorder="1"/>
    <xf numFmtId="44" fontId="0" fillId="4" borderId="2" xfId="1" applyFont="1" applyFill="1" applyBorder="1"/>
    <xf numFmtId="0" fontId="0" fillId="0" borderId="0" xfId="0" applyFill="1" applyAlignment="1">
      <alignment wrapText="1"/>
    </xf>
    <xf numFmtId="0" fontId="0" fillId="4" borderId="0" xfId="0" applyFill="1" applyAlignment="1">
      <alignment wrapText="1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3" fillId="0" borderId="2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/>
    </xf>
    <xf numFmtId="0" fontId="3" fillId="0" borderId="3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14"/>
  <sheetViews>
    <sheetView tabSelected="1" view="pageBreakPreview" zoomScaleNormal="100" zoomScaleSheetLayoutView="100" workbookViewId="0">
      <selection activeCell="H308" sqref="H308"/>
    </sheetView>
  </sheetViews>
  <sheetFormatPr defaultRowHeight="12.75" x14ac:dyDescent="0.2"/>
  <cols>
    <col min="1" max="1" width="16.7109375" customWidth="1"/>
    <col min="2" max="2" width="72.7109375" customWidth="1"/>
    <col min="3" max="3" width="8.5703125" style="10" customWidth="1"/>
    <col min="4" max="4" width="6.140625" customWidth="1"/>
    <col min="5" max="5" width="3.42578125" customWidth="1"/>
    <col min="6" max="7" width="12.7109375" customWidth="1"/>
    <col min="8" max="8" width="13.140625" customWidth="1"/>
    <col min="9" max="9" width="12.5703125" customWidth="1"/>
  </cols>
  <sheetData>
    <row r="1" spans="1:6" ht="18" x14ac:dyDescent="0.25">
      <c r="A1" s="23" t="s">
        <v>163</v>
      </c>
      <c r="B1" s="21"/>
      <c r="C1" s="22"/>
      <c r="D1" s="21"/>
      <c r="E1" s="21"/>
      <c r="F1" s="21"/>
    </row>
    <row r="3" spans="1:6" ht="24.95" customHeight="1" x14ac:dyDescent="0.2">
      <c r="A3" s="54" t="s">
        <v>206</v>
      </c>
      <c r="B3" s="53" t="s">
        <v>205</v>
      </c>
      <c r="C3" s="9"/>
      <c r="D3" s="1"/>
      <c r="E3" s="1"/>
      <c r="F3" s="1"/>
    </row>
    <row r="6" spans="1:6" x14ac:dyDescent="0.2">
      <c r="A6" t="s">
        <v>168</v>
      </c>
      <c r="B6" s="28"/>
    </row>
    <row r="7" spans="1:6" x14ac:dyDescent="0.2">
      <c r="B7" s="28"/>
    </row>
    <row r="8" spans="1:6" x14ac:dyDescent="0.2">
      <c r="A8" t="s">
        <v>164</v>
      </c>
      <c r="B8" s="28"/>
    </row>
    <row r="9" spans="1:6" x14ac:dyDescent="0.2">
      <c r="B9" s="29"/>
    </row>
    <row r="10" spans="1:6" x14ac:dyDescent="0.2">
      <c r="A10" t="s">
        <v>165</v>
      </c>
      <c r="B10" s="29"/>
    </row>
    <row r="11" spans="1:6" x14ac:dyDescent="0.2">
      <c r="B11" s="29"/>
    </row>
    <row r="12" spans="1:6" x14ac:dyDescent="0.2">
      <c r="A12" t="s">
        <v>166</v>
      </c>
      <c r="B12" s="29"/>
    </row>
    <row r="13" spans="1:6" x14ac:dyDescent="0.2">
      <c r="B13" s="29"/>
    </row>
    <row r="14" spans="1:6" x14ac:dyDescent="0.2">
      <c r="A14" t="s">
        <v>169</v>
      </c>
      <c r="B14" s="29"/>
    </row>
    <row r="15" spans="1:6" x14ac:dyDescent="0.2">
      <c r="B15" s="29"/>
    </row>
    <row r="16" spans="1:6" x14ac:dyDescent="0.2">
      <c r="A16" t="s">
        <v>167</v>
      </c>
      <c r="B16" s="29"/>
    </row>
    <row r="17" spans="1:9" x14ac:dyDescent="0.2">
      <c r="B17" s="29"/>
    </row>
    <row r="18" spans="1:9" x14ac:dyDescent="0.2">
      <c r="A18" t="s">
        <v>169</v>
      </c>
      <c r="B18" s="29"/>
    </row>
    <row r="19" spans="1:9" x14ac:dyDescent="0.2">
      <c r="B19" s="29"/>
    </row>
    <row r="20" spans="1:9" x14ac:dyDescent="0.2">
      <c r="A20" t="s">
        <v>170</v>
      </c>
      <c r="B20" s="29"/>
    </row>
    <row r="21" spans="1:9" x14ac:dyDescent="0.2">
      <c r="A21" t="s">
        <v>171</v>
      </c>
      <c r="B21" s="29"/>
    </row>
    <row r="23" spans="1:9" ht="18" x14ac:dyDescent="0.25">
      <c r="A23" s="60" t="s">
        <v>105</v>
      </c>
      <c r="B23" s="61"/>
      <c r="C23" s="61"/>
      <c r="D23" s="61"/>
      <c r="E23" s="61"/>
      <c r="F23" s="61"/>
      <c r="G23" s="61"/>
      <c r="H23" s="17"/>
    </row>
    <row r="24" spans="1:9" x14ac:dyDescent="0.2">
      <c r="A24" s="36"/>
      <c r="B24" s="18"/>
      <c r="C24" s="37"/>
      <c r="D24" s="37"/>
      <c r="E24" s="37"/>
      <c r="F24" s="30"/>
      <c r="G24" s="30"/>
      <c r="H24" s="30"/>
    </row>
    <row r="25" spans="1:9" x14ac:dyDescent="0.2">
      <c r="A25" s="24" t="s">
        <v>10</v>
      </c>
      <c r="B25" s="11" t="s">
        <v>11</v>
      </c>
      <c r="C25" s="25" t="s">
        <v>4</v>
      </c>
      <c r="D25" s="26"/>
      <c r="E25" s="27"/>
      <c r="F25" s="11" t="s">
        <v>1</v>
      </c>
      <c r="G25" s="11" t="s">
        <v>8</v>
      </c>
      <c r="H25" s="11" t="s">
        <v>9</v>
      </c>
      <c r="I25" s="18"/>
    </row>
    <row r="26" spans="1:9" x14ac:dyDescent="0.2">
      <c r="A26" s="20"/>
      <c r="B26" s="6"/>
      <c r="C26" s="25"/>
      <c r="D26" s="26"/>
      <c r="E26" s="27"/>
      <c r="F26" s="11"/>
      <c r="G26" s="44"/>
      <c r="H26" s="11"/>
      <c r="I26" s="18"/>
    </row>
    <row r="27" spans="1:9" x14ac:dyDescent="0.2">
      <c r="A27" s="45"/>
      <c r="B27" s="2" t="s">
        <v>0</v>
      </c>
      <c r="C27" s="8"/>
      <c r="D27" s="6"/>
      <c r="E27" s="6"/>
      <c r="F27" s="6"/>
      <c r="G27" s="34"/>
      <c r="H27" s="6"/>
    </row>
    <row r="28" spans="1:9" x14ac:dyDescent="0.2">
      <c r="A28" s="3"/>
      <c r="B28" s="6"/>
      <c r="C28" s="8"/>
      <c r="D28" s="6"/>
      <c r="E28" s="6"/>
      <c r="F28" s="6"/>
      <c r="G28" s="34"/>
      <c r="H28" s="6"/>
    </row>
    <row r="29" spans="1:9" x14ac:dyDescent="0.2">
      <c r="A29" s="3" t="s">
        <v>12</v>
      </c>
      <c r="B29" s="6" t="s">
        <v>13</v>
      </c>
      <c r="C29" s="8">
        <v>1</v>
      </c>
      <c r="D29" s="6" t="s">
        <v>2</v>
      </c>
      <c r="E29" s="6" t="s">
        <v>3</v>
      </c>
      <c r="F29" s="7">
        <v>0</v>
      </c>
      <c r="G29" s="41">
        <v>0</v>
      </c>
      <c r="H29" s="6"/>
    </row>
    <row r="30" spans="1:9" x14ac:dyDescent="0.2">
      <c r="A30" s="3" t="s">
        <v>14</v>
      </c>
      <c r="B30" s="6" t="s">
        <v>15</v>
      </c>
      <c r="C30" s="8">
        <v>1</v>
      </c>
      <c r="D30" s="6" t="s">
        <v>2</v>
      </c>
      <c r="E30" s="6" t="s">
        <v>3</v>
      </c>
      <c r="F30" s="7">
        <v>0</v>
      </c>
      <c r="G30" s="41">
        <v>0</v>
      </c>
      <c r="H30" s="6"/>
    </row>
    <row r="31" spans="1:9" ht="13.5" customHeight="1" x14ac:dyDescent="0.2">
      <c r="A31" s="3"/>
      <c r="B31" s="6" t="s">
        <v>16</v>
      </c>
      <c r="C31" s="8">
        <v>20</v>
      </c>
      <c r="D31" s="6" t="s">
        <v>193</v>
      </c>
      <c r="E31" s="6" t="s">
        <v>6</v>
      </c>
      <c r="F31" s="7">
        <v>0</v>
      </c>
      <c r="G31" s="41">
        <v>0</v>
      </c>
      <c r="H31" s="6"/>
    </row>
    <row r="32" spans="1:9" x14ac:dyDescent="0.2">
      <c r="A32" s="3" t="s">
        <v>18</v>
      </c>
      <c r="B32" s="6" t="s">
        <v>19</v>
      </c>
      <c r="C32" s="8">
        <v>1</v>
      </c>
      <c r="D32" s="6" t="s">
        <v>2</v>
      </c>
      <c r="E32" s="6" t="s">
        <v>3</v>
      </c>
      <c r="F32" s="7">
        <v>0</v>
      </c>
      <c r="G32" s="41">
        <v>0</v>
      </c>
      <c r="H32" s="6"/>
    </row>
    <row r="33" spans="1:8" x14ac:dyDescent="0.2">
      <c r="A33" s="3" t="s">
        <v>20</v>
      </c>
      <c r="B33" s="6" t="s">
        <v>21</v>
      </c>
      <c r="C33" s="8">
        <v>1</v>
      </c>
      <c r="D33" s="6" t="s">
        <v>2</v>
      </c>
      <c r="E33" s="6" t="s">
        <v>3</v>
      </c>
      <c r="F33" s="7">
        <v>0</v>
      </c>
      <c r="G33" s="41">
        <v>0</v>
      </c>
      <c r="H33" s="6"/>
    </row>
    <row r="34" spans="1:8" x14ac:dyDescent="0.2">
      <c r="A34" s="3" t="s">
        <v>195</v>
      </c>
      <c r="B34" s="6" t="s">
        <v>194</v>
      </c>
      <c r="C34" s="8">
        <v>1</v>
      </c>
      <c r="D34" s="6" t="s">
        <v>2</v>
      </c>
      <c r="E34" s="6" t="s">
        <v>3</v>
      </c>
      <c r="F34" s="7">
        <v>0</v>
      </c>
      <c r="G34" s="41">
        <v>0</v>
      </c>
      <c r="H34" s="6"/>
    </row>
    <row r="35" spans="1:8" x14ac:dyDescent="0.2">
      <c r="A35" s="3" t="s">
        <v>204</v>
      </c>
      <c r="B35" s="6" t="s">
        <v>196</v>
      </c>
      <c r="C35" s="8">
        <v>1</v>
      </c>
      <c r="D35" s="6" t="s">
        <v>2</v>
      </c>
      <c r="E35" s="6" t="s">
        <v>3</v>
      </c>
      <c r="F35" s="7">
        <v>0</v>
      </c>
      <c r="G35" s="41">
        <v>0</v>
      </c>
      <c r="H35" s="6"/>
    </row>
    <row r="36" spans="1:8" x14ac:dyDescent="0.2">
      <c r="A36" s="3" t="s">
        <v>22</v>
      </c>
      <c r="B36" s="6" t="s">
        <v>23</v>
      </c>
      <c r="C36" s="8">
        <v>1</v>
      </c>
      <c r="D36" s="6" t="s">
        <v>2</v>
      </c>
      <c r="E36" s="6" t="s">
        <v>3</v>
      </c>
      <c r="F36" s="7">
        <v>0</v>
      </c>
      <c r="G36" s="41">
        <v>0</v>
      </c>
      <c r="H36" s="6"/>
    </row>
    <row r="37" spans="1:8" x14ac:dyDescent="0.2">
      <c r="A37" s="3" t="s">
        <v>24</v>
      </c>
      <c r="B37" s="6" t="s">
        <v>197</v>
      </c>
      <c r="C37" s="8">
        <v>1</v>
      </c>
      <c r="D37" s="6" t="s">
        <v>2</v>
      </c>
      <c r="E37" s="6" t="s">
        <v>3</v>
      </c>
      <c r="F37" s="7">
        <v>0</v>
      </c>
      <c r="G37" s="41">
        <v>0</v>
      </c>
      <c r="H37" s="6"/>
    </row>
    <row r="38" spans="1:8" x14ac:dyDescent="0.2">
      <c r="A38" s="3" t="s">
        <v>26</v>
      </c>
      <c r="B38" s="6" t="s">
        <v>27</v>
      </c>
      <c r="C38" s="8">
        <v>1</v>
      </c>
      <c r="D38" s="6" t="s">
        <v>2</v>
      </c>
      <c r="E38" s="6" t="s">
        <v>3</v>
      </c>
      <c r="F38" s="7">
        <v>0</v>
      </c>
      <c r="G38" s="41">
        <v>0</v>
      </c>
      <c r="H38" s="6"/>
    </row>
    <row r="39" spans="1:8" x14ac:dyDescent="0.2">
      <c r="A39" s="3" t="s">
        <v>28</v>
      </c>
      <c r="B39" s="6" t="s">
        <v>29</v>
      </c>
      <c r="C39" s="8">
        <v>1</v>
      </c>
      <c r="D39" s="6" t="s">
        <v>2</v>
      </c>
      <c r="E39" s="6" t="s">
        <v>3</v>
      </c>
      <c r="F39" s="7">
        <v>0</v>
      </c>
      <c r="G39" s="41">
        <v>0</v>
      </c>
      <c r="H39" s="6"/>
    </row>
    <row r="40" spans="1:8" x14ac:dyDescent="0.2">
      <c r="A40" s="3" t="s">
        <v>30</v>
      </c>
      <c r="B40" s="6" t="s">
        <v>31</v>
      </c>
      <c r="C40" s="8">
        <v>1</v>
      </c>
      <c r="D40" s="6" t="s">
        <v>2</v>
      </c>
      <c r="E40" s="6" t="s">
        <v>3</v>
      </c>
      <c r="F40" s="7">
        <v>0</v>
      </c>
      <c r="G40" s="41">
        <v>0</v>
      </c>
      <c r="H40" s="6"/>
    </row>
    <row r="41" spans="1:8" x14ac:dyDescent="0.2">
      <c r="A41" s="3" t="s">
        <v>32</v>
      </c>
      <c r="B41" s="6" t="s">
        <v>34</v>
      </c>
      <c r="C41" s="8">
        <v>1</v>
      </c>
      <c r="D41" s="6" t="s">
        <v>2</v>
      </c>
      <c r="E41" s="6" t="s">
        <v>3</v>
      </c>
      <c r="F41" s="7">
        <v>0</v>
      </c>
      <c r="G41" s="41">
        <v>0</v>
      </c>
      <c r="H41" s="6"/>
    </row>
    <row r="42" spans="1:8" x14ac:dyDescent="0.2">
      <c r="A42" s="3" t="s">
        <v>33</v>
      </c>
      <c r="B42" s="6" t="s">
        <v>35</v>
      </c>
      <c r="C42" s="8">
        <v>1</v>
      </c>
      <c r="D42" s="6" t="s">
        <v>2</v>
      </c>
      <c r="E42" s="6" t="s">
        <v>3</v>
      </c>
      <c r="F42" s="7">
        <v>0</v>
      </c>
      <c r="G42" s="41">
        <v>0</v>
      </c>
      <c r="H42" s="6"/>
    </row>
    <row r="43" spans="1:8" x14ac:dyDescent="0.2">
      <c r="A43" s="3" t="s">
        <v>62</v>
      </c>
      <c r="B43" s="6" t="s">
        <v>36</v>
      </c>
      <c r="C43" s="8">
        <v>1</v>
      </c>
      <c r="D43" s="6" t="s">
        <v>2</v>
      </c>
      <c r="E43" s="6" t="s">
        <v>3</v>
      </c>
      <c r="F43" s="7">
        <v>0</v>
      </c>
      <c r="G43" s="41">
        <v>0</v>
      </c>
      <c r="H43" s="6"/>
    </row>
    <row r="44" spans="1:8" x14ac:dyDescent="0.2">
      <c r="A44" s="3" t="s">
        <v>37</v>
      </c>
      <c r="B44" s="6" t="s">
        <v>39</v>
      </c>
      <c r="C44" s="8"/>
      <c r="D44" s="6"/>
      <c r="E44" s="6"/>
      <c r="F44" s="7"/>
      <c r="G44" s="41"/>
      <c r="H44" s="6"/>
    </row>
    <row r="45" spans="1:8" ht="14.25" x14ac:dyDescent="0.2">
      <c r="A45" s="3"/>
      <c r="B45" s="6" t="s">
        <v>108</v>
      </c>
      <c r="C45" s="8">
        <f>0.3*380</f>
        <v>114</v>
      </c>
      <c r="D45" s="6" t="s">
        <v>107</v>
      </c>
      <c r="E45" s="6" t="s">
        <v>6</v>
      </c>
      <c r="F45" s="7">
        <v>0</v>
      </c>
      <c r="G45" s="41">
        <v>0</v>
      </c>
      <c r="H45" s="6"/>
    </row>
    <row r="46" spans="1:8" ht="14.25" x14ac:dyDescent="0.2">
      <c r="A46" s="3"/>
      <c r="B46" s="6" t="s">
        <v>109</v>
      </c>
      <c r="C46" s="8">
        <f>0.6*380</f>
        <v>228</v>
      </c>
      <c r="D46" s="6" t="s">
        <v>107</v>
      </c>
      <c r="E46" s="6" t="s">
        <v>6</v>
      </c>
      <c r="F46" s="7">
        <v>0</v>
      </c>
      <c r="G46" s="41">
        <v>0</v>
      </c>
      <c r="H46" s="6"/>
    </row>
    <row r="47" spans="1:8" ht="14.25" x14ac:dyDescent="0.2">
      <c r="A47" s="3"/>
      <c r="B47" s="6" t="s">
        <v>115</v>
      </c>
      <c r="C47" s="8">
        <f>0.1*380</f>
        <v>38</v>
      </c>
      <c r="D47" s="6" t="s">
        <v>107</v>
      </c>
      <c r="E47" s="6" t="s">
        <v>6</v>
      </c>
      <c r="F47" s="7">
        <v>0</v>
      </c>
      <c r="G47" s="41">
        <v>0</v>
      </c>
      <c r="H47" s="6"/>
    </row>
    <row r="48" spans="1:8" ht="14.25" x14ac:dyDescent="0.2">
      <c r="A48" s="3"/>
      <c r="B48" s="6" t="s">
        <v>110</v>
      </c>
      <c r="C48" s="8">
        <v>245</v>
      </c>
      <c r="D48" s="6" t="s">
        <v>107</v>
      </c>
      <c r="E48" s="6" t="s">
        <v>6</v>
      </c>
      <c r="F48" s="7">
        <v>0</v>
      </c>
      <c r="G48" s="41">
        <v>0</v>
      </c>
      <c r="H48" s="6"/>
    </row>
    <row r="49" spans="1:8" ht="27" customHeight="1" x14ac:dyDescent="0.2">
      <c r="A49" s="3"/>
      <c r="B49" s="12" t="s">
        <v>111</v>
      </c>
      <c r="C49" s="8">
        <v>275</v>
      </c>
      <c r="D49" s="6" t="s">
        <v>107</v>
      </c>
      <c r="E49" s="6" t="s">
        <v>6</v>
      </c>
      <c r="F49" s="7">
        <v>0</v>
      </c>
      <c r="G49" s="41">
        <v>0</v>
      </c>
      <c r="H49" s="6"/>
    </row>
    <row r="50" spans="1:8" x14ac:dyDescent="0.2">
      <c r="A50" s="3" t="s">
        <v>112</v>
      </c>
      <c r="B50" s="6" t="s">
        <v>114</v>
      </c>
      <c r="C50" s="8"/>
      <c r="D50" s="6"/>
      <c r="E50" s="6"/>
      <c r="F50" s="7"/>
      <c r="G50" s="41"/>
      <c r="H50" s="6"/>
    </row>
    <row r="51" spans="1:8" ht="14.25" x14ac:dyDescent="0.2">
      <c r="A51" s="3"/>
      <c r="B51" s="6" t="s">
        <v>113</v>
      </c>
      <c r="C51" s="8">
        <f>0.3*380</f>
        <v>114</v>
      </c>
      <c r="D51" s="6" t="s">
        <v>107</v>
      </c>
      <c r="E51" s="6" t="s">
        <v>6</v>
      </c>
      <c r="F51" s="7">
        <v>0</v>
      </c>
      <c r="G51" s="41">
        <v>0</v>
      </c>
      <c r="H51" s="6"/>
    </row>
    <row r="52" spans="1:8" ht="14.25" x14ac:dyDescent="0.2">
      <c r="A52" s="3"/>
      <c r="B52" s="6" t="s">
        <v>116</v>
      </c>
      <c r="C52" s="8">
        <f>0.6*380</f>
        <v>228</v>
      </c>
      <c r="D52" s="6" t="s">
        <v>107</v>
      </c>
      <c r="E52" s="6" t="s">
        <v>6</v>
      </c>
      <c r="F52" s="7">
        <v>0</v>
      </c>
      <c r="G52" s="41">
        <v>0</v>
      </c>
      <c r="H52" s="6"/>
    </row>
    <row r="53" spans="1:8" ht="14.25" x14ac:dyDescent="0.2">
      <c r="A53" s="3"/>
      <c r="B53" s="6" t="s">
        <v>117</v>
      </c>
      <c r="C53" s="8">
        <f>0.1*380</f>
        <v>38</v>
      </c>
      <c r="D53" s="6" t="s">
        <v>107</v>
      </c>
      <c r="E53" s="6" t="s">
        <v>6</v>
      </c>
      <c r="F53" s="7">
        <v>0</v>
      </c>
      <c r="G53" s="41">
        <v>0</v>
      </c>
      <c r="H53" s="6"/>
    </row>
    <row r="54" spans="1:8" ht="14.25" x14ac:dyDescent="0.2">
      <c r="A54" s="3"/>
      <c r="B54" s="6" t="s">
        <v>118</v>
      </c>
      <c r="C54" s="8">
        <v>245</v>
      </c>
      <c r="D54" s="6" t="s">
        <v>107</v>
      </c>
      <c r="E54" s="6" t="s">
        <v>6</v>
      </c>
      <c r="F54" s="7">
        <v>0</v>
      </c>
      <c r="G54" s="41">
        <v>0</v>
      </c>
      <c r="H54" s="6"/>
    </row>
    <row r="55" spans="1:8" ht="14.25" x14ac:dyDescent="0.2">
      <c r="A55" s="3"/>
      <c r="B55" s="6" t="s">
        <v>119</v>
      </c>
      <c r="C55" s="8">
        <v>275</v>
      </c>
      <c r="D55" s="6" t="s">
        <v>107</v>
      </c>
      <c r="E55" s="6" t="s">
        <v>6</v>
      </c>
      <c r="F55" s="7">
        <v>0</v>
      </c>
      <c r="G55" s="41">
        <v>0</v>
      </c>
      <c r="H55" s="6"/>
    </row>
    <row r="56" spans="1:8" x14ac:dyDescent="0.2">
      <c r="A56" s="3" t="s">
        <v>38</v>
      </c>
      <c r="B56" s="6" t="s">
        <v>120</v>
      </c>
      <c r="H56" s="6"/>
    </row>
    <row r="57" spans="1:8" x14ac:dyDescent="0.2">
      <c r="A57" s="3"/>
      <c r="B57" s="6" t="s">
        <v>122</v>
      </c>
      <c r="C57" s="8">
        <f>8*6.4</f>
        <v>51.2</v>
      </c>
      <c r="D57" s="6" t="s">
        <v>7</v>
      </c>
      <c r="E57" s="6" t="s">
        <v>3</v>
      </c>
      <c r="F57" s="7">
        <v>0</v>
      </c>
      <c r="G57" s="41">
        <v>0</v>
      </c>
      <c r="H57" s="6"/>
    </row>
    <row r="58" spans="1:8" ht="24.6" customHeight="1" x14ac:dyDescent="0.2">
      <c r="A58" s="3"/>
      <c r="B58" s="12" t="s">
        <v>121</v>
      </c>
      <c r="C58" s="8">
        <f>8*6.4</f>
        <v>51.2</v>
      </c>
      <c r="D58" s="6" t="s">
        <v>7</v>
      </c>
      <c r="E58" s="6" t="s">
        <v>3</v>
      </c>
      <c r="F58" s="7">
        <v>0</v>
      </c>
      <c r="G58" s="41">
        <v>0</v>
      </c>
      <c r="H58" s="6"/>
    </row>
    <row r="59" spans="1:8" ht="12.6" customHeight="1" x14ac:dyDescent="0.2">
      <c r="A59" s="3"/>
      <c r="B59" s="12" t="s">
        <v>123</v>
      </c>
      <c r="C59" s="8">
        <f>8*6.4</f>
        <v>51.2</v>
      </c>
      <c r="D59" s="6" t="s">
        <v>7</v>
      </c>
      <c r="E59" s="6" t="s">
        <v>3</v>
      </c>
      <c r="F59" s="7">
        <v>0</v>
      </c>
      <c r="G59" s="41">
        <v>0</v>
      </c>
      <c r="H59" s="6"/>
    </row>
    <row r="60" spans="1:8" x14ac:dyDescent="0.2">
      <c r="A60" s="3" t="s">
        <v>126</v>
      </c>
      <c r="B60" s="6" t="s">
        <v>124</v>
      </c>
      <c r="C60" s="8">
        <v>1116</v>
      </c>
      <c r="D60" s="6" t="s">
        <v>125</v>
      </c>
      <c r="E60" s="6" t="s">
        <v>3</v>
      </c>
      <c r="F60" s="7">
        <v>0</v>
      </c>
      <c r="G60" s="41">
        <v>0</v>
      </c>
      <c r="H60" s="6"/>
    </row>
    <row r="61" spans="1:8" ht="26.1" customHeight="1" x14ac:dyDescent="0.2">
      <c r="A61" s="3" t="s">
        <v>127</v>
      </c>
      <c r="B61" s="12" t="s">
        <v>128</v>
      </c>
      <c r="C61" s="8">
        <v>1</v>
      </c>
      <c r="D61" s="6" t="s">
        <v>2</v>
      </c>
      <c r="E61" s="6" t="s">
        <v>3</v>
      </c>
      <c r="F61" s="7">
        <v>0</v>
      </c>
      <c r="G61" s="41">
        <v>0</v>
      </c>
      <c r="H61" s="6"/>
    </row>
    <row r="62" spans="1:8" ht="25.5" customHeight="1" x14ac:dyDescent="0.2">
      <c r="A62" s="3" t="s">
        <v>40</v>
      </c>
      <c r="B62" s="12" t="s">
        <v>129</v>
      </c>
      <c r="C62" s="8">
        <v>40</v>
      </c>
      <c r="D62" s="6" t="s">
        <v>107</v>
      </c>
      <c r="E62" s="6" t="s">
        <v>3</v>
      </c>
      <c r="F62" s="7">
        <v>0</v>
      </c>
      <c r="G62" s="41">
        <v>0</v>
      </c>
      <c r="H62" s="6"/>
    </row>
    <row r="63" spans="1:8" x14ac:dyDescent="0.2">
      <c r="A63" s="3" t="s">
        <v>41</v>
      </c>
      <c r="B63" s="6" t="s">
        <v>42</v>
      </c>
      <c r="C63" s="8">
        <v>1</v>
      </c>
      <c r="D63" s="6" t="s">
        <v>2</v>
      </c>
      <c r="E63" s="6" t="s">
        <v>3</v>
      </c>
      <c r="F63" s="7">
        <v>0</v>
      </c>
      <c r="G63" s="41">
        <v>0</v>
      </c>
      <c r="H63" s="6"/>
    </row>
    <row r="64" spans="1:8" x14ac:dyDescent="0.2">
      <c r="A64" s="3" t="s">
        <v>43</v>
      </c>
      <c r="B64" s="6" t="s">
        <v>44</v>
      </c>
      <c r="C64" s="8">
        <v>1</v>
      </c>
      <c r="D64" s="6" t="s">
        <v>2</v>
      </c>
      <c r="E64" s="6" t="s">
        <v>3</v>
      </c>
      <c r="F64" s="7">
        <v>0</v>
      </c>
      <c r="G64" s="41">
        <v>0</v>
      </c>
      <c r="H64" s="6"/>
    </row>
    <row r="65" spans="1:8" ht="26.1" customHeight="1" x14ac:dyDescent="0.2">
      <c r="A65" s="3" t="s">
        <v>45</v>
      </c>
      <c r="B65" s="12" t="s">
        <v>130</v>
      </c>
      <c r="C65" s="48"/>
      <c r="D65" s="3"/>
      <c r="E65" s="3"/>
      <c r="F65" s="3"/>
      <c r="G65" s="3"/>
      <c r="H65" s="6"/>
    </row>
    <row r="66" spans="1:8" x14ac:dyDescent="0.2">
      <c r="A66" s="3"/>
      <c r="B66" s="6" t="s">
        <v>131</v>
      </c>
      <c r="C66" s="8">
        <v>27</v>
      </c>
      <c r="D66" s="6" t="s">
        <v>7</v>
      </c>
      <c r="E66" s="6" t="s">
        <v>3</v>
      </c>
      <c r="F66" s="7">
        <v>0</v>
      </c>
      <c r="G66" s="41">
        <v>0</v>
      </c>
      <c r="H66" s="6"/>
    </row>
    <row r="67" spans="1:8" ht="25.5" customHeight="1" x14ac:dyDescent="0.2">
      <c r="A67" s="3"/>
      <c r="B67" s="12" t="s">
        <v>132</v>
      </c>
      <c r="C67" s="8">
        <v>27</v>
      </c>
      <c r="D67" s="6" t="s">
        <v>7</v>
      </c>
      <c r="E67" s="6" t="s">
        <v>3</v>
      </c>
      <c r="F67" s="7">
        <v>0</v>
      </c>
      <c r="G67" s="41">
        <v>0</v>
      </c>
      <c r="H67" s="6"/>
    </row>
    <row r="68" spans="1:8" x14ac:dyDescent="0.2">
      <c r="A68" s="3" t="s">
        <v>47</v>
      </c>
      <c r="B68" s="6" t="s">
        <v>46</v>
      </c>
      <c r="C68" s="8">
        <v>1</v>
      </c>
      <c r="D68" s="6" t="s">
        <v>2</v>
      </c>
      <c r="E68" s="6" t="s">
        <v>3</v>
      </c>
      <c r="F68" s="7">
        <v>0</v>
      </c>
      <c r="G68" s="41">
        <v>0</v>
      </c>
      <c r="H68" s="6"/>
    </row>
    <row r="69" spans="1:8" x14ac:dyDescent="0.2">
      <c r="A69" s="3" t="s">
        <v>48</v>
      </c>
      <c r="B69" s="6" t="s">
        <v>50</v>
      </c>
      <c r="C69" s="8">
        <v>1</v>
      </c>
      <c r="D69" s="6" t="s">
        <v>2</v>
      </c>
      <c r="E69" s="6" t="s">
        <v>3</v>
      </c>
      <c r="F69" s="7">
        <v>0</v>
      </c>
      <c r="G69" s="41">
        <v>0</v>
      </c>
      <c r="H69" s="6"/>
    </row>
    <row r="70" spans="1:8" x14ac:dyDescent="0.2">
      <c r="A70" s="3" t="s">
        <v>49</v>
      </c>
      <c r="B70" s="6" t="s">
        <v>51</v>
      </c>
      <c r="C70" s="8">
        <v>1</v>
      </c>
      <c r="D70" s="6" t="s">
        <v>2</v>
      </c>
      <c r="E70" s="6" t="s">
        <v>3</v>
      </c>
      <c r="F70" s="7">
        <v>0</v>
      </c>
      <c r="G70" s="41">
        <v>0</v>
      </c>
      <c r="H70" s="6"/>
    </row>
    <row r="71" spans="1:8" x14ac:dyDescent="0.2">
      <c r="A71" s="3" t="s">
        <v>53</v>
      </c>
      <c r="B71" s="6" t="s">
        <v>52</v>
      </c>
      <c r="C71" s="8">
        <v>1</v>
      </c>
      <c r="D71" s="6" t="s">
        <v>2</v>
      </c>
      <c r="E71" s="6" t="s">
        <v>3</v>
      </c>
      <c r="F71" s="7">
        <v>0</v>
      </c>
      <c r="G71" s="41">
        <v>0</v>
      </c>
      <c r="H71" s="6"/>
    </row>
    <row r="72" spans="1:8" x14ac:dyDescent="0.2">
      <c r="A72" s="3" t="s">
        <v>143</v>
      </c>
      <c r="B72" s="6" t="s">
        <v>198</v>
      </c>
      <c r="C72" s="8"/>
      <c r="D72" s="6"/>
      <c r="E72" s="6"/>
      <c r="F72" s="7"/>
      <c r="G72" s="41"/>
      <c r="H72" s="6"/>
    </row>
    <row r="73" spans="1:8" ht="13.5" customHeight="1" x14ac:dyDescent="0.2">
      <c r="A73" s="3"/>
      <c r="B73" s="6" t="s">
        <v>142</v>
      </c>
      <c r="C73" s="8">
        <v>250</v>
      </c>
      <c r="D73" s="6" t="s">
        <v>107</v>
      </c>
      <c r="E73" s="6" t="s">
        <v>6</v>
      </c>
      <c r="F73" s="7">
        <v>0</v>
      </c>
      <c r="G73" s="41">
        <v>0</v>
      </c>
      <c r="H73" s="6"/>
    </row>
    <row r="74" spans="1:8" ht="12.75" customHeight="1" x14ac:dyDescent="0.2">
      <c r="A74" s="3"/>
      <c r="B74" s="6" t="s">
        <v>199</v>
      </c>
      <c r="C74" s="8">
        <v>840</v>
      </c>
      <c r="D74" s="6" t="s">
        <v>107</v>
      </c>
      <c r="E74" s="6" t="s">
        <v>6</v>
      </c>
      <c r="F74" s="7">
        <v>0</v>
      </c>
      <c r="G74" s="41">
        <v>0</v>
      </c>
      <c r="H74" s="6"/>
    </row>
    <row r="75" spans="1:8" x14ac:dyDescent="0.2">
      <c r="A75" s="3"/>
      <c r="B75" s="6" t="s">
        <v>144</v>
      </c>
      <c r="C75" s="8">
        <v>1</v>
      </c>
      <c r="D75" s="6" t="s">
        <v>2</v>
      </c>
      <c r="E75" s="6" t="s">
        <v>3</v>
      </c>
      <c r="F75" s="7">
        <v>0</v>
      </c>
      <c r="G75" s="41">
        <v>0</v>
      </c>
      <c r="H75" s="6"/>
    </row>
    <row r="76" spans="1:8" x14ac:dyDescent="0.2">
      <c r="A76" s="3" t="s">
        <v>145</v>
      </c>
      <c r="B76" s="6" t="s">
        <v>146</v>
      </c>
      <c r="C76" s="8">
        <v>1</v>
      </c>
      <c r="D76" s="6" t="s">
        <v>2</v>
      </c>
      <c r="E76" s="6" t="s">
        <v>3</v>
      </c>
      <c r="F76" s="7">
        <v>0</v>
      </c>
      <c r="G76" s="41">
        <v>0</v>
      </c>
      <c r="H76" s="6"/>
    </row>
    <row r="77" spans="1:8" x14ac:dyDescent="0.2">
      <c r="A77" s="3" t="s">
        <v>54</v>
      </c>
      <c r="B77" s="6" t="s">
        <v>55</v>
      </c>
      <c r="C77" s="8">
        <v>1</v>
      </c>
      <c r="D77" s="6" t="s">
        <v>2</v>
      </c>
      <c r="E77" s="6" t="s">
        <v>3</v>
      </c>
      <c r="F77" s="7">
        <v>0</v>
      </c>
      <c r="G77" s="41">
        <v>0</v>
      </c>
      <c r="H77" s="6"/>
    </row>
    <row r="78" spans="1:8" x14ac:dyDescent="0.2">
      <c r="A78" s="3" t="s">
        <v>56</v>
      </c>
      <c r="B78" s="6" t="s">
        <v>57</v>
      </c>
      <c r="C78" s="8">
        <v>1</v>
      </c>
      <c r="D78" s="6" t="s">
        <v>2</v>
      </c>
      <c r="E78" s="6" t="s">
        <v>3</v>
      </c>
      <c r="F78" s="7">
        <v>0</v>
      </c>
      <c r="G78" s="41">
        <v>0</v>
      </c>
      <c r="H78" s="6"/>
    </row>
    <row r="79" spans="1:8" x14ac:dyDescent="0.2">
      <c r="A79" s="3" t="s">
        <v>148</v>
      </c>
      <c r="B79" s="6" t="s">
        <v>58</v>
      </c>
      <c r="C79" s="8">
        <v>1</v>
      </c>
      <c r="D79" s="6" t="s">
        <v>2</v>
      </c>
      <c r="E79" s="6" t="s">
        <v>3</v>
      </c>
      <c r="F79" s="7">
        <v>0</v>
      </c>
      <c r="G79" s="41">
        <v>0</v>
      </c>
      <c r="H79" s="6"/>
    </row>
    <row r="80" spans="1:8" x14ac:dyDescent="0.2">
      <c r="A80" s="3" t="s">
        <v>59</v>
      </c>
      <c r="B80" s="6" t="s">
        <v>60</v>
      </c>
      <c r="C80" s="8">
        <v>1</v>
      </c>
      <c r="D80" s="6" t="s">
        <v>2</v>
      </c>
      <c r="E80" s="6" t="s">
        <v>3</v>
      </c>
      <c r="F80" s="7">
        <v>0</v>
      </c>
      <c r="G80" s="41">
        <v>0</v>
      </c>
      <c r="H80" s="6"/>
    </row>
    <row r="81" spans="1:8" x14ac:dyDescent="0.2">
      <c r="A81" s="3" t="s">
        <v>149</v>
      </c>
      <c r="B81" s="6" t="s">
        <v>61</v>
      </c>
      <c r="C81" s="8">
        <v>1</v>
      </c>
      <c r="D81" s="6" t="s">
        <v>2</v>
      </c>
      <c r="E81" s="6" t="s">
        <v>3</v>
      </c>
      <c r="F81" s="7">
        <v>0</v>
      </c>
      <c r="G81" s="41">
        <v>0</v>
      </c>
      <c r="H81" s="6"/>
    </row>
    <row r="82" spans="1:8" x14ac:dyDescent="0.2">
      <c r="A82" s="3" t="s">
        <v>63</v>
      </c>
      <c r="B82" s="6" t="s">
        <v>64</v>
      </c>
      <c r="C82" s="8">
        <v>1</v>
      </c>
      <c r="D82" s="6" t="s">
        <v>2</v>
      </c>
      <c r="E82" s="6" t="s">
        <v>3</v>
      </c>
      <c r="F82" s="7">
        <v>0</v>
      </c>
      <c r="G82" s="41">
        <v>0</v>
      </c>
      <c r="H82" s="6"/>
    </row>
    <row r="83" spans="1:8" x14ac:dyDescent="0.2">
      <c r="A83" s="3" t="s">
        <v>65</v>
      </c>
      <c r="B83" s="6" t="s">
        <v>66</v>
      </c>
      <c r="C83" s="8">
        <v>1</v>
      </c>
      <c r="D83" s="6" t="s">
        <v>2</v>
      </c>
      <c r="E83" s="6" t="s">
        <v>3</v>
      </c>
      <c r="F83" s="7">
        <v>0</v>
      </c>
      <c r="G83" s="41">
        <v>0</v>
      </c>
      <c r="H83" s="6"/>
    </row>
    <row r="84" spans="1:8" ht="12.6" customHeight="1" x14ac:dyDescent="0.2">
      <c r="A84" s="3" t="s">
        <v>68</v>
      </c>
      <c r="B84" s="12" t="s">
        <v>67</v>
      </c>
      <c r="C84" s="14">
        <v>1</v>
      </c>
      <c r="D84" s="15" t="s">
        <v>2</v>
      </c>
      <c r="E84" s="15" t="s">
        <v>3</v>
      </c>
      <c r="F84" s="7">
        <v>0</v>
      </c>
      <c r="G84" s="42">
        <v>0</v>
      </c>
      <c r="H84" s="6"/>
    </row>
    <row r="85" spans="1:8" x14ac:dyDescent="0.2">
      <c r="A85" s="3" t="s">
        <v>69</v>
      </c>
      <c r="B85" s="6" t="s">
        <v>203</v>
      </c>
      <c r="C85" s="8">
        <v>1</v>
      </c>
      <c r="D85" s="6" t="s">
        <v>2</v>
      </c>
      <c r="E85" s="6" t="s">
        <v>3</v>
      </c>
      <c r="F85" s="7">
        <v>0</v>
      </c>
      <c r="G85" s="41">
        <v>0</v>
      </c>
      <c r="H85" s="6"/>
    </row>
    <row r="86" spans="1:8" ht="24.95" customHeight="1" x14ac:dyDescent="0.2">
      <c r="A86" s="3" t="s">
        <v>133</v>
      </c>
      <c r="B86" s="12" t="s">
        <v>134</v>
      </c>
      <c r="C86" s="8">
        <v>1</v>
      </c>
      <c r="D86" s="6" t="s">
        <v>2</v>
      </c>
      <c r="E86" s="6" t="s">
        <v>3</v>
      </c>
      <c r="F86" s="7">
        <v>0</v>
      </c>
      <c r="G86" s="41">
        <v>0</v>
      </c>
      <c r="H86" s="6"/>
    </row>
    <row r="87" spans="1:8" ht="12.95" customHeight="1" x14ac:dyDescent="0.2">
      <c r="A87" s="3" t="s">
        <v>135</v>
      </c>
      <c r="B87" s="12" t="s">
        <v>141</v>
      </c>
      <c r="C87" s="8">
        <v>1</v>
      </c>
      <c r="D87" s="6" t="s">
        <v>2</v>
      </c>
      <c r="E87" s="6" t="s">
        <v>3</v>
      </c>
      <c r="F87" s="7">
        <v>0</v>
      </c>
      <c r="G87" s="41">
        <v>0</v>
      </c>
      <c r="H87" s="6"/>
    </row>
    <row r="88" spans="1:8" ht="12.95" customHeight="1" x14ac:dyDescent="0.2">
      <c r="A88" s="3" t="s">
        <v>136</v>
      </c>
      <c r="B88" s="12" t="s">
        <v>137</v>
      </c>
      <c r="C88" s="8">
        <v>1</v>
      </c>
      <c r="D88" s="6" t="s">
        <v>2</v>
      </c>
      <c r="E88" s="6" t="s">
        <v>3</v>
      </c>
      <c r="F88" s="7">
        <v>0</v>
      </c>
      <c r="G88" s="41">
        <v>0</v>
      </c>
      <c r="H88" s="6"/>
    </row>
    <row r="89" spans="1:8" x14ac:dyDescent="0.2">
      <c r="A89" s="3" t="s">
        <v>78</v>
      </c>
      <c r="B89" s="6" t="s">
        <v>71</v>
      </c>
      <c r="C89" s="8">
        <v>1</v>
      </c>
      <c r="D89" s="6" t="s">
        <v>2</v>
      </c>
      <c r="E89" s="6" t="s">
        <v>3</v>
      </c>
      <c r="F89" s="7">
        <v>0</v>
      </c>
      <c r="G89" s="41">
        <v>0</v>
      </c>
      <c r="H89" s="6"/>
    </row>
    <row r="90" spans="1:8" x14ac:dyDescent="0.2">
      <c r="A90" s="3" t="s">
        <v>79</v>
      </c>
      <c r="B90" s="6" t="s">
        <v>72</v>
      </c>
      <c r="C90" s="8">
        <v>1</v>
      </c>
      <c r="D90" s="6" t="s">
        <v>2</v>
      </c>
      <c r="E90" s="6" t="s">
        <v>3</v>
      </c>
      <c r="F90" s="7">
        <v>0</v>
      </c>
      <c r="G90" s="41">
        <v>0</v>
      </c>
      <c r="H90" s="6"/>
    </row>
    <row r="91" spans="1:8" x14ac:dyDescent="0.2">
      <c r="A91" s="3" t="s">
        <v>80</v>
      </c>
      <c r="B91" s="6" t="s">
        <v>138</v>
      </c>
      <c r="C91" s="8">
        <v>1</v>
      </c>
      <c r="D91" s="6" t="s">
        <v>2</v>
      </c>
      <c r="E91" s="6" t="s">
        <v>3</v>
      </c>
      <c r="F91" s="7">
        <v>0</v>
      </c>
      <c r="G91" s="41">
        <v>0</v>
      </c>
      <c r="H91" s="6"/>
    </row>
    <row r="92" spans="1:8" x14ac:dyDescent="0.2">
      <c r="A92" s="3" t="s">
        <v>81</v>
      </c>
      <c r="B92" s="6" t="s">
        <v>140</v>
      </c>
      <c r="C92" s="8">
        <f>115*(C96+C97)</f>
        <v>148925</v>
      </c>
      <c r="D92" s="6" t="s">
        <v>5</v>
      </c>
      <c r="E92" s="6" t="s">
        <v>6</v>
      </c>
      <c r="F92" s="7">
        <v>0</v>
      </c>
      <c r="G92" s="41">
        <v>0</v>
      </c>
      <c r="H92" s="6"/>
    </row>
    <row r="93" spans="1:8" x14ac:dyDescent="0.2">
      <c r="A93" s="3" t="s">
        <v>82</v>
      </c>
      <c r="B93" s="6" t="s">
        <v>73</v>
      </c>
      <c r="C93" s="8">
        <v>1</v>
      </c>
      <c r="D93" s="6" t="s">
        <v>2</v>
      </c>
      <c r="E93" s="6" t="s">
        <v>3</v>
      </c>
      <c r="F93" s="7">
        <v>0</v>
      </c>
      <c r="G93" s="41">
        <v>0</v>
      </c>
      <c r="H93" s="6"/>
    </row>
    <row r="94" spans="1:8" x14ac:dyDescent="0.2">
      <c r="A94" s="3" t="s">
        <v>83</v>
      </c>
      <c r="B94" s="6" t="s">
        <v>74</v>
      </c>
      <c r="C94" s="8">
        <v>1</v>
      </c>
      <c r="D94" s="6" t="s">
        <v>2</v>
      </c>
      <c r="E94" s="6" t="s">
        <v>3</v>
      </c>
      <c r="F94" s="7">
        <v>0</v>
      </c>
      <c r="G94" s="41">
        <v>0</v>
      </c>
      <c r="H94" s="6"/>
    </row>
    <row r="95" spans="1:8" x14ac:dyDescent="0.2">
      <c r="A95" s="3" t="s">
        <v>84</v>
      </c>
      <c r="B95" s="6" t="s">
        <v>75</v>
      </c>
      <c r="C95" s="8">
        <v>1</v>
      </c>
      <c r="D95" s="6" t="s">
        <v>2</v>
      </c>
      <c r="E95" s="6" t="s">
        <v>3</v>
      </c>
      <c r="F95" s="7">
        <v>0</v>
      </c>
      <c r="G95" s="41">
        <v>0</v>
      </c>
      <c r="H95" s="6"/>
    </row>
    <row r="96" spans="1:8" ht="14.25" x14ac:dyDescent="0.2">
      <c r="A96" s="3" t="s">
        <v>85</v>
      </c>
      <c r="B96" s="6" t="s">
        <v>139</v>
      </c>
      <c r="C96" s="14">
        <v>1160</v>
      </c>
      <c r="D96" s="15" t="s">
        <v>17</v>
      </c>
      <c r="E96" s="15" t="s">
        <v>3</v>
      </c>
      <c r="F96" s="7">
        <v>0</v>
      </c>
      <c r="G96" s="42">
        <v>0</v>
      </c>
      <c r="H96" s="6"/>
    </row>
    <row r="97" spans="1:8" ht="14.25" x14ac:dyDescent="0.2">
      <c r="A97" s="3" t="s">
        <v>86</v>
      </c>
      <c r="B97" s="6" t="s">
        <v>76</v>
      </c>
      <c r="C97" s="14">
        <v>135</v>
      </c>
      <c r="D97" s="15" t="s">
        <v>17</v>
      </c>
      <c r="E97" s="6" t="s">
        <v>3</v>
      </c>
      <c r="F97" s="7">
        <v>0</v>
      </c>
      <c r="G97" s="41">
        <v>0</v>
      </c>
      <c r="H97" s="6"/>
    </row>
    <row r="98" spans="1:8" x14ac:dyDescent="0.2">
      <c r="A98" s="3" t="s">
        <v>87</v>
      </c>
      <c r="B98" s="6" t="s">
        <v>77</v>
      </c>
      <c r="C98" s="8">
        <v>1</v>
      </c>
      <c r="D98" s="6" t="s">
        <v>2</v>
      </c>
      <c r="E98" s="6" t="s">
        <v>3</v>
      </c>
      <c r="F98" s="7">
        <v>0</v>
      </c>
      <c r="G98" s="41">
        <v>0</v>
      </c>
      <c r="H98" s="6"/>
    </row>
    <row r="99" spans="1:8" x14ac:dyDescent="0.2">
      <c r="A99" s="3" t="s">
        <v>200</v>
      </c>
      <c r="B99" s="6" t="s">
        <v>201</v>
      </c>
      <c r="C99" s="8">
        <v>260</v>
      </c>
      <c r="D99" s="6" t="s">
        <v>125</v>
      </c>
      <c r="E99" s="6" t="s">
        <v>3</v>
      </c>
      <c r="F99" s="7">
        <v>0</v>
      </c>
      <c r="G99" s="41">
        <v>0</v>
      </c>
      <c r="H99" s="6"/>
    </row>
    <row r="100" spans="1:8" x14ac:dyDescent="0.2">
      <c r="A100" s="3" t="s">
        <v>88</v>
      </c>
      <c r="B100" s="6" t="s">
        <v>89</v>
      </c>
      <c r="C100" s="8">
        <v>1</v>
      </c>
      <c r="D100" s="6" t="s">
        <v>2</v>
      </c>
      <c r="E100" s="6" t="s">
        <v>3</v>
      </c>
      <c r="F100" s="7">
        <v>0</v>
      </c>
      <c r="G100" s="41">
        <v>0</v>
      </c>
      <c r="H100" s="6"/>
    </row>
    <row r="101" spans="1:8" x14ac:dyDescent="0.2">
      <c r="A101" s="3"/>
      <c r="B101" s="6"/>
      <c r="C101" s="8"/>
      <c r="D101" s="6"/>
      <c r="E101" s="6"/>
      <c r="F101" s="7"/>
      <c r="G101" s="41"/>
      <c r="H101" s="6"/>
    </row>
    <row r="102" spans="1:8" x14ac:dyDescent="0.2">
      <c r="A102" s="45"/>
      <c r="B102" s="2" t="s">
        <v>90</v>
      </c>
      <c r="C102" s="8"/>
      <c r="D102" s="6"/>
      <c r="E102" s="6"/>
      <c r="F102" s="7"/>
      <c r="G102" s="41"/>
      <c r="H102" s="6"/>
    </row>
    <row r="103" spans="1:8" x14ac:dyDescent="0.2">
      <c r="A103" s="3" t="s">
        <v>91</v>
      </c>
      <c r="B103" s="6" t="s">
        <v>92</v>
      </c>
      <c r="C103" s="8">
        <v>1</v>
      </c>
      <c r="D103" s="6" t="s">
        <v>2</v>
      </c>
      <c r="E103" s="6" t="s">
        <v>3</v>
      </c>
      <c r="F103" s="7"/>
      <c r="G103" s="41">
        <v>0</v>
      </c>
      <c r="H103" s="6"/>
    </row>
    <row r="104" spans="1:8" x14ac:dyDescent="0.2">
      <c r="A104" s="3" t="s">
        <v>93</v>
      </c>
      <c r="B104" s="6" t="s">
        <v>94</v>
      </c>
      <c r="C104" s="8">
        <v>1</v>
      </c>
      <c r="D104" s="6" t="s">
        <v>2</v>
      </c>
      <c r="E104" s="6" t="s">
        <v>3</v>
      </c>
      <c r="F104" s="7"/>
      <c r="G104" s="41">
        <v>0</v>
      </c>
      <c r="H104" s="6"/>
    </row>
    <row r="105" spans="1:8" x14ac:dyDescent="0.2">
      <c r="A105" s="3" t="s">
        <v>95</v>
      </c>
      <c r="B105" s="6" t="s">
        <v>96</v>
      </c>
      <c r="C105" s="8">
        <v>1</v>
      </c>
      <c r="D105" s="6" t="s">
        <v>2</v>
      </c>
      <c r="E105" s="6" t="s">
        <v>3</v>
      </c>
      <c r="F105" s="7"/>
      <c r="G105" s="41">
        <v>0</v>
      </c>
      <c r="H105" s="6"/>
    </row>
    <row r="106" spans="1:8" x14ac:dyDescent="0.2">
      <c r="A106" s="3" t="s">
        <v>97</v>
      </c>
      <c r="B106" s="6" t="s">
        <v>98</v>
      </c>
      <c r="C106" s="8">
        <v>1</v>
      </c>
      <c r="D106" s="6" t="s">
        <v>2</v>
      </c>
      <c r="E106" s="6" t="s">
        <v>3</v>
      </c>
      <c r="F106" s="7"/>
      <c r="G106" s="41">
        <v>0</v>
      </c>
      <c r="H106" s="6"/>
    </row>
    <row r="107" spans="1:8" x14ac:dyDescent="0.2">
      <c r="A107" s="3"/>
      <c r="B107" s="6"/>
      <c r="C107" s="8"/>
      <c r="D107" s="6"/>
      <c r="E107" s="6"/>
      <c r="F107" s="7"/>
      <c r="G107" s="41"/>
      <c r="H107" s="6"/>
    </row>
    <row r="108" spans="1:8" x14ac:dyDescent="0.2">
      <c r="A108" s="45"/>
      <c r="B108" s="2" t="s">
        <v>99</v>
      </c>
      <c r="C108" s="8"/>
      <c r="D108" s="6"/>
      <c r="E108" s="6"/>
      <c r="F108" s="7"/>
      <c r="G108" s="41"/>
      <c r="H108" s="6"/>
    </row>
    <row r="109" spans="1:8" x14ac:dyDescent="0.2">
      <c r="A109" s="3" t="s">
        <v>100</v>
      </c>
      <c r="B109" s="6" t="s">
        <v>101</v>
      </c>
      <c r="C109" s="8">
        <v>1</v>
      </c>
      <c r="D109" s="6" t="s">
        <v>2</v>
      </c>
      <c r="E109" s="6" t="s">
        <v>3</v>
      </c>
      <c r="F109" s="7"/>
      <c r="G109" s="41">
        <v>0</v>
      </c>
      <c r="H109" s="6"/>
    </row>
    <row r="110" spans="1:8" x14ac:dyDescent="0.2">
      <c r="A110" s="3" t="s">
        <v>102</v>
      </c>
      <c r="B110" s="6" t="s">
        <v>103</v>
      </c>
      <c r="C110" s="8">
        <v>1</v>
      </c>
      <c r="D110" s="6" t="s">
        <v>2</v>
      </c>
      <c r="E110" s="6" t="s">
        <v>3</v>
      </c>
      <c r="F110" s="7"/>
      <c r="G110" s="41">
        <v>0</v>
      </c>
      <c r="H110" s="6"/>
    </row>
    <row r="111" spans="1:8" x14ac:dyDescent="0.2">
      <c r="A111" s="49" t="s">
        <v>104</v>
      </c>
      <c r="B111" s="49" t="s">
        <v>207</v>
      </c>
      <c r="C111" s="50">
        <v>1</v>
      </c>
      <c r="D111" s="49" t="s">
        <v>2</v>
      </c>
      <c r="E111" s="49" t="s">
        <v>3</v>
      </c>
      <c r="F111" s="51"/>
      <c r="G111" s="52">
        <v>0</v>
      </c>
      <c r="H111" s="6"/>
    </row>
    <row r="112" spans="1:8" x14ac:dyDescent="0.2">
      <c r="A112" s="3"/>
      <c r="B112" s="6"/>
      <c r="C112" s="8"/>
      <c r="D112" s="6"/>
      <c r="E112" s="6"/>
      <c r="F112" s="7"/>
      <c r="G112" s="41"/>
      <c r="H112" s="6"/>
    </row>
    <row r="113" spans="1:8" x14ac:dyDescent="0.2">
      <c r="A113" s="2" t="s">
        <v>187</v>
      </c>
      <c r="B113" s="3"/>
      <c r="C113" s="8"/>
      <c r="D113" s="6"/>
      <c r="E113" s="6"/>
      <c r="F113" s="7"/>
      <c r="G113" s="41"/>
      <c r="H113" s="4">
        <f>SUM(G29:G111)</f>
        <v>0</v>
      </c>
    </row>
    <row r="114" spans="1:8" x14ac:dyDescent="0.2">
      <c r="A114" s="30"/>
      <c r="B114" s="31"/>
      <c r="C114" s="37"/>
      <c r="D114" s="37"/>
      <c r="E114" s="37"/>
      <c r="F114" s="33"/>
      <c r="G114" s="33"/>
      <c r="H114" s="31"/>
    </row>
    <row r="115" spans="1:8" x14ac:dyDescent="0.2">
      <c r="A115" s="30"/>
      <c r="B115" s="31"/>
      <c r="C115" s="62"/>
      <c r="D115" s="62"/>
      <c r="E115" s="62"/>
      <c r="F115" s="33"/>
      <c r="G115" s="33"/>
      <c r="H115" s="31"/>
    </row>
    <row r="116" spans="1:8" ht="18" x14ac:dyDescent="0.25">
      <c r="A116" s="60" t="s">
        <v>106</v>
      </c>
      <c r="B116" s="61"/>
      <c r="C116" s="61"/>
      <c r="D116" s="61"/>
      <c r="E116" s="61"/>
      <c r="F116" s="61"/>
      <c r="G116" s="61"/>
      <c r="H116" s="17"/>
    </row>
    <row r="117" spans="1:8" x14ac:dyDescent="0.2">
      <c r="A117" s="30"/>
      <c r="B117" s="31"/>
      <c r="C117" s="62"/>
      <c r="D117" s="62"/>
      <c r="E117" s="62"/>
      <c r="F117" s="33"/>
      <c r="G117" s="33"/>
      <c r="H117" s="31"/>
    </row>
    <row r="118" spans="1:8" x14ac:dyDescent="0.2">
      <c r="A118" s="24" t="s">
        <v>10</v>
      </c>
      <c r="B118" s="11" t="s">
        <v>11</v>
      </c>
      <c r="C118" s="57" t="s">
        <v>4</v>
      </c>
      <c r="D118" s="58"/>
      <c r="E118" s="59"/>
      <c r="F118" s="11" t="s">
        <v>1</v>
      </c>
      <c r="G118" s="44" t="s">
        <v>8</v>
      </c>
      <c r="H118" s="11" t="s">
        <v>9</v>
      </c>
    </row>
    <row r="119" spans="1:8" x14ac:dyDescent="0.2">
      <c r="A119" s="20"/>
      <c r="B119" s="6"/>
      <c r="C119" s="57"/>
      <c r="D119" s="58"/>
      <c r="E119" s="59"/>
      <c r="F119" s="11"/>
      <c r="G119" s="44"/>
      <c r="H119" s="11"/>
    </row>
    <row r="120" spans="1:8" x14ac:dyDescent="0.2">
      <c r="A120" s="45"/>
      <c r="B120" s="2" t="s">
        <v>0</v>
      </c>
      <c r="C120" s="8"/>
      <c r="D120" s="6"/>
      <c r="E120" s="6"/>
      <c r="F120" s="6"/>
      <c r="G120" s="34"/>
      <c r="H120" s="6"/>
    </row>
    <row r="121" spans="1:8" x14ac:dyDescent="0.2">
      <c r="A121" s="3"/>
      <c r="B121" s="6"/>
      <c r="C121" s="8"/>
      <c r="D121" s="6"/>
      <c r="E121" s="6"/>
      <c r="F121" s="6"/>
      <c r="G121" s="34"/>
      <c r="H121" s="6"/>
    </row>
    <row r="122" spans="1:8" x14ac:dyDescent="0.2">
      <c r="A122" s="3" t="s">
        <v>12</v>
      </c>
      <c r="B122" s="6" t="s">
        <v>13</v>
      </c>
      <c r="C122" s="8">
        <v>1</v>
      </c>
      <c r="D122" s="6" t="s">
        <v>2</v>
      </c>
      <c r="E122" s="6" t="s">
        <v>3</v>
      </c>
      <c r="F122" s="7">
        <v>0</v>
      </c>
      <c r="G122" s="41">
        <v>0</v>
      </c>
      <c r="H122" s="6"/>
    </row>
    <row r="123" spans="1:8" x14ac:dyDescent="0.2">
      <c r="A123" s="3" t="s">
        <v>14</v>
      </c>
      <c r="B123" s="6" t="s">
        <v>15</v>
      </c>
      <c r="C123" s="8">
        <v>1</v>
      </c>
      <c r="D123" s="6" t="s">
        <v>2</v>
      </c>
      <c r="E123" s="6" t="s">
        <v>3</v>
      </c>
      <c r="F123" s="7">
        <v>0</v>
      </c>
      <c r="G123" s="41">
        <v>0</v>
      </c>
      <c r="H123" s="6"/>
    </row>
    <row r="124" spans="1:8" ht="12.75" customHeight="1" x14ac:dyDescent="0.2">
      <c r="A124" s="3"/>
      <c r="B124" s="6" t="s">
        <v>16</v>
      </c>
      <c r="C124" s="8">
        <v>20</v>
      </c>
      <c r="D124" s="6" t="s">
        <v>193</v>
      </c>
      <c r="E124" s="6" t="s">
        <v>6</v>
      </c>
      <c r="F124" s="7">
        <v>0</v>
      </c>
      <c r="G124" s="41">
        <v>0</v>
      </c>
      <c r="H124" s="6"/>
    </row>
    <row r="125" spans="1:8" x14ac:dyDescent="0.2">
      <c r="A125" s="3" t="s">
        <v>18</v>
      </c>
      <c r="B125" s="6" t="s">
        <v>19</v>
      </c>
      <c r="C125" s="8">
        <v>1</v>
      </c>
      <c r="D125" s="6" t="s">
        <v>2</v>
      </c>
      <c r="E125" s="6" t="s">
        <v>3</v>
      </c>
      <c r="F125" s="7">
        <v>0</v>
      </c>
      <c r="G125" s="41">
        <v>0</v>
      </c>
      <c r="H125" s="6"/>
    </row>
    <row r="126" spans="1:8" x14ac:dyDescent="0.2">
      <c r="A126" s="3" t="s">
        <v>20</v>
      </c>
      <c r="B126" s="6" t="s">
        <v>21</v>
      </c>
      <c r="C126" s="8">
        <v>1</v>
      </c>
      <c r="D126" s="6" t="s">
        <v>2</v>
      </c>
      <c r="E126" s="6" t="s">
        <v>3</v>
      </c>
      <c r="F126" s="7">
        <v>0</v>
      </c>
      <c r="G126" s="41">
        <v>0</v>
      </c>
      <c r="H126" s="6"/>
    </row>
    <row r="127" spans="1:8" x14ac:dyDescent="0.2">
      <c r="A127" s="3" t="s">
        <v>195</v>
      </c>
      <c r="B127" s="6" t="s">
        <v>194</v>
      </c>
      <c r="C127" s="8">
        <v>1</v>
      </c>
      <c r="D127" s="6" t="s">
        <v>2</v>
      </c>
      <c r="E127" s="6" t="s">
        <v>3</v>
      </c>
      <c r="F127" s="7">
        <v>0</v>
      </c>
      <c r="G127" s="41">
        <v>0</v>
      </c>
      <c r="H127" s="6"/>
    </row>
    <row r="128" spans="1:8" x14ac:dyDescent="0.2">
      <c r="A128" s="3" t="s">
        <v>204</v>
      </c>
      <c r="B128" s="6" t="s">
        <v>196</v>
      </c>
      <c r="C128" s="8">
        <v>1</v>
      </c>
      <c r="D128" s="6" t="s">
        <v>2</v>
      </c>
      <c r="E128" s="6" t="s">
        <v>3</v>
      </c>
      <c r="F128" s="7">
        <v>0</v>
      </c>
      <c r="G128" s="41">
        <v>0</v>
      </c>
      <c r="H128" s="6"/>
    </row>
    <row r="129" spans="1:8" x14ac:dyDescent="0.2">
      <c r="A129" s="3" t="s">
        <v>22</v>
      </c>
      <c r="B129" s="6" t="s">
        <v>23</v>
      </c>
      <c r="C129" s="8">
        <v>1</v>
      </c>
      <c r="D129" s="6" t="s">
        <v>2</v>
      </c>
      <c r="E129" s="6" t="s">
        <v>3</v>
      </c>
      <c r="F129" s="7">
        <v>0</v>
      </c>
      <c r="G129" s="41">
        <v>0</v>
      </c>
      <c r="H129" s="6"/>
    </row>
    <row r="130" spans="1:8" x14ac:dyDescent="0.2">
      <c r="A130" s="3" t="s">
        <v>24</v>
      </c>
      <c r="B130" s="6" t="s">
        <v>25</v>
      </c>
      <c r="C130" s="8">
        <v>1</v>
      </c>
      <c r="D130" s="6" t="s">
        <v>2</v>
      </c>
      <c r="E130" s="6" t="s">
        <v>3</v>
      </c>
      <c r="F130" s="7">
        <v>0</v>
      </c>
      <c r="G130" s="41">
        <v>0</v>
      </c>
      <c r="H130" s="6"/>
    </row>
    <row r="131" spans="1:8" x14ac:dyDescent="0.2">
      <c r="A131" s="3" t="s">
        <v>26</v>
      </c>
      <c r="B131" s="6" t="s">
        <v>27</v>
      </c>
      <c r="C131" s="8">
        <v>1</v>
      </c>
      <c r="D131" s="6" t="s">
        <v>2</v>
      </c>
      <c r="E131" s="6" t="s">
        <v>3</v>
      </c>
      <c r="F131" s="7">
        <v>0</v>
      </c>
      <c r="G131" s="41">
        <v>0</v>
      </c>
      <c r="H131" s="6"/>
    </row>
    <row r="132" spans="1:8" x14ac:dyDescent="0.2">
      <c r="A132" s="3" t="s">
        <v>28</v>
      </c>
      <c r="B132" s="6" t="s">
        <v>29</v>
      </c>
      <c r="C132" s="8">
        <v>1</v>
      </c>
      <c r="D132" s="6" t="s">
        <v>2</v>
      </c>
      <c r="E132" s="6" t="s">
        <v>3</v>
      </c>
      <c r="F132" s="7">
        <v>0</v>
      </c>
      <c r="G132" s="41">
        <v>0</v>
      </c>
      <c r="H132" s="6"/>
    </row>
    <row r="133" spans="1:8" x14ac:dyDescent="0.2">
      <c r="A133" s="3" t="s">
        <v>30</v>
      </c>
      <c r="B133" s="6" t="s">
        <v>31</v>
      </c>
      <c r="C133" s="8">
        <v>1</v>
      </c>
      <c r="D133" s="6" t="s">
        <v>2</v>
      </c>
      <c r="E133" s="6" t="s">
        <v>3</v>
      </c>
      <c r="F133" s="7">
        <v>0</v>
      </c>
      <c r="G133" s="41">
        <v>0</v>
      </c>
      <c r="H133" s="6"/>
    </row>
    <row r="134" spans="1:8" x14ac:dyDescent="0.2">
      <c r="A134" s="3" t="s">
        <v>32</v>
      </c>
      <c r="B134" s="6" t="s">
        <v>34</v>
      </c>
      <c r="C134" s="8">
        <v>1</v>
      </c>
      <c r="D134" s="6" t="s">
        <v>2</v>
      </c>
      <c r="E134" s="6" t="s">
        <v>3</v>
      </c>
      <c r="F134" s="7">
        <v>0</v>
      </c>
      <c r="G134" s="41">
        <v>0</v>
      </c>
      <c r="H134" s="6"/>
    </row>
    <row r="135" spans="1:8" x14ac:dyDescent="0.2">
      <c r="A135" s="3" t="s">
        <v>33</v>
      </c>
      <c r="B135" s="6" t="s">
        <v>35</v>
      </c>
      <c r="C135" s="8">
        <v>1</v>
      </c>
      <c r="D135" s="6" t="s">
        <v>2</v>
      </c>
      <c r="E135" s="6" t="s">
        <v>3</v>
      </c>
      <c r="F135" s="7">
        <v>0</v>
      </c>
      <c r="G135" s="41">
        <v>0</v>
      </c>
      <c r="H135" s="6"/>
    </row>
    <row r="136" spans="1:8" x14ac:dyDescent="0.2">
      <c r="A136" s="3" t="s">
        <v>62</v>
      </c>
      <c r="B136" s="6" t="s">
        <v>36</v>
      </c>
      <c r="C136" s="8">
        <v>1</v>
      </c>
      <c r="D136" s="6" t="s">
        <v>2</v>
      </c>
      <c r="E136" s="6" t="s">
        <v>3</v>
      </c>
      <c r="F136" s="7">
        <v>0</v>
      </c>
      <c r="G136" s="41">
        <v>0</v>
      </c>
      <c r="H136" s="6"/>
    </row>
    <row r="137" spans="1:8" x14ac:dyDescent="0.2">
      <c r="A137" s="3" t="s">
        <v>37</v>
      </c>
      <c r="B137" s="6" t="s">
        <v>39</v>
      </c>
      <c r="C137" s="8"/>
      <c r="D137" s="6"/>
      <c r="E137" s="6"/>
      <c r="F137" s="7"/>
      <c r="G137" s="41"/>
      <c r="H137" s="6"/>
    </row>
    <row r="138" spans="1:8" ht="14.25" x14ac:dyDescent="0.2">
      <c r="A138" s="3"/>
      <c r="B138" s="6" t="s">
        <v>154</v>
      </c>
      <c r="C138" s="8">
        <f>0.2*380</f>
        <v>76</v>
      </c>
      <c r="D138" s="6" t="s">
        <v>107</v>
      </c>
      <c r="E138" s="6" t="s">
        <v>6</v>
      </c>
      <c r="F138" s="7">
        <v>0</v>
      </c>
      <c r="G138" s="41">
        <v>0</v>
      </c>
      <c r="H138" s="6"/>
    </row>
    <row r="139" spans="1:8" ht="14.25" x14ac:dyDescent="0.2">
      <c r="A139" s="3"/>
      <c r="B139" s="6" t="s">
        <v>109</v>
      </c>
      <c r="C139" s="8">
        <f>0.8*380</f>
        <v>304</v>
      </c>
      <c r="D139" s="6" t="s">
        <v>107</v>
      </c>
      <c r="E139" s="6" t="s">
        <v>6</v>
      </c>
      <c r="F139" s="7">
        <v>0</v>
      </c>
      <c r="G139" s="41">
        <v>0</v>
      </c>
      <c r="H139" s="6"/>
    </row>
    <row r="140" spans="1:8" ht="14.25" x14ac:dyDescent="0.2">
      <c r="A140" s="3"/>
      <c r="B140" s="6" t="s">
        <v>115</v>
      </c>
      <c r="C140" s="8">
        <f>0.02*380</f>
        <v>7.6000000000000005</v>
      </c>
      <c r="D140" s="6" t="s">
        <v>107</v>
      </c>
      <c r="E140" s="6" t="s">
        <v>6</v>
      </c>
      <c r="F140" s="7">
        <v>0</v>
      </c>
      <c r="G140" s="41">
        <v>0</v>
      </c>
      <c r="H140" s="6"/>
    </row>
    <row r="141" spans="1:8" ht="14.25" x14ac:dyDescent="0.2">
      <c r="A141" s="3"/>
      <c r="B141" s="6" t="s">
        <v>155</v>
      </c>
      <c r="C141" s="8">
        <v>245</v>
      </c>
      <c r="D141" s="6" t="s">
        <v>107</v>
      </c>
      <c r="E141" s="6" t="s">
        <v>6</v>
      </c>
      <c r="F141" s="7">
        <v>0</v>
      </c>
      <c r="G141" s="41">
        <v>0</v>
      </c>
      <c r="H141" s="6"/>
    </row>
    <row r="142" spans="1:8" ht="25.5" x14ac:dyDescent="0.2">
      <c r="A142" s="3"/>
      <c r="B142" s="12" t="s">
        <v>161</v>
      </c>
      <c r="C142" s="8">
        <v>275</v>
      </c>
      <c r="D142" s="6" t="s">
        <v>107</v>
      </c>
      <c r="E142" s="6" t="s">
        <v>6</v>
      </c>
      <c r="F142" s="7">
        <v>0</v>
      </c>
      <c r="G142" s="41">
        <v>0</v>
      </c>
      <c r="H142" s="6"/>
    </row>
    <row r="143" spans="1:8" x14ac:dyDescent="0.2">
      <c r="A143" s="3" t="s">
        <v>112</v>
      </c>
      <c r="B143" s="6" t="s">
        <v>114</v>
      </c>
      <c r="C143" s="8"/>
      <c r="D143" s="6"/>
      <c r="E143" s="6"/>
      <c r="F143" s="7"/>
      <c r="G143" s="41"/>
      <c r="H143" s="6"/>
    </row>
    <row r="144" spans="1:8" ht="14.25" x14ac:dyDescent="0.2">
      <c r="A144" s="3"/>
      <c r="B144" s="6" t="s">
        <v>113</v>
      </c>
      <c r="C144" s="8">
        <f>0.2*380</f>
        <v>76</v>
      </c>
      <c r="D144" s="6" t="s">
        <v>107</v>
      </c>
      <c r="E144" s="6" t="s">
        <v>6</v>
      </c>
      <c r="F144" s="7">
        <v>0</v>
      </c>
      <c r="G144" s="41">
        <v>0</v>
      </c>
      <c r="H144" s="6"/>
    </row>
    <row r="145" spans="1:8" ht="14.25" x14ac:dyDescent="0.2">
      <c r="A145" s="3"/>
      <c r="B145" s="6" t="s">
        <v>116</v>
      </c>
      <c r="C145" s="8">
        <f>0.8*380</f>
        <v>304</v>
      </c>
      <c r="D145" s="6" t="s">
        <v>107</v>
      </c>
      <c r="E145" s="6" t="s">
        <v>6</v>
      </c>
      <c r="F145" s="7">
        <v>0</v>
      </c>
      <c r="G145" s="41">
        <v>0</v>
      </c>
      <c r="H145" s="6"/>
    </row>
    <row r="146" spans="1:8" ht="14.25" x14ac:dyDescent="0.2">
      <c r="A146" s="3"/>
      <c r="B146" s="6" t="s">
        <v>117</v>
      </c>
      <c r="C146" s="8">
        <f>0.02*380</f>
        <v>7.6000000000000005</v>
      </c>
      <c r="D146" s="6" t="s">
        <v>107</v>
      </c>
      <c r="E146" s="6" t="s">
        <v>6</v>
      </c>
      <c r="F146" s="7">
        <v>0</v>
      </c>
      <c r="G146" s="41">
        <v>0</v>
      </c>
      <c r="H146" s="6"/>
    </row>
    <row r="147" spans="1:8" ht="14.25" x14ac:dyDescent="0.2">
      <c r="A147" s="3"/>
      <c r="B147" s="6" t="s">
        <v>118</v>
      </c>
      <c r="C147" s="8">
        <v>245</v>
      </c>
      <c r="D147" s="6" t="s">
        <v>107</v>
      </c>
      <c r="E147" s="6" t="s">
        <v>6</v>
      </c>
      <c r="F147" s="7">
        <v>0</v>
      </c>
      <c r="G147" s="41">
        <v>0</v>
      </c>
      <c r="H147" s="6"/>
    </row>
    <row r="148" spans="1:8" ht="14.25" x14ac:dyDescent="0.2">
      <c r="A148" s="3"/>
      <c r="B148" s="6" t="s">
        <v>119</v>
      </c>
      <c r="C148" s="8">
        <v>275</v>
      </c>
      <c r="D148" s="6" t="s">
        <v>107</v>
      </c>
      <c r="E148" s="6" t="s">
        <v>6</v>
      </c>
      <c r="F148" s="7">
        <v>0</v>
      </c>
      <c r="G148" s="41">
        <v>0</v>
      </c>
      <c r="H148" s="6"/>
    </row>
    <row r="149" spans="1:8" x14ac:dyDescent="0.2">
      <c r="A149" s="3" t="s">
        <v>38</v>
      </c>
      <c r="B149" s="6" t="s">
        <v>120</v>
      </c>
      <c r="C149" s="8"/>
      <c r="D149" s="6"/>
      <c r="E149" s="6"/>
      <c r="F149" s="7"/>
      <c r="G149" s="41"/>
      <c r="H149" s="6"/>
    </row>
    <row r="150" spans="1:8" x14ac:dyDescent="0.2">
      <c r="A150" s="3"/>
      <c r="B150" s="6" t="s">
        <v>122</v>
      </c>
      <c r="C150" s="8">
        <f>8*6.4</f>
        <v>51.2</v>
      </c>
      <c r="D150" s="6" t="s">
        <v>7</v>
      </c>
      <c r="E150" s="6" t="s">
        <v>3</v>
      </c>
      <c r="F150" s="7">
        <v>0</v>
      </c>
      <c r="G150" s="41">
        <v>0</v>
      </c>
      <c r="H150" s="6"/>
    </row>
    <row r="151" spans="1:8" ht="25.5" x14ac:dyDescent="0.2">
      <c r="A151" s="3"/>
      <c r="B151" s="12" t="s">
        <v>121</v>
      </c>
      <c r="C151" s="8">
        <f>8*6.4</f>
        <v>51.2</v>
      </c>
      <c r="D151" s="6" t="s">
        <v>7</v>
      </c>
      <c r="E151" s="6" t="s">
        <v>3</v>
      </c>
      <c r="F151" s="7">
        <v>0</v>
      </c>
      <c r="G151" s="41">
        <v>0</v>
      </c>
      <c r="H151" s="6"/>
    </row>
    <row r="152" spans="1:8" ht="12.6" customHeight="1" x14ac:dyDescent="0.2">
      <c r="A152" s="3"/>
      <c r="B152" s="12" t="s">
        <v>123</v>
      </c>
      <c r="C152" s="8">
        <f>8*6.4</f>
        <v>51.2</v>
      </c>
      <c r="D152" s="6" t="s">
        <v>7</v>
      </c>
      <c r="E152" s="6" t="s">
        <v>3</v>
      </c>
      <c r="F152" s="7">
        <v>0</v>
      </c>
      <c r="G152" s="41">
        <v>0</v>
      </c>
      <c r="H152" s="6"/>
    </row>
    <row r="153" spans="1:8" x14ac:dyDescent="0.2">
      <c r="A153" s="3" t="s">
        <v>126</v>
      </c>
      <c r="B153" s="6" t="s">
        <v>124</v>
      </c>
      <c r="C153" s="8">
        <v>1116</v>
      </c>
      <c r="D153" s="6" t="s">
        <v>125</v>
      </c>
      <c r="E153" s="6" t="s">
        <v>3</v>
      </c>
      <c r="F153" s="7">
        <v>0</v>
      </c>
      <c r="G153" s="41">
        <v>0</v>
      </c>
      <c r="H153" s="6"/>
    </row>
    <row r="154" spans="1:8" ht="27" x14ac:dyDescent="0.2">
      <c r="A154" s="3" t="s">
        <v>127</v>
      </c>
      <c r="B154" s="12" t="s">
        <v>128</v>
      </c>
      <c r="C154" s="8">
        <v>1</v>
      </c>
      <c r="D154" s="6" t="s">
        <v>2</v>
      </c>
      <c r="E154" s="6" t="s">
        <v>3</v>
      </c>
      <c r="F154" s="7">
        <v>0</v>
      </c>
      <c r="G154" s="41">
        <v>0</v>
      </c>
      <c r="H154" s="6"/>
    </row>
    <row r="155" spans="1:8" ht="25.5" x14ac:dyDescent="0.2">
      <c r="A155" s="3" t="s">
        <v>40</v>
      </c>
      <c r="B155" s="12" t="s">
        <v>129</v>
      </c>
      <c r="C155" s="8">
        <v>40</v>
      </c>
      <c r="D155" s="6" t="s">
        <v>107</v>
      </c>
      <c r="E155" s="6" t="s">
        <v>3</v>
      </c>
      <c r="F155" s="7">
        <v>0</v>
      </c>
      <c r="G155" s="41">
        <v>0</v>
      </c>
      <c r="H155" s="6"/>
    </row>
    <row r="156" spans="1:8" x14ac:dyDescent="0.2">
      <c r="A156" s="3" t="s">
        <v>41</v>
      </c>
      <c r="B156" s="6" t="s">
        <v>42</v>
      </c>
      <c r="C156" s="8">
        <v>1</v>
      </c>
      <c r="D156" s="6" t="s">
        <v>2</v>
      </c>
      <c r="E156" s="6" t="s">
        <v>3</v>
      </c>
      <c r="F156" s="7">
        <v>0</v>
      </c>
      <c r="G156" s="41">
        <v>0</v>
      </c>
      <c r="H156" s="6"/>
    </row>
    <row r="157" spans="1:8" x14ac:dyDescent="0.2">
      <c r="A157" s="3" t="s">
        <v>43</v>
      </c>
      <c r="B157" s="6" t="s">
        <v>44</v>
      </c>
      <c r="C157" s="8">
        <v>1</v>
      </c>
      <c r="D157" s="6" t="s">
        <v>2</v>
      </c>
      <c r="E157" s="6" t="s">
        <v>3</v>
      </c>
      <c r="F157" s="7">
        <v>0</v>
      </c>
      <c r="G157" s="41">
        <v>0</v>
      </c>
      <c r="H157" s="6"/>
    </row>
    <row r="158" spans="1:8" ht="25.5" x14ac:dyDescent="0.2">
      <c r="A158" s="3" t="s">
        <v>45</v>
      </c>
      <c r="B158" s="12" t="s">
        <v>130</v>
      </c>
      <c r="C158" s="8"/>
      <c r="D158" s="6"/>
      <c r="E158" s="6"/>
      <c r="F158" s="7"/>
      <c r="G158" s="41"/>
      <c r="H158" s="6"/>
    </row>
    <row r="159" spans="1:8" x14ac:dyDescent="0.2">
      <c r="A159" s="3"/>
      <c r="B159" s="6" t="s">
        <v>131</v>
      </c>
      <c r="C159" s="8">
        <v>27</v>
      </c>
      <c r="D159" s="6" t="s">
        <v>7</v>
      </c>
      <c r="E159" s="6" t="s">
        <v>3</v>
      </c>
      <c r="F159" s="7">
        <v>0</v>
      </c>
      <c r="G159" s="41">
        <v>0</v>
      </c>
      <c r="H159" s="6"/>
    </row>
    <row r="160" spans="1:8" ht="25.5" x14ac:dyDescent="0.2">
      <c r="A160" s="3"/>
      <c r="B160" s="12" t="s">
        <v>132</v>
      </c>
      <c r="C160" s="8">
        <v>27</v>
      </c>
      <c r="D160" s="6" t="s">
        <v>7</v>
      </c>
      <c r="E160" s="6" t="s">
        <v>3</v>
      </c>
      <c r="F160" s="7">
        <v>0</v>
      </c>
      <c r="G160" s="41">
        <v>0</v>
      </c>
      <c r="H160" s="6"/>
    </row>
    <row r="161" spans="1:8" x14ac:dyDescent="0.2">
      <c r="A161" s="3" t="s">
        <v>47</v>
      </c>
      <c r="B161" s="6" t="s">
        <v>46</v>
      </c>
      <c r="C161" s="8">
        <v>1</v>
      </c>
      <c r="D161" s="6" t="s">
        <v>2</v>
      </c>
      <c r="E161" s="6" t="s">
        <v>3</v>
      </c>
      <c r="F161" s="7">
        <v>0</v>
      </c>
      <c r="G161" s="41">
        <v>0</v>
      </c>
      <c r="H161" s="6"/>
    </row>
    <row r="162" spans="1:8" x14ac:dyDescent="0.2">
      <c r="A162" s="3" t="s">
        <v>48</v>
      </c>
      <c r="B162" s="6" t="s">
        <v>51</v>
      </c>
      <c r="C162" s="8">
        <v>1</v>
      </c>
      <c r="D162" s="6" t="s">
        <v>2</v>
      </c>
      <c r="E162" s="6" t="s">
        <v>3</v>
      </c>
      <c r="F162" s="7">
        <v>0</v>
      </c>
      <c r="G162" s="41">
        <v>0</v>
      </c>
      <c r="H162" s="6"/>
    </row>
    <row r="163" spans="1:8" x14ac:dyDescent="0.2">
      <c r="A163" s="3" t="s">
        <v>49</v>
      </c>
      <c r="B163" s="6" t="s">
        <v>147</v>
      </c>
      <c r="C163" s="8">
        <v>1</v>
      </c>
      <c r="D163" s="6" t="s">
        <v>2</v>
      </c>
      <c r="E163" s="6" t="s">
        <v>3</v>
      </c>
      <c r="F163" s="7">
        <v>0</v>
      </c>
      <c r="G163" s="41">
        <v>0</v>
      </c>
      <c r="H163" s="6"/>
    </row>
    <row r="164" spans="1:8" x14ac:dyDescent="0.2">
      <c r="A164" s="3" t="s">
        <v>143</v>
      </c>
      <c r="B164" s="6" t="s">
        <v>198</v>
      </c>
      <c r="C164" s="8"/>
      <c r="D164" s="6"/>
      <c r="E164" s="6"/>
      <c r="F164" s="7"/>
      <c r="G164" s="41"/>
      <c r="H164" s="6"/>
    </row>
    <row r="165" spans="1:8" ht="12.95" customHeight="1" x14ac:dyDescent="0.2">
      <c r="A165" s="3"/>
      <c r="B165" s="6" t="s">
        <v>142</v>
      </c>
      <c r="C165" s="8">
        <v>250</v>
      </c>
      <c r="D165" s="6" t="s">
        <v>107</v>
      </c>
      <c r="E165" s="6" t="s">
        <v>6</v>
      </c>
      <c r="F165" s="7">
        <v>0</v>
      </c>
      <c r="G165" s="41">
        <v>0</v>
      </c>
      <c r="H165" s="6"/>
    </row>
    <row r="166" spans="1:8" ht="14.1" customHeight="1" x14ac:dyDescent="0.2">
      <c r="A166" s="3"/>
      <c r="B166" s="6" t="s">
        <v>199</v>
      </c>
      <c r="C166" s="8">
        <v>840</v>
      </c>
      <c r="D166" s="6" t="s">
        <v>107</v>
      </c>
      <c r="E166" s="6" t="s">
        <v>6</v>
      </c>
      <c r="F166" s="7">
        <v>0</v>
      </c>
      <c r="G166" s="41">
        <v>0</v>
      </c>
      <c r="H166" s="6"/>
    </row>
    <row r="167" spans="1:8" x14ac:dyDescent="0.2">
      <c r="A167" s="3"/>
      <c r="B167" s="6" t="s">
        <v>144</v>
      </c>
      <c r="C167" s="8">
        <v>1</v>
      </c>
      <c r="D167" s="6" t="s">
        <v>2</v>
      </c>
      <c r="E167" s="6" t="s">
        <v>3</v>
      </c>
      <c r="F167" s="7">
        <v>0</v>
      </c>
      <c r="G167" s="41">
        <v>0</v>
      </c>
      <c r="H167" s="6"/>
    </row>
    <row r="168" spans="1:8" x14ac:dyDescent="0.2">
      <c r="A168" s="3" t="s">
        <v>145</v>
      </c>
      <c r="B168" s="6" t="s">
        <v>146</v>
      </c>
      <c r="C168" s="8">
        <v>1</v>
      </c>
      <c r="D168" s="6" t="s">
        <v>2</v>
      </c>
      <c r="E168" s="6" t="s">
        <v>3</v>
      </c>
      <c r="F168" s="7">
        <v>0</v>
      </c>
      <c r="G168" s="41">
        <v>0</v>
      </c>
      <c r="H168" s="6"/>
    </row>
    <row r="169" spans="1:8" x14ac:dyDescent="0.2">
      <c r="A169" s="3" t="s">
        <v>54</v>
      </c>
      <c r="B169" s="6" t="s">
        <v>55</v>
      </c>
      <c r="C169" s="8">
        <v>1</v>
      </c>
      <c r="D169" s="6" t="s">
        <v>2</v>
      </c>
      <c r="E169" s="6" t="s">
        <v>3</v>
      </c>
      <c r="F169" s="7">
        <v>0</v>
      </c>
      <c r="G169" s="41">
        <v>0</v>
      </c>
      <c r="H169" s="6"/>
    </row>
    <row r="170" spans="1:8" x14ac:dyDescent="0.2">
      <c r="A170" s="3" t="s">
        <v>56</v>
      </c>
      <c r="B170" s="6" t="s">
        <v>57</v>
      </c>
      <c r="C170" s="8">
        <v>1</v>
      </c>
      <c r="D170" s="6" t="s">
        <v>2</v>
      </c>
      <c r="E170" s="6" t="s">
        <v>3</v>
      </c>
      <c r="F170" s="7">
        <v>0</v>
      </c>
      <c r="G170" s="41">
        <v>0</v>
      </c>
      <c r="H170" s="6"/>
    </row>
    <row r="171" spans="1:8" x14ac:dyDescent="0.2">
      <c r="A171" s="3" t="s">
        <v>59</v>
      </c>
      <c r="B171" s="6" t="s">
        <v>60</v>
      </c>
      <c r="C171" s="8">
        <v>1</v>
      </c>
      <c r="D171" s="6" t="s">
        <v>2</v>
      </c>
      <c r="E171" s="6" t="s">
        <v>3</v>
      </c>
      <c r="F171" s="7">
        <v>0</v>
      </c>
      <c r="G171" s="41">
        <v>0</v>
      </c>
      <c r="H171" s="6"/>
    </row>
    <row r="172" spans="1:8" x14ac:dyDescent="0.2">
      <c r="A172" s="3" t="s">
        <v>149</v>
      </c>
      <c r="B172" s="6" t="s">
        <v>61</v>
      </c>
      <c r="C172" s="8">
        <v>1</v>
      </c>
      <c r="D172" s="6" t="s">
        <v>2</v>
      </c>
      <c r="E172" s="6" t="s">
        <v>3</v>
      </c>
      <c r="F172" s="7">
        <v>0</v>
      </c>
      <c r="G172" s="41">
        <v>0</v>
      </c>
      <c r="H172" s="6"/>
    </row>
    <row r="173" spans="1:8" x14ac:dyDescent="0.2">
      <c r="A173" s="3" t="s">
        <v>63</v>
      </c>
      <c r="B173" s="6" t="s">
        <v>64</v>
      </c>
      <c r="C173" s="8">
        <v>1</v>
      </c>
      <c r="D173" s="6" t="s">
        <v>2</v>
      </c>
      <c r="E173" s="6" t="s">
        <v>3</v>
      </c>
      <c r="F173" s="7">
        <v>0</v>
      </c>
      <c r="G173" s="41">
        <v>0</v>
      </c>
      <c r="H173" s="6"/>
    </row>
    <row r="174" spans="1:8" x14ac:dyDescent="0.2">
      <c r="A174" s="3" t="s">
        <v>150</v>
      </c>
      <c r="B174" s="6" t="s">
        <v>151</v>
      </c>
      <c r="C174" s="8">
        <v>1</v>
      </c>
      <c r="D174" s="6" t="s">
        <v>2</v>
      </c>
      <c r="E174" s="6" t="s">
        <v>3</v>
      </c>
      <c r="F174" s="7">
        <v>0</v>
      </c>
      <c r="G174" s="41">
        <v>0</v>
      </c>
      <c r="H174" s="6"/>
    </row>
    <row r="175" spans="1:8" x14ac:dyDescent="0.2">
      <c r="A175" s="3" t="s">
        <v>152</v>
      </c>
      <c r="B175" s="6" t="s">
        <v>153</v>
      </c>
      <c r="C175" s="8">
        <v>1</v>
      </c>
      <c r="D175" s="6" t="s">
        <v>2</v>
      </c>
      <c r="E175" s="6" t="s">
        <v>3</v>
      </c>
      <c r="F175" s="7">
        <v>0</v>
      </c>
      <c r="G175" s="41">
        <v>0</v>
      </c>
      <c r="H175" s="6"/>
    </row>
    <row r="176" spans="1:8" x14ac:dyDescent="0.2">
      <c r="A176" s="3" t="s">
        <v>68</v>
      </c>
      <c r="B176" s="12" t="s">
        <v>67</v>
      </c>
      <c r="C176" s="14">
        <v>1</v>
      </c>
      <c r="D176" s="15" t="s">
        <v>2</v>
      </c>
      <c r="E176" s="15" t="s">
        <v>6</v>
      </c>
      <c r="F176" s="7">
        <v>0</v>
      </c>
      <c r="G176" s="42">
        <v>0</v>
      </c>
      <c r="H176" s="6"/>
    </row>
    <row r="177" spans="1:8" x14ac:dyDescent="0.2">
      <c r="A177" s="3" t="s">
        <v>69</v>
      </c>
      <c r="B177" s="6" t="s">
        <v>202</v>
      </c>
      <c r="C177" s="8">
        <v>1</v>
      </c>
      <c r="D177" s="6" t="s">
        <v>2</v>
      </c>
      <c r="E177" s="6" t="s">
        <v>3</v>
      </c>
      <c r="F177" s="7">
        <v>0</v>
      </c>
      <c r="G177" s="41">
        <v>0</v>
      </c>
      <c r="H177" s="6"/>
    </row>
    <row r="178" spans="1:8" ht="25.5" x14ac:dyDescent="0.2">
      <c r="A178" s="3" t="s">
        <v>133</v>
      </c>
      <c r="B178" s="12" t="s">
        <v>134</v>
      </c>
      <c r="C178" s="8">
        <v>1</v>
      </c>
      <c r="D178" s="6" t="s">
        <v>2</v>
      </c>
      <c r="E178" s="6" t="s">
        <v>3</v>
      </c>
      <c r="F178" s="7">
        <v>0</v>
      </c>
      <c r="G178" s="41">
        <v>0</v>
      </c>
      <c r="H178" s="6"/>
    </row>
    <row r="179" spans="1:8" ht="12.95" customHeight="1" x14ac:dyDescent="0.2">
      <c r="A179" s="3" t="s">
        <v>135</v>
      </c>
      <c r="B179" s="12" t="s">
        <v>141</v>
      </c>
      <c r="C179" s="8">
        <v>1</v>
      </c>
      <c r="D179" s="6" t="s">
        <v>2</v>
      </c>
      <c r="E179" s="6" t="s">
        <v>3</v>
      </c>
      <c r="F179" s="7">
        <v>0</v>
      </c>
      <c r="G179" s="41">
        <v>0</v>
      </c>
      <c r="H179" s="6"/>
    </row>
    <row r="180" spans="1:8" x14ac:dyDescent="0.2">
      <c r="A180" s="3" t="s">
        <v>136</v>
      </c>
      <c r="B180" s="12" t="s">
        <v>137</v>
      </c>
      <c r="C180" s="8">
        <v>1</v>
      </c>
      <c r="D180" s="6" t="s">
        <v>2</v>
      </c>
      <c r="E180" s="6" t="s">
        <v>3</v>
      </c>
      <c r="F180" s="7">
        <v>0</v>
      </c>
      <c r="G180" s="41">
        <v>0</v>
      </c>
      <c r="H180" s="6"/>
    </row>
    <row r="181" spans="1:8" x14ac:dyDescent="0.2">
      <c r="A181" s="3" t="s">
        <v>78</v>
      </c>
      <c r="B181" s="6" t="s">
        <v>71</v>
      </c>
      <c r="C181" s="8">
        <v>1</v>
      </c>
      <c r="D181" s="6" t="s">
        <v>2</v>
      </c>
      <c r="E181" s="6" t="s">
        <v>3</v>
      </c>
      <c r="F181" s="7">
        <v>0</v>
      </c>
      <c r="G181" s="41">
        <v>0</v>
      </c>
      <c r="H181" s="6"/>
    </row>
    <row r="182" spans="1:8" x14ac:dyDescent="0.2">
      <c r="A182" s="3" t="s">
        <v>79</v>
      </c>
      <c r="B182" s="6" t="s">
        <v>72</v>
      </c>
      <c r="C182" s="8">
        <v>1</v>
      </c>
      <c r="D182" s="6" t="s">
        <v>2</v>
      </c>
      <c r="E182" s="6" t="s">
        <v>3</v>
      </c>
      <c r="F182" s="7">
        <v>0</v>
      </c>
      <c r="G182" s="41">
        <v>0</v>
      </c>
      <c r="H182" s="6"/>
    </row>
    <row r="183" spans="1:8" x14ac:dyDescent="0.2">
      <c r="A183" s="3" t="s">
        <v>80</v>
      </c>
      <c r="B183" s="6" t="s">
        <v>138</v>
      </c>
      <c r="C183" s="8">
        <v>1</v>
      </c>
      <c r="D183" s="6" t="s">
        <v>2</v>
      </c>
      <c r="E183" s="6" t="s">
        <v>3</v>
      </c>
      <c r="F183" s="7">
        <v>0</v>
      </c>
      <c r="G183" s="41">
        <v>0</v>
      </c>
      <c r="H183" s="6"/>
    </row>
    <row r="184" spans="1:8" x14ac:dyDescent="0.2">
      <c r="A184" s="3" t="s">
        <v>81</v>
      </c>
      <c r="B184" s="6" t="s">
        <v>140</v>
      </c>
      <c r="C184" s="8">
        <f>115*(C188+C189)</f>
        <v>148925</v>
      </c>
      <c r="D184" s="6" t="s">
        <v>5</v>
      </c>
      <c r="E184" s="6" t="s">
        <v>6</v>
      </c>
      <c r="F184" s="7">
        <v>0</v>
      </c>
      <c r="G184" s="41">
        <v>0</v>
      </c>
      <c r="H184" s="6"/>
    </row>
    <row r="185" spans="1:8" x14ac:dyDescent="0.2">
      <c r="A185" s="3" t="s">
        <v>82</v>
      </c>
      <c r="B185" s="6" t="s">
        <v>73</v>
      </c>
      <c r="C185" s="8">
        <v>1</v>
      </c>
      <c r="D185" s="6" t="s">
        <v>2</v>
      </c>
      <c r="E185" s="6" t="s">
        <v>3</v>
      </c>
      <c r="F185" s="7">
        <v>0</v>
      </c>
      <c r="G185" s="41">
        <v>0</v>
      </c>
      <c r="H185" s="6"/>
    </row>
    <row r="186" spans="1:8" x14ac:dyDescent="0.2">
      <c r="A186" s="3" t="s">
        <v>83</v>
      </c>
      <c r="B186" s="6" t="s">
        <v>74</v>
      </c>
      <c r="C186" s="8">
        <v>1</v>
      </c>
      <c r="D186" s="6" t="s">
        <v>2</v>
      </c>
      <c r="E186" s="6" t="s">
        <v>3</v>
      </c>
      <c r="F186" s="7">
        <v>0</v>
      </c>
      <c r="G186" s="41">
        <v>0</v>
      </c>
      <c r="H186" s="6"/>
    </row>
    <row r="187" spans="1:8" x14ac:dyDescent="0.2">
      <c r="A187" s="3" t="s">
        <v>84</v>
      </c>
      <c r="B187" s="6" t="s">
        <v>75</v>
      </c>
      <c r="C187" s="8">
        <v>1</v>
      </c>
      <c r="D187" s="6" t="s">
        <v>2</v>
      </c>
      <c r="E187" s="6" t="s">
        <v>3</v>
      </c>
      <c r="F187" s="7">
        <v>0</v>
      </c>
      <c r="G187" s="41">
        <v>0</v>
      </c>
      <c r="H187" s="6"/>
    </row>
    <row r="188" spans="1:8" ht="14.25" x14ac:dyDescent="0.2">
      <c r="A188" s="3" t="s">
        <v>85</v>
      </c>
      <c r="B188" s="6" t="s">
        <v>139</v>
      </c>
      <c r="C188" s="14">
        <v>1160</v>
      </c>
      <c r="D188" s="15" t="s">
        <v>17</v>
      </c>
      <c r="E188" s="15" t="s">
        <v>3</v>
      </c>
      <c r="F188" s="7">
        <v>0</v>
      </c>
      <c r="G188" s="42">
        <v>0</v>
      </c>
      <c r="H188" s="6"/>
    </row>
    <row r="189" spans="1:8" ht="14.25" x14ac:dyDescent="0.2">
      <c r="A189" s="3" t="s">
        <v>86</v>
      </c>
      <c r="B189" s="6" t="s">
        <v>76</v>
      </c>
      <c r="C189" s="14">
        <v>135</v>
      </c>
      <c r="D189" s="15" t="s">
        <v>17</v>
      </c>
      <c r="E189" s="6" t="s">
        <v>3</v>
      </c>
      <c r="F189" s="7">
        <v>0</v>
      </c>
      <c r="G189" s="41">
        <v>0</v>
      </c>
      <c r="H189" s="6"/>
    </row>
    <row r="190" spans="1:8" x14ac:dyDescent="0.2">
      <c r="A190" s="3" t="s">
        <v>87</v>
      </c>
      <c r="B190" s="6" t="s">
        <v>77</v>
      </c>
      <c r="C190" s="8">
        <v>1</v>
      </c>
      <c r="D190" s="6" t="s">
        <v>2</v>
      </c>
      <c r="E190" s="6" t="s">
        <v>3</v>
      </c>
      <c r="F190" s="7">
        <v>0</v>
      </c>
      <c r="G190" s="41">
        <v>0</v>
      </c>
      <c r="H190" s="6"/>
    </row>
    <row r="191" spans="1:8" x14ac:dyDescent="0.2">
      <c r="A191" s="3" t="s">
        <v>200</v>
      </c>
      <c r="B191" s="6" t="s">
        <v>201</v>
      </c>
      <c r="C191" s="8">
        <v>260</v>
      </c>
      <c r="D191" s="6" t="s">
        <v>125</v>
      </c>
      <c r="E191" s="6" t="s">
        <v>3</v>
      </c>
      <c r="F191" s="7">
        <v>0</v>
      </c>
      <c r="G191" s="41">
        <v>0</v>
      </c>
      <c r="H191" s="6"/>
    </row>
    <row r="192" spans="1:8" x14ac:dyDescent="0.2">
      <c r="A192" s="3" t="s">
        <v>88</v>
      </c>
      <c r="B192" s="6" t="s">
        <v>89</v>
      </c>
      <c r="C192" s="8">
        <v>1</v>
      </c>
      <c r="D192" s="6" t="s">
        <v>2</v>
      </c>
      <c r="E192" s="6" t="s">
        <v>3</v>
      </c>
      <c r="F192" s="7">
        <v>0</v>
      </c>
      <c r="G192" s="41">
        <v>0</v>
      </c>
      <c r="H192" s="6"/>
    </row>
    <row r="193" spans="1:8" x14ac:dyDescent="0.2">
      <c r="A193" s="3"/>
      <c r="B193" s="6"/>
      <c r="C193" s="8"/>
      <c r="D193" s="6"/>
      <c r="E193" s="6"/>
      <c r="F193" s="7"/>
      <c r="G193" s="41"/>
      <c r="H193" s="6"/>
    </row>
    <row r="194" spans="1:8" x14ac:dyDescent="0.2">
      <c r="A194" s="45"/>
      <c r="B194" s="2" t="s">
        <v>90</v>
      </c>
      <c r="C194" s="8"/>
      <c r="D194" s="6"/>
      <c r="E194" s="6"/>
      <c r="F194" s="7"/>
      <c r="G194" s="41"/>
      <c r="H194" s="6"/>
    </row>
    <row r="195" spans="1:8" x14ac:dyDescent="0.2">
      <c r="A195" s="3" t="s">
        <v>91</v>
      </c>
      <c r="B195" s="6" t="s">
        <v>92</v>
      </c>
      <c r="C195" s="8">
        <v>1</v>
      </c>
      <c r="D195" s="6" t="s">
        <v>2</v>
      </c>
      <c r="E195" s="6" t="s">
        <v>3</v>
      </c>
      <c r="F195" s="7"/>
      <c r="G195" s="41">
        <v>0</v>
      </c>
      <c r="H195" s="6"/>
    </row>
    <row r="196" spans="1:8" x14ac:dyDescent="0.2">
      <c r="A196" s="3" t="s">
        <v>93</v>
      </c>
      <c r="B196" s="6" t="s">
        <v>94</v>
      </c>
      <c r="C196" s="8">
        <v>1</v>
      </c>
      <c r="D196" s="6" t="s">
        <v>2</v>
      </c>
      <c r="E196" s="6" t="s">
        <v>3</v>
      </c>
      <c r="F196" s="7"/>
      <c r="G196" s="41">
        <v>0</v>
      </c>
      <c r="H196" s="6"/>
    </row>
    <row r="197" spans="1:8" x14ac:dyDescent="0.2">
      <c r="A197" s="3" t="s">
        <v>95</v>
      </c>
      <c r="B197" s="6" t="s">
        <v>96</v>
      </c>
      <c r="C197" s="8">
        <v>1</v>
      </c>
      <c r="D197" s="6" t="s">
        <v>2</v>
      </c>
      <c r="E197" s="6" t="s">
        <v>3</v>
      </c>
      <c r="F197" s="7"/>
      <c r="G197" s="41">
        <v>0</v>
      </c>
      <c r="H197" s="6"/>
    </row>
    <row r="198" spans="1:8" x14ac:dyDescent="0.2">
      <c r="A198" s="3" t="s">
        <v>97</v>
      </c>
      <c r="B198" s="6" t="s">
        <v>98</v>
      </c>
      <c r="C198" s="8">
        <v>1</v>
      </c>
      <c r="D198" s="6" t="s">
        <v>2</v>
      </c>
      <c r="E198" s="6" t="s">
        <v>3</v>
      </c>
      <c r="F198" s="7"/>
      <c r="G198" s="41">
        <v>0</v>
      </c>
      <c r="H198" s="6"/>
    </row>
    <row r="199" spans="1:8" x14ac:dyDescent="0.2">
      <c r="A199" s="3"/>
      <c r="B199" s="6"/>
      <c r="C199" s="8"/>
      <c r="D199" s="6"/>
      <c r="E199" s="6"/>
      <c r="F199" s="7"/>
      <c r="G199" s="41"/>
      <c r="H199" s="6"/>
    </row>
    <row r="200" spans="1:8" x14ac:dyDescent="0.2">
      <c r="A200" s="45"/>
      <c r="B200" s="2" t="s">
        <v>99</v>
      </c>
      <c r="C200" s="8"/>
      <c r="D200" s="6"/>
      <c r="E200" s="6"/>
      <c r="F200" s="7"/>
      <c r="G200" s="41"/>
      <c r="H200" s="6"/>
    </row>
    <row r="201" spans="1:8" x14ac:dyDescent="0.2">
      <c r="A201" s="3" t="s">
        <v>100</v>
      </c>
      <c r="B201" s="6" t="s">
        <v>101</v>
      </c>
      <c r="C201" s="8">
        <v>1</v>
      </c>
      <c r="D201" s="6" t="s">
        <v>2</v>
      </c>
      <c r="E201" s="6" t="s">
        <v>3</v>
      </c>
      <c r="F201" s="7"/>
      <c r="G201" s="41">
        <v>0</v>
      </c>
      <c r="H201" s="6"/>
    </row>
    <row r="202" spans="1:8" x14ac:dyDescent="0.2">
      <c r="A202" s="3" t="s">
        <v>102</v>
      </c>
      <c r="B202" s="6" t="s">
        <v>103</v>
      </c>
      <c r="C202" s="8">
        <v>1</v>
      </c>
      <c r="D202" s="6" t="s">
        <v>2</v>
      </c>
      <c r="E202" s="6" t="s">
        <v>3</v>
      </c>
      <c r="F202" s="7"/>
      <c r="G202" s="41">
        <v>0</v>
      </c>
      <c r="H202" s="6"/>
    </row>
    <row r="203" spans="1:8" x14ac:dyDescent="0.2">
      <c r="A203" s="49" t="s">
        <v>104</v>
      </c>
      <c r="B203" s="49" t="s">
        <v>207</v>
      </c>
      <c r="C203" s="55">
        <v>1</v>
      </c>
      <c r="D203" s="56" t="s">
        <v>2</v>
      </c>
      <c r="E203" s="56" t="s">
        <v>3</v>
      </c>
      <c r="F203" s="51"/>
      <c r="G203" s="52">
        <v>0</v>
      </c>
      <c r="H203" s="6"/>
    </row>
    <row r="204" spans="1:8" x14ac:dyDescent="0.2">
      <c r="A204" s="3"/>
      <c r="B204" s="34"/>
      <c r="C204" s="8"/>
      <c r="D204" s="6"/>
      <c r="E204" s="6"/>
      <c r="F204" s="35"/>
      <c r="G204" s="41"/>
      <c r="H204" s="6"/>
    </row>
    <row r="205" spans="1:8" x14ac:dyDescent="0.2">
      <c r="A205" s="3"/>
      <c r="B205" s="2" t="s">
        <v>188</v>
      </c>
      <c r="C205" s="8"/>
      <c r="D205" s="6"/>
      <c r="E205" s="6"/>
      <c r="F205" s="35"/>
      <c r="G205" s="7"/>
      <c r="H205" s="4">
        <f>SUM(G122:G203)</f>
        <v>0</v>
      </c>
    </row>
    <row r="206" spans="1:8" x14ac:dyDescent="0.2">
      <c r="A206" s="19"/>
      <c r="B206" s="30"/>
      <c r="C206" s="32"/>
      <c r="D206" s="31"/>
      <c r="E206" s="31"/>
      <c r="F206" s="33"/>
      <c r="G206" s="33"/>
      <c r="H206" s="5"/>
    </row>
    <row r="207" spans="1:8" x14ac:dyDescent="0.2">
      <c r="A207" s="19"/>
      <c r="B207" s="30"/>
      <c r="C207" s="32"/>
      <c r="D207" s="31"/>
      <c r="E207" s="31"/>
      <c r="F207" s="33"/>
      <c r="G207" s="33"/>
      <c r="H207" s="5"/>
    </row>
    <row r="208" spans="1:8" ht="18" x14ac:dyDescent="0.25">
      <c r="A208" s="60" t="s">
        <v>156</v>
      </c>
      <c r="B208" s="61"/>
      <c r="C208" s="61"/>
      <c r="D208" s="61"/>
      <c r="E208" s="61"/>
      <c r="F208" s="61"/>
      <c r="G208" s="61"/>
      <c r="H208" s="17"/>
    </row>
    <row r="209" spans="1:8" x14ac:dyDescent="0.2">
      <c r="A209" s="30"/>
      <c r="B209" s="31"/>
      <c r="C209" s="58"/>
      <c r="D209" s="58"/>
      <c r="E209" s="58"/>
      <c r="F209" s="33"/>
      <c r="G209" s="33"/>
      <c r="H209" s="31"/>
    </row>
    <row r="210" spans="1:8" x14ac:dyDescent="0.2">
      <c r="A210" s="24" t="s">
        <v>10</v>
      </c>
      <c r="B210" s="11" t="s">
        <v>11</v>
      </c>
      <c r="C210" s="57" t="s">
        <v>4</v>
      </c>
      <c r="D210" s="58"/>
      <c r="E210" s="59"/>
      <c r="F210" s="11" t="s">
        <v>1</v>
      </c>
      <c r="G210" s="11" t="s">
        <v>8</v>
      </c>
      <c r="H210" s="11" t="s">
        <v>9</v>
      </c>
    </row>
    <row r="211" spans="1:8" x14ac:dyDescent="0.2">
      <c r="A211" s="20"/>
      <c r="B211" s="6"/>
      <c r="C211" s="57"/>
      <c r="D211" s="58"/>
      <c r="E211" s="59"/>
      <c r="F211" s="11"/>
      <c r="G211" s="11"/>
      <c r="H211" s="11"/>
    </row>
    <row r="212" spans="1:8" x14ac:dyDescent="0.2">
      <c r="A212" s="45"/>
      <c r="B212" s="2" t="s">
        <v>0</v>
      </c>
      <c r="C212" s="8"/>
      <c r="D212" s="6"/>
      <c r="E212" s="6"/>
      <c r="F212" s="6"/>
      <c r="G212" s="6"/>
      <c r="H212" s="6"/>
    </row>
    <row r="213" spans="1:8" x14ac:dyDescent="0.2">
      <c r="A213" s="3"/>
      <c r="B213" s="6"/>
      <c r="C213" s="8"/>
      <c r="D213" s="6"/>
      <c r="E213" s="6"/>
      <c r="F213" s="6"/>
      <c r="G213" s="6"/>
      <c r="H213" s="6"/>
    </row>
    <row r="214" spans="1:8" x14ac:dyDescent="0.2">
      <c r="A214" s="3" t="s">
        <v>12</v>
      </c>
      <c r="B214" s="6" t="s">
        <v>13</v>
      </c>
      <c r="C214" s="8">
        <v>1</v>
      </c>
      <c r="D214" s="6" t="s">
        <v>2</v>
      </c>
      <c r="E214" s="6" t="s">
        <v>3</v>
      </c>
      <c r="F214" s="7">
        <v>0</v>
      </c>
      <c r="G214" s="7">
        <v>0</v>
      </c>
      <c r="H214" s="6"/>
    </row>
    <row r="215" spans="1:8" x14ac:dyDescent="0.2">
      <c r="A215" s="3" t="s">
        <v>14</v>
      </c>
      <c r="B215" s="6" t="s">
        <v>15</v>
      </c>
      <c r="C215" s="8">
        <v>1</v>
      </c>
      <c r="D215" s="6" t="s">
        <v>2</v>
      </c>
      <c r="E215" s="6" t="s">
        <v>3</v>
      </c>
      <c r="F215" s="7">
        <v>0</v>
      </c>
      <c r="G215" s="7">
        <v>0</v>
      </c>
      <c r="H215" s="6"/>
    </row>
    <row r="216" spans="1:8" ht="12.75" customHeight="1" x14ac:dyDescent="0.2">
      <c r="A216" s="3"/>
      <c r="B216" s="6" t="s">
        <v>16</v>
      </c>
      <c r="C216" s="8">
        <v>20</v>
      </c>
      <c r="D216" s="6" t="s">
        <v>193</v>
      </c>
      <c r="E216" s="6" t="s">
        <v>6</v>
      </c>
      <c r="F216" s="7">
        <v>0</v>
      </c>
      <c r="G216" s="7">
        <v>0</v>
      </c>
      <c r="H216" s="6"/>
    </row>
    <row r="217" spans="1:8" x14ac:dyDescent="0.2">
      <c r="A217" s="3" t="s">
        <v>18</v>
      </c>
      <c r="B217" s="6" t="s">
        <v>19</v>
      </c>
      <c r="C217" s="8">
        <v>1</v>
      </c>
      <c r="D217" s="6" t="s">
        <v>2</v>
      </c>
      <c r="E217" s="6" t="s">
        <v>3</v>
      </c>
      <c r="F217" s="7">
        <v>0</v>
      </c>
      <c r="G217" s="7">
        <v>0</v>
      </c>
      <c r="H217" s="6"/>
    </row>
    <row r="218" spans="1:8" x14ac:dyDescent="0.2">
      <c r="A218" s="3" t="s">
        <v>20</v>
      </c>
      <c r="B218" s="6" t="s">
        <v>21</v>
      </c>
      <c r="C218" s="8">
        <v>1</v>
      </c>
      <c r="D218" s="6" t="s">
        <v>2</v>
      </c>
      <c r="E218" s="6" t="s">
        <v>3</v>
      </c>
      <c r="F218" s="7">
        <v>0</v>
      </c>
      <c r="G218" s="7">
        <v>0</v>
      </c>
      <c r="H218" s="6"/>
    </row>
    <row r="219" spans="1:8" x14ac:dyDescent="0.2">
      <c r="A219" s="3" t="s">
        <v>195</v>
      </c>
      <c r="B219" s="6" t="s">
        <v>194</v>
      </c>
      <c r="C219" s="8">
        <v>1</v>
      </c>
      <c r="D219" s="6" t="s">
        <v>2</v>
      </c>
      <c r="E219" s="6" t="s">
        <v>3</v>
      </c>
      <c r="F219" s="7">
        <v>0</v>
      </c>
      <c r="G219" s="41">
        <v>0</v>
      </c>
      <c r="H219" s="6"/>
    </row>
    <row r="220" spans="1:8" x14ac:dyDescent="0.2">
      <c r="A220" s="3" t="s">
        <v>204</v>
      </c>
      <c r="B220" s="6" t="s">
        <v>196</v>
      </c>
      <c r="C220" s="8">
        <v>1</v>
      </c>
      <c r="D220" s="6" t="s">
        <v>2</v>
      </c>
      <c r="E220" s="6" t="s">
        <v>3</v>
      </c>
      <c r="F220" s="7">
        <v>0</v>
      </c>
      <c r="G220" s="41">
        <v>0</v>
      </c>
      <c r="H220" s="6"/>
    </row>
    <row r="221" spans="1:8" x14ac:dyDescent="0.2">
      <c r="A221" s="3" t="s">
        <v>22</v>
      </c>
      <c r="B221" s="6" t="s">
        <v>23</v>
      </c>
      <c r="C221" s="8">
        <v>1</v>
      </c>
      <c r="D221" s="6" t="s">
        <v>2</v>
      </c>
      <c r="E221" s="6" t="s">
        <v>3</v>
      </c>
      <c r="F221" s="7">
        <v>0</v>
      </c>
      <c r="G221" s="7">
        <v>0</v>
      </c>
      <c r="H221" s="6"/>
    </row>
    <row r="222" spans="1:8" x14ac:dyDescent="0.2">
      <c r="A222" s="3" t="s">
        <v>24</v>
      </c>
      <c r="B222" s="6" t="s">
        <v>25</v>
      </c>
      <c r="C222" s="8">
        <v>1</v>
      </c>
      <c r="D222" s="6" t="s">
        <v>2</v>
      </c>
      <c r="E222" s="6" t="s">
        <v>3</v>
      </c>
      <c r="F222" s="7">
        <v>0</v>
      </c>
      <c r="G222" s="7">
        <v>0</v>
      </c>
      <c r="H222" s="6"/>
    </row>
    <row r="223" spans="1:8" x14ac:dyDescent="0.2">
      <c r="A223" s="3" t="s">
        <v>26</v>
      </c>
      <c r="B223" s="6" t="s">
        <v>27</v>
      </c>
      <c r="C223" s="8">
        <v>1</v>
      </c>
      <c r="D223" s="6" t="s">
        <v>2</v>
      </c>
      <c r="E223" s="6" t="s">
        <v>3</v>
      </c>
      <c r="F223" s="7">
        <v>0</v>
      </c>
      <c r="G223" s="7">
        <v>0</v>
      </c>
      <c r="H223" s="6"/>
    </row>
    <row r="224" spans="1:8" x14ac:dyDescent="0.2">
      <c r="A224" s="3" t="s">
        <v>28</v>
      </c>
      <c r="B224" s="6" t="s">
        <v>29</v>
      </c>
      <c r="C224" s="8">
        <v>1</v>
      </c>
      <c r="D224" s="6" t="s">
        <v>2</v>
      </c>
      <c r="E224" s="6" t="s">
        <v>3</v>
      </c>
      <c r="F224" s="7">
        <v>0</v>
      </c>
      <c r="G224" s="7">
        <v>0</v>
      </c>
      <c r="H224" s="6"/>
    </row>
    <row r="225" spans="1:8" x14ac:dyDescent="0.2">
      <c r="A225" s="3" t="s">
        <v>30</v>
      </c>
      <c r="B225" s="6" t="s">
        <v>31</v>
      </c>
      <c r="C225" s="8">
        <v>1</v>
      </c>
      <c r="D225" s="6" t="s">
        <v>2</v>
      </c>
      <c r="E225" s="6" t="s">
        <v>3</v>
      </c>
      <c r="F225" s="7">
        <v>0</v>
      </c>
      <c r="G225" s="7">
        <v>0</v>
      </c>
      <c r="H225" s="6"/>
    </row>
    <row r="226" spans="1:8" x14ac:dyDescent="0.2">
      <c r="A226" s="3" t="s">
        <v>32</v>
      </c>
      <c r="B226" s="6" t="s">
        <v>34</v>
      </c>
      <c r="C226" s="8">
        <v>1</v>
      </c>
      <c r="D226" s="6" t="s">
        <v>2</v>
      </c>
      <c r="E226" s="6" t="s">
        <v>3</v>
      </c>
      <c r="F226" s="7">
        <v>0</v>
      </c>
      <c r="G226" s="7">
        <v>0</v>
      </c>
      <c r="H226" s="6"/>
    </row>
    <row r="227" spans="1:8" x14ac:dyDescent="0.2">
      <c r="A227" s="3" t="s">
        <v>33</v>
      </c>
      <c r="B227" s="6" t="s">
        <v>35</v>
      </c>
      <c r="C227" s="8">
        <v>1</v>
      </c>
      <c r="D227" s="6" t="s">
        <v>2</v>
      </c>
      <c r="E227" s="6" t="s">
        <v>3</v>
      </c>
      <c r="F227" s="7">
        <v>0</v>
      </c>
      <c r="G227" s="7">
        <v>0</v>
      </c>
      <c r="H227" s="6"/>
    </row>
    <row r="228" spans="1:8" x14ac:dyDescent="0.2">
      <c r="A228" s="3" t="s">
        <v>62</v>
      </c>
      <c r="B228" s="6" t="s">
        <v>36</v>
      </c>
      <c r="C228" s="8">
        <v>1</v>
      </c>
      <c r="D228" s="6" t="s">
        <v>2</v>
      </c>
      <c r="E228" s="6" t="s">
        <v>3</v>
      </c>
      <c r="F228" s="7">
        <v>0</v>
      </c>
      <c r="G228" s="7">
        <v>0</v>
      </c>
      <c r="H228" s="6"/>
    </row>
    <row r="229" spans="1:8" x14ac:dyDescent="0.2">
      <c r="A229" s="3" t="s">
        <v>37</v>
      </c>
      <c r="B229" s="6" t="s">
        <v>39</v>
      </c>
      <c r="C229" s="8"/>
      <c r="D229" s="6"/>
      <c r="E229" s="6"/>
      <c r="F229" s="7"/>
      <c r="G229" s="7"/>
      <c r="H229" s="6"/>
    </row>
    <row r="230" spans="1:8" ht="14.25" x14ac:dyDescent="0.2">
      <c r="A230" s="3"/>
      <c r="B230" s="6" t="s">
        <v>154</v>
      </c>
      <c r="C230" s="8">
        <f>0.2*395</f>
        <v>79</v>
      </c>
      <c r="D230" s="6" t="s">
        <v>107</v>
      </c>
      <c r="E230" s="6" t="s">
        <v>6</v>
      </c>
      <c r="F230" s="7">
        <v>0</v>
      </c>
      <c r="G230" s="7">
        <v>0</v>
      </c>
      <c r="H230" s="6"/>
    </row>
    <row r="231" spans="1:8" ht="14.25" x14ac:dyDescent="0.2">
      <c r="A231" s="3"/>
      <c r="B231" s="6" t="s">
        <v>109</v>
      </c>
      <c r="C231" s="8">
        <f>0.6*395</f>
        <v>237</v>
      </c>
      <c r="D231" s="6" t="s">
        <v>107</v>
      </c>
      <c r="E231" s="6" t="s">
        <v>6</v>
      </c>
      <c r="F231" s="7">
        <v>0</v>
      </c>
      <c r="G231" s="7">
        <v>0</v>
      </c>
      <c r="H231" s="6"/>
    </row>
    <row r="232" spans="1:8" ht="14.25" x14ac:dyDescent="0.2">
      <c r="A232" s="3"/>
      <c r="B232" s="6" t="s">
        <v>115</v>
      </c>
      <c r="C232" s="8">
        <f>0.2*395</f>
        <v>79</v>
      </c>
      <c r="D232" s="6" t="s">
        <v>107</v>
      </c>
      <c r="E232" s="6" t="s">
        <v>6</v>
      </c>
      <c r="F232" s="7">
        <v>0</v>
      </c>
      <c r="G232" s="7">
        <v>0</v>
      </c>
      <c r="H232" s="6"/>
    </row>
    <row r="233" spans="1:8" ht="14.25" x14ac:dyDescent="0.2">
      <c r="A233" s="3"/>
      <c r="B233" s="6" t="s">
        <v>155</v>
      </c>
      <c r="C233" s="8">
        <v>245</v>
      </c>
      <c r="D233" s="6" t="s">
        <v>107</v>
      </c>
      <c r="E233" s="6" t="s">
        <v>6</v>
      </c>
      <c r="F233" s="7">
        <v>0</v>
      </c>
      <c r="G233" s="7">
        <v>0</v>
      </c>
      <c r="H233" s="6"/>
    </row>
    <row r="234" spans="1:8" ht="25.5" x14ac:dyDescent="0.2">
      <c r="A234" s="3"/>
      <c r="B234" s="12" t="s">
        <v>161</v>
      </c>
      <c r="C234" s="8">
        <v>275</v>
      </c>
      <c r="D234" s="6" t="s">
        <v>107</v>
      </c>
      <c r="E234" s="6" t="s">
        <v>6</v>
      </c>
      <c r="F234" s="7">
        <v>0</v>
      </c>
      <c r="G234" s="7">
        <v>0</v>
      </c>
      <c r="H234" s="6"/>
    </row>
    <row r="235" spans="1:8" x14ac:dyDescent="0.2">
      <c r="A235" s="3" t="s">
        <v>112</v>
      </c>
      <c r="B235" s="6" t="s">
        <v>114</v>
      </c>
      <c r="C235" s="8"/>
      <c r="D235" s="6"/>
      <c r="E235" s="6"/>
      <c r="F235" s="7"/>
      <c r="G235" s="7"/>
      <c r="H235" s="6"/>
    </row>
    <row r="236" spans="1:8" ht="14.25" x14ac:dyDescent="0.2">
      <c r="A236" s="3"/>
      <c r="B236" s="6" t="s">
        <v>113</v>
      </c>
      <c r="C236" s="8">
        <f>0.2*395</f>
        <v>79</v>
      </c>
      <c r="D236" s="6" t="s">
        <v>107</v>
      </c>
      <c r="E236" s="6" t="s">
        <v>6</v>
      </c>
      <c r="F236" s="7">
        <v>0</v>
      </c>
      <c r="G236" s="7">
        <v>0</v>
      </c>
      <c r="H236" s="6"/>
    </row>
    <row r="237" spans="1:8" ht="14.25" x14ac:dyDescent="0.2">
      <c r="A237" s="3"/>
      <c r="B237" s="6" t="s">
        <v>116</v>
      </c>
      <c r="C237" s="8">
        <f>0.6*395</f>
        <v>237</v>
      </c>
      <c r="D237" s="6" t="s">
        <v>107</v>
      </c>
      <c r="E237" s="6" t="s">
        <v>6</v>
      </c>
      <c r="F237" s="7">
        <v>0</v>
      </c>
      <c r="G237" s="7">
        <v>0</v>
      </c>
      <c r="H237" s="6"/>
    </row>
    <row r="238" spans="1:8" ht="14.25" x14ac:dyDescent="0.2">
      <c r="A238" s="3"/>
      <c r="B238" s="6" t="s">
        <v>117</v>
      </c>
      <c r="C238" s="8">
        <f>0.2*395</f>
        <v>79</v>
      </c>
      <c r="D238" s="6" t="s">
        <v>107</v>
      </c>
      <c r="E238" s="6" t="s">
        <v>6</v>
      </c>
      <c r="F238" s="7">
        <v>0</v>
      </c>
      <c r="G238" s="7">
        <v>0</v>
      </c>
      <c r="H238" s="6"/>
    </row>
    <row r="239" spans="1:8" ht="14.25" x14ac:dyDescent="0.2">
      <c r="A239" s="3"/>
      <c r="B239" s="6" t="s">
        <v>160</v>
      </c>
      <c r="C239" s="8">
        <v>245</v>
      </c>
      <c r="D239" s="6" t="s">
        <v>107</v>
      </c>
      <c r="E239" s="6" t="s">
        <v>6</v>
      </c>
      <c r="F239" s="7">
        <v>0</v>
      </c>
      <c r="G239" s="7">
        <v>0</v>
      </c>
      <c r="H239" s="6"/>
    </row>
    <row r="240" spans="1:8" ht="14.25" x14ac:dyDescent="0.2">
      <c r="A240" s="3"/>
      <c r="B240" s="6" t="s">
        <v>119</v>
      </c>
      <c r="C240" s="8">
        <v>275</v>
      </c>
      <c r="D240" s="6" t="s">
        <v>107</v>
      </c>
      <c r="E240" s="6" t="s">
        <v>6</v>
      </c>
      <c r="F240" s="7">
        <v>0</v>
      </c>
      <c r="G240" s="7">
        <v>0</v>
      </c>
      <c r="H240" s="6"/>
    </row>
    <row r="241" spans="1:8" x14ac:dyDescent="0.2">
      <c r="A241" s="3" t="s">
        <v>38</v>
      </c>
      <c r="B241" s="6" t="s">
        <v>162</v>
      </c>
      <c r="C241" s="8"/>
      <c r="D241" s="6"/>
      <c r="E241" s="6"/>
      <c r="F241" s="7"/>
      <c r="G241" s="7"/>
      <c r="H241" s="6"/>
    </row>
    <row r="242" spans="1:8" x14ac:dyDescent="0.2">
      <c r="A242" s="3"/>
      <c r="B242" s="6" t="s">
        <v>122</v>
      </c>
      <c r="C242" s="8">
        <f>16*7.2</f>
        <v>115.2</v>
      </c>
      <c r="D242" s="6" t="s">
        <v>7</v>
      </c>
      <c r="E242" s="6" t="s">
        <v>3</v>
      </c>
      <c r="F242" s="7">
        <v>0</v>
      </c>
      <c r="G242" s="7">
        <v>0</v>
      </c>
      <c r="H242" s="6"/>
    </row>
    <row r="243" spans="1:8" ht="24.95" customHeight="1" x14ac:dyDescent="0.2">
      <c r="A243" s="3"/>
      <c r="B243" s="12" t="s">
        <v>121</v>
      </c>
      <c r="C243" s="8">
        <f>16*7.2</f>
        <v>115.2</v>
      </c>
      <c r="D243" s="6" t="s">
        <v>7</v>
      </c>
      <c r="E243" s="6" t="s">
        <v>3</v>
      </c>
      <c r="F243" s="7">
        <v>0</v>
      </c>
      <c r="G243" s="7">
        <v>0</v>
      </c>
      <c r="H243" s="6"/>
    </row>
    <row r="244" spans="1:8" ht="13.5" customHeight="1" x14ac:dyDescent="0.2">
      <c r="A244" s="3"/>
      <c r="B244" s="12" t="s">
        <v>123</v>
      </c>
      <c r="C244" s="8">
        <f>16*7.2</f>
        <v>115.2</v>
      </c>
      <c r="D244" s="6" t="s">
        <v>7</v>
      </c>
      <c r="E244" s="6" t="s">
        <v>3</v>
      </c>
      <c r="F244" s="7">
        <v>0</v>
      </c>
      <c r="G244" s="7">
        <v>0</v>
      </c>
      <c r="H244" s="6"/>
    </row>
    <row r="245" spans="1:8" x14ac:dyDescent="0.2">
      <c r="A245" s="3" t="s">
        <v>126</v>
      </c>
      <c r="B245" s="6" t="s">
        <v>124</v>
      </c>
      <c r="C245" s="8">
        <v>1143</v>
      </c>
      <c r="D245" s="6" t="s">
        <v>125</v>
      </c>
      <c r="E245" s="6" t="s">
        <v>3</v>
      </c>
      <c r="F245" s="7">
        <v>0</v>
      </c>
      <c r="G245" s="7">
        <v>0</v>
      </c>
      <c r="H245" s="6"/>
    </row>
    <row r="246" spans="1:8" ht="27" x14ac:dyDescent="0.2">
      <c r="A246" s="3" t="s">
        <v>127</v>
      </c>
      <c r="B246" s="12" t="s">
        <v>128</v>
      </c>
      <c r="C246" s="8">
        <v>1</v>
      </c>
      <c r="D246" s="6" t="s">
        <v>2</v>
      </c>
      <c r="E246" s="6" t="s">
        <v>3</v>
      </c>
      <c r="F246" s="7">
        <v>0</v>
      </c>
      <c r="G246" s="7">
        <v>0</v>
      </c>
      <c r="H246" s="6"/>
    </row>
    <row r="247" spans="1:8" ht="24.6" customHeight="1" x14ac:dyDescent="0.2">
      <c r="A247" s="3" t="s">
        <v>40</v>
      </c>
      <c r="B247" s="12" t="s">
        <v>129</v>
      </c>
      <c r="C247" s="8">
        <v>40</v>
      </c>
      <c r="D247" s="6" t="s">
        <v>107</v>
      </c>
      <c r="E247" s="6" t="s">
        <v>3</v>
      </c>
      <c r="F247" s="7">
        <v>0</v>
      </c>
      <c r="G247" s="7">
        <v>0</v>
      </c>
      <c r="H247" s="6"/>
    </row>
    <row r="248" spans="1:8" x14ac:dyDescent="0.2">
      <c r="A248" s="3" t="s">
        <v>41</v>
      </c>
      <c r="B248" s="6" t="s">
        <v>44</v>
      </c>
      <c r="C248" s="8">
        <v>1</v>
      </c>
      <c r="D248" s="6" t="s">
        <v>2</v>
      </c>
      <c r="E248" s="6" t="s">
        <v>3</v>
      </c>
      <c r="F248" s="7">
        <v>0</v>
      </c>
      <c r="G248" s="7">
        <v>0</v>
      </c>
      <c r="H248" s="6"/>
    </row>
    <row r="249" spans="1:8" ht="25.5" x14ac:dyDescent="0.2">
      <c r="A249" s="3" t="s">
        <v>45</v>
      </c>
      <c r="B249" s="12" t="s">
        <v>130</v>
      </c>
      <c r="C249" s="8"/>
      <c r="D249" s="6"/>
      <c r="E249" s="6"/>
      <c r="F249" s="7"/>
      <c r="G249" s="7"/>
      <c r="H249" s="6"/>
    </row>
    <row r="250" spans="1:8" x14ac:dyDescent="0.2">
      <c r="A250" s="3"/>
      <c r="B250" s="6" t="s">
        <v>131</v>
      </c>
      <c r="C250" s="8">
        <v>27</v>
      </c>
      <c r="D250" s="6" t="s">
        <v>7</v>
      </c>
      <c r="E250" s="6" t="s">
        <v>3</v>
      </c>
      <c r="F250" s="7">
        <v>0</v>
      </c>
      <c r="G250" s="7">
        <v>0</v>
      </c>
      <c r="H250" s="6"/>
    </row>
    <row r="251" spans="1:8" ht="24" customHeight="1" x14ac:dyDescent="0.2">
      <c r="A251" s="3"/>
      <c r="B251" s="12" t="s">
        <v>132</v>
      </c>
      <c r="C251" s="8">
        <v>27</v>
      </c>
      <c r="D251" s="6" t="s">
        <v>7</v>
      </c>
      <c r="E251" s="6" t="s">
        <v>3</v>
      </c>
      <c r="F251" s="7">
        <v>0</v>
      </c>
      <c r="G251" s="7">
        <v>0</v>
      </c>
      <c r="H251" s="6"/>
    </row>
    <row r="252" spans="1:8" x14ac:dyDescent="0.2">
      <c r="A252" s="3" t="s">
        <v>47</v>
      </c>
      <c r="B252" s="6" t="s">
        <v>46</v>
      </c>
      <c r="C252" s="8">
        <v>1</v>
      </c>
      <c r="D252" s="6" t="s">
        <v>2</v>
      </c>
      <c r="E252" s="6" t="s">
        <v>3</v>
      </c>
      <c r="F252" s="7">
        <v>0</v>
      </c>
      <c r="G252" s="7">
        <v>0</v>
      </c>
      <c r="H252" s="6"/>
    </row>
    <row r="253" spans="1:8" x14ac:dyDescent="0.2">
      <c r="A253" s="3" t="s">
        <v>48</v>
      </c>
      <c r="B253" s="6" t="s">
        <v>157</v>
      </c>
      <c r="C253" s="8">
        <v>1</v>
      </c>
      <c r="D253" s="6" t="s">
        <v>2</v>
      </c>
      <c r="E253" s="6" t="s">
        <v>3</v>
      </c>
      <c r="F253" s="7">
        <v>0</v>
      </c>
      <c r="G253" s="7">
        <v>0</v>
      </c>
      <c r="H253" s="6"/>
    </row>
    <row r="254" spans="1:8" x14ac:dyDescent="0.2">
      <c r="A254" s="3" t="s">
        <v>49</v>
      </c>
      <c r="B254" s="6" t="s">
        <v>51</v>
      </c>
      <c r="C254" s="8">
        <v>1</v>
      </c>
      <c r="D254" s="6" t="s">
        <v>2</v>
      </c>
      <c r="E254" s="6" t="s">
        <v>3</v>
      </c>
      <c r="F254" s="7">
        <v>0</v>
      </c>
      <c r="G254" s="7">
        <v>0</v>
      </c>
      <c r="H254" s="6"/>
    </row>
    <row r="255" spans="1:8" x14ac:dyDescent="0.2">
      <c r="A255" s="3" t="s">
        <v>53</v>
      </c>
      <c r="B255" s="6" t="s">
        <v>158</v>
      </c>
      <c r="C255" s="8">
        <v>1</v>
      </c>
      <c r="D255" s="6" t="s">
        <v>2</v>
      </c>
      <c r="E255" s="6" t="s">
        <v>3</v>
      </c>
      <c r="F255" s="7">
        <v>0</v>
      </c>
      <c r="G255" s="7">
        <v>0</v>
      </c>
      <c r="H255" s="6"/>
    </row>
    <row r="256" spans="1:8" x14ac:dyDescent="0.2">
      <c r="A256" s="3" t="s">
        <v>143</v>
      </c>
      <c r="B256" s="6" t="s">
        <v>198</v>
      </c>
      <c r="C256" s="8"/>
      <c r="D256" s="6"/>
      <c r="E256" s="6"/>
      <c r="F256" s="7"/>
      <c r="G256" s="7"/>
      <c r="H256" s="6"/>
    </row>
    <row r="257" spans="1:8" ht="13.5" customHeight="1" x14ac:dyDescent="0.2">
      <c r="A257" s="3"/>
      <c r="B257" s="6" t="s">
        <v>142</v>
      </c>
      <c r="C257" s="8">
        <v>250</v>
      </c>
      <c r="D257" s="6" t="s">
        <v>107</v>
      </c>
      <c r="E257" s="6" t="s">
        <v>6</v>
      </c>
      <c r="F257" s="7">
        <v>0</v>
      </c>
      <c r="G257" s="41">
        <v>0</v>
      </c>
      <c r="H257" s="6"/>
    </row>
    <row r="258" spans="1:8" ht="12.75" customHeight="1" x14ac:dyDescent="0.2">
      <c r="A258" s="3"/>
      <c r="B258" s="6" t="s">
        <v>199</v>
      </c>
      <c r="C258" s="8">
        <v>840</v>
      </c>
      <c r="D258" s="6" t="s">
        <v>107</v>
      </c>
      <c r="E258" s="6" t="s">
        <v>6</v>
      </c>
      <c r="F258" s="7">
        <v>0</v>
      </c>
      <c r="G258" s="41">
        <v>0</v>
      </c>
      <c r="H258" s="6"/>
    </row>
    <row r="259" spans="1:8" x14ac:dyDescent="0.2">
      <c r="A259" s="3"/>
      <c r="B259" s="6" t="s">
        <v>144</v>
      </c>
      <c r="C259" s="8">
        <v>1</v>
      </c>
      <c r="D259" s="6" t="s">
        <v>2</v>
      </c>
      <c r="E259" s="6" t="s">
        <v>3</v>
      </c>
      <c r="F259" s="7">
        <v>0</v>
      </c>
      <c r="G259" s="7">
        <v>0</v>
      </c>
      <c r="H259" s="6"/>
    </row>
    <row r="260" spans="1:8" x14ac:dyDescent="0.2">
      <c r="A260" s="3" t="s">
        <v>145</v>
      </c>
      <c r="B260" s="6" t="s">
        <v>146</v>
      </c>
      <c r="C260" s="8">
        <v>1</v>
      </c>
      <c r="D260" s="6" t="s">
        <v>2</v>
      </c>
      <c r="E260" s="6" t="s">
        <v>3</v>
      </c>
      <c r="F260" s="7">
        <v>0</v>
      </c>
      <c r="G260" s="7">
        <v>0</v>
      </c>
      <c r="H260" s="6"/>
    </row>
    <row r="261" spans="1:8" x14ac:dyDescent="0.2">
      <c r="A261" s="3" t="s">
        <v>54</v>
      </c>
      <c r="B261" s="6" t="s">
        <v>55</v>
      </c>
      <c r="C261" s="8">
        <v>1</v>
      </c>
      <c r="D261" s="6" t="s">
        <v>2</v>
      </c>
      <c r="E261" s="6" t="s">
        <v>3</v>
      </c>
      <c r="F261" s="7">
        <v>0</v>
      </c>
      <c r="G261" s="7">
        <v>0</v>
      </c>
      <c r="H261" s="6"/>
    </row>
    <row r="262" spans="1:8" x14ac:dyDescent="0.2">
      <c r="A262" s="3" t="s">
        <v>56</v>
      </c>
      <c r="B262" s="6" t="s">
        <v>57</v>
      </c>
      <c r="C262" s="8">
        <v>1</v>
      </c>
      <c r="D262" s="6" t="s">
        <v>2</v>
      </c>
      <c r="E262" s="6" t="s">
        <v>3</v>
      </c>
      <c r="F262" s="7">
        <v>0</v>
      </c>
      <c r="G262" s="7">
        <v>0</v>
      </c>
      <c r="H262" s="6"/>
    </row>
    <row r="263" spans="1:8" x14ac:dyDescent="0.2">
      <c r="A263" s="3" t="s">
        <v>59</v>
      </c>
      <c r="B263" s="6" t="s">
        <v>60</v>
      </c>
      <c r="C263" s="8">
        <v>1</v>
      </c>
      <c r="D263" s="6" t="s">
        <v>2</v>
      </c>
      <c r="E263" s="6" t="s">
        <v>3</v>
      </c>
      <c r="F263" s="7">
        <v>0</v>
      </c>
      <c r="G263" s="7">
        <v>0</v>
      </c>
      <c r="H263" s="6"/>
    </row>
    <row r="264" spans="1:8" x14ac:dyDescent="0.2">
      <c r="A264" s="3" t="s">
        <v>149</v>
      </c>
      <c r="B264" s="6" t="s">
        <v>61</v>
      </c>
      <c r="C264" s="8">
        <v>1</v>
      </c>
      <c r="D264" s="6" t="s">
        <v>2</v>
      </c>
      <c r="E264" s="6" t="s">
        <v>3</v>
      </c>
      <c r="F264" s="7">
        <v>0</v>
      </c>
      <c r="G264" s="7">
        <v>0</v>
      </c>
      <c r="H264" s="6"/>
    </row>
    <row r="265" spans="1:8" x14ac:dyDescent="0.2">
      <c r="A265" s="3" t="s">
        <v>63</v>
      </c>
      <c r="B265" s="6" t="s">
        <v>159</v>
      </c>
      <c r="C265" s="8">
        <v>1</v>
      </c>
      <c r="D265" s="6" t="s">
        <v>2</v>
      </c>
      <c r="E265" s="6" t="s">
        <v>3</v>
      </c>
      <c r="F265" s="7">
        <v>0</v>
      </c>
      <c r="G265" s="7">
        <v>0</v>
      </c>
      <c r="H265" s="6"/>
    </row>
    <row r="266" spans="1:8" x14ac:dyDescent="0.2">
      <c r="A266" s="3" t="s">
        <v>150</v>
      </c>
      <c r="B266" s="6" t="s">
        <v>151</v>
      </c>
      <c r="C266" s="8">
        <v>1</v>
      </c>
      <c r="D266" s="6" t="s">
        <v>2</v>
      </c>
      <c r="E266" s="6" t="s">
        <v>3</v>
      </c>
      <c r="F266" s="7">
        <v>0</v>
      </c>
      <c r="G266" s="7">
        <v>0</v>
      </c>
      <c r="H266" s="6"/>
    </row>
    <row r="267" spans="1:8" x14ac:dyDescent="0.2">
      <c r="A267" s="3" t="s">
        <v>68</v>
      </c>
      <c r="B267" s="6" t="s">
        <v>70</v>
      </c>
      <c r="C267" s="8">
        <v>1</v>
      </c>
      <c r="D267" s="6" t="s">
        <v>2</v>
      </c>
      <c r="E267" s="6" t="s">
        <v>3</v>
      </c>
      <c r="F267" s="7">
        <v>0</v>
      </c>
      <c r="G267" s="7">
        <v>0</v>
      </c>
      <c r="H267" s="6"/>
    </row>
    <row r="268" spans="1:8" x14ac:dyDescent="0.2">
      <c r="A268" s="3" t="s">
        <v>69</v>
      </c>
      <c r="B268" s="6" t="s">
        <v>89</v>
      </c>
      <c r="C268" s="8">
        <v>1</v>
      </c>
      <c r="D268" s="6" t="s">
        <v>2</v>
      </c>
      <c r="E268" s="6" t="s">
        <v>3</v>
      </c>
      <c r="F268" s="7">
        <v>0</v>
      </c>
      <c r="G268" s="7">
        <v>0</v>
      </c>
      <c r="H268" s="6"/>
    </row>
    <row r="269" spans="1:8" x14ac:dyDescent="0.2">
      <c r="A269" s="3"/>
      <c r="B269" s="6"/>
      <c r="C269" s="8"/>
      <c r="D269" s="6"/>
      <c r="E269" s="6"/>
      <c r="F269" s="7"/>
      <c r="G269" s="7"/>
      <c r="H269" s="6"/>
    </row>
    <row r="270" spans="1:8" x14ac:dyDescent="0.2">
      <c r="A270" s="45"/>
      <c r="B270" s="2" t="s">
        <v>90</v>
      </c>
      <c r="C270" s="8"/>
      <c r="D270" s="6"/>
      <c r="E270" s="6"/>
      <c r="F270" s="7"/>
      <c r="G270" s="7"/>
      <c r="H270" s="6"/>
    </row>
    <row r="271" spans="1:8" x14ac:dyDescent="0.2">
      <c r="A271" s="3" t="s">
        <v>91</v>
      </c>
      <c r="B271" s="6" t="s">
        <v>92</v>
      </c>
      <c r="C271" s="8">
        <v>1</v>
      </c>
      <c r="D271" s="6" t="s">
        <v>2</v>
      </c>
      <c r="E271" s="6" t="s">
        <v>3</v>
      </c>
      <c r="F271" s="7">
        <v>0</v>
      </c>
      <c r="G271" s="7">
        <v>0</v>
      </c>
      <c r="H271" s="6"/>
    </row>
    <row r="272" spans="1:8" x14ac:dyDescent="0.2">
      <c r="A272" s="3" t="s">
        <v>93</v>
      </c>
      <c r="B272" s="6" t="s">
        <v>94</v>
      </c>
      <c r="C272" s="8">
        <v>1</v>
      </c>
      <c r="D272" s="6" t="s">
        <v>2</v>
      </c>
      <c r="E272" s="6" t="s">
        <v>3</v>
      </c>
      <c r="F272" s="7">
        <v>0</v>
      </c>
      <c r="G272" s="7">
        <v>0</v>
      </c>
      <c r="H272" s="6"/>
    </row>
    <row r="273" spans="1:8" x14ac:dyDescent="0.2">
      <c r="A273" s="49" t="s">
        <v>95</v>
      </c>
      <c r="B273" s="49" t="s">
        <v>96</v>
      </c>
      <c r="C273" s="50">
        <v>1</v>
      </c>
      <c r="D273" s="49" t="s">
        <v>2</v>
      </c>
      <c r="E273" s="49" t="s">
        <v>3</v>
      </c>
      <c r="F273" s="51">
        <v>0</v>
      </c>
      <c r="G273" s="52">
        <v>0</v>
      </c>
      <c r="H273" s="6"/>
    </row>
    <row r="274" spans="1:8" x14ac:dyDescent="0.2">
      <c r="A274" s="49" t="s">
        <v>97</v>
      </c>
      <c r="B274" s="49" t="s">
        <v>98</v>
      </c>
      <c r="C274" s="50">
        <v>1</v>
      </c>
      <c r="D274" s="49" t="s">
        <v>2</v>
      </c>
      <c r="E274" s="49" t="s">
        <v>3</v>
      </c>
      <c r="F274" s="51">
        <v>0</v>
      </c>
      <c r="G274" s="52">
        <v>0</v>
      </c>
      <c r="H274" s="6"/>
    </row>
    <row r="275" spans="1:8" x14ac:dyDescent="0.2">
      <c r="A275" s="3"/>
      <c r="B275" s="6"/>
      <c r="C275" s="8"/>
      <c r="D275" s="6"/>
      <c r="E275" s="6"/>
      <c r="F275" s="7"/>
      <c r="G275" s="7"/>
      <c r="H275" s="6"/>
    </row>
    <row r="276" spans="1:8" x14ac:dyDescent="0.2">
      <c r="A276" s="45"/>
      <c r="B276" s="2" t="s">
        <v>99</v>
      </c>
      <c r="C276" s="8"/>
      <c r="D276" s="6"/>
      <c r="E276" s="6"/>
      <c r="F276" s="7"/>
      <c r="G276" s="7"/>
      <c r="H276" s="6"/>
    </row>
    <row r="277" spans="1:8" x14ac:dyDescent="0.2">
      <c r="A277" s="3" t="s">
        <v>100</v>
      </c>
      <c r="B277" s="6" t="s">
        <v>101</v>
      </c>
      <c r="C277" s="8">
        <v>1</v>
      </c>
      <c r="D277" s="6" t="s">
        <v>2</v>
      </c>
      <c r="E277" s="6" t="s">
        <v>3</v>
      </c>
      <c r="F277" s="7">
        <v>0</v>
      </c>
      <c r="G277" s="7">
        <v>0</v>
      </c>
      <c r="H277" s="6"/>
    </row>
    <row r="278" spans="1:8" x14ac:dyDescent="0.2">
      <c r="A278" s="3" t="s">
        <v>102</v>
      </c>
      <c r="B278" s="6" t="s">
        <v>103</v>
      </c>
      <c r="C278" s="8">
        <v>1</v>
      </c>
      <c r="D278" s="6" t="s">
        <v>2</v>
      </c>
      <c r="E278" s="6" t="s">
        <v>3</v>
      </c>
      <c r="F278" s="7">
        <v>0</v>
      </c>
      <c r="G278" s="7">
        <v>0</v>
      </c>
      <c r="H278" s="6"/>
    </row>
    <row r="279" spans="1:8" x14ac:dyDescent="0.2">
      <c r="A279" s="3"/>
      <c r="B279" s="34"/>
      <c r="C279" s="8"/>
      <c r="D279" s="6"/>
      <c r="E279" s="6"/>
      <c r="F279" s="35"/>
      <c r="G279" s="7"/>
      <c r="H279" s="6"/>
    </row>
    <row r="280" spans="1:8" x14ac:dyDescent="0.2">
      <c r="A280" s="3"/>
      <c r="B280" s="2" t="s">
        <v>189</v>
      </c>
      <c r="C280" s="8"/>
      <c r="D280" s="6"/>
      <c r="E280" s="6"/>
      <c r="F280" s="7"/>
      <c r="G280" s="7"/>
      <c r="H280" s="7">
        <f>SUM(G214:G278)</f>
        <v>0</v>
      </c>
    </row>
    <row r="281" spans="1:8" x14ac:dyDescent="0.2">
      <c r="A281" s="19"/>
      <c r="B281" s="30"/>
      <c r="C281" s="32"/>
      <c r="D281" s="31"/>
      <c r="E281" s="31"/>
      <c r="F281" s="33"/>
      <c r="G281" s="33"/>
      <c r="H281" s="33"/>
    </row>
    <row r="282" spans="1:8" x14ac:dyDescent="0.2">
      <c r="A282" s="19"/>
      <c r="B282" s="30"/>
      <c r="C282" s="32"/>
      <c r="D282" s="31"/>
      <c r="E282" s="31"/>
      <c r="F282" s="33"/>
      <c r="G282" s="33"/>
      <c r="H282" s="5"/>
    </row>
    <row r="283" spans="1:8" ht="15.95" customHeight="1" x14ac:dyDescent="0.25">
      <c r="A283" s="60"/>
      <c r="B283" s="61"/>
      <c r="C283" s="61"/>
      <c r="D283" s="61"/>
      <c r="E283" s="61"/>
      <c r="F283" s="61"/>
      <c r="G283" s="61"/>
      <c r="H283" s="17"/>
    </row>
    <row r="284" spans="1:8" x14ac:dyDescent="0.2">
      <c r="A284" s="30"/>
      <c r="B284" s="31"/>
      <c r="C284" s="58"/>
      <c r="D284" s="58"/>
      <c r="E284" s="58"/>
      <c r="F284" s="33"/>
      <c r="G284" s="33"/>
      <c r="H284" s="31"/>
    </row>
    <row r="285" spans="1:8" x14ac:dyDescent="0.2">
      <c r="A285" s="24" t="s">
        <v>10</v>
      </c>
      <c r="B285" s="11" t="s">
        <v>11</v>
      </c>
      <c r="C285" s="57" t="s">
        <v>4</v>
      </c>
      <c r="D285" s="58"/>
      <c r="E285" s="59"/>
      <c r="F285" s="11"/>
      <c r="G285" s="11" t="s">
        <v>8</v>
      </c>
      <c r="H285" s="11" t="s">
        <v>9</v>
      </c>
    </row>
    <row r="286" spans="1:8" x14ac:dyDescent="0.2">
      <c r="A286" s="20"/>
      <c r="B286" s="6"/>
      <c r="C286" s="57"/>
      <c r="D286" s="58"/>
      <c r="E286" s="59"/>
      <c r="F286" s="11"/>
      <c r="G286" s="11"/>
      <c r="H286" s="46"/>
    </row>
    <row r="287" spans="1:8" x14ac:dyDescent="0.2">
      <c r="A287" s="45"/>
      <c r="B287" s="2" t="s">
        <v>190</v>
      </c>
      <c r="C287" s="8"/>
      <c r="D287" s="6"/>
      <c r="E287" s="6"/>
      <c r="F287" s="7"/>
      <c r="G287" s="7"/>
      <c r="H287" s="7">
        <f>H113+H205+H280</f>
        <v>0</v>
      </c>
    </row>
    <row r="288" spans="1:8" x14ac:dyDescent="0.2">
      <c r="A288" s="2"/>
      <c r="B288" s="3"/>
      <c r="C288" s="8"/>
      <c r="D288" s="6"/>
      <c r="E288" s="6"/>
      <c r="F288" s="7"/>
      <c r="G288" s="7"/>
      <c r="H288" s="7"/>
    </row>
    <row r="289" spans="1:8" x14ac:dyDescent="0.2">
      <c r="A289" s="47"/>
      <c r="B289" s="2" t="s">
        <v>191</v>
      </c>
      <c r="C289" s="8"/>
      <c r="D289" s="6"/>
      <c r="E289" s="6"/>
      <c r="F289" s="7"/>
      <c r="G289" s="7"/>
      <c r="H289" s="7"/>
    </row>
    <row r="290" spans="1:8" x14ac:dyDescent="0.2">
      <c r="A290" s="47"/>
      <c r="B290" s="3"/>
      <c r="C290" s="8"/>
      <c r="D290" s="6"/>
      <c r="E290" s="6"/>
      <c r="F290" s="7"/>
      <c r="G290" s="7"/>
      <c r="H290" s="7"/>
    </row>
    <row r="291" spans="1:8" x14ac:dyDescent="0.2">
      <c r="A291" s="45"/>
      <c r="B291" s="2" t="s">
        <v>172</v>
      </c>
      <c r="C291" s="8"/>
      <c r="D291" s="6"/>
      <c r="E291" s="6"/>
      <c r="F291" s="7"/>
      <c r="G291" s="7"/>
      <c r="H291" s="7"/>
    </row>
    <row r="292" spans="1:8" x14ac:dyDescent="0.2">
      <c r="A292" s="2"/>
      <c r="B292" s="3" t="s">
        <v>173</v>
      </c>
      <c r="C292" s="8"/>
      <c r="D292" s="6" t="s">
        <v>186</v>
      </c>
      <c r="E292" s="6" t="s">
        <v>3</v>
      </c>
      <c r="F292" s="7"/>
      <c r="G292" s="7">
        <v>0</v>
      </c>
      <c r="H292" s="3"/>
    </row>
    <row r="293" spans="1:8" x14ac:dyDescent="0.2">
      <c r="A293" s="2"/>
      <c r="B293" s="3" t="s">
        <v>174</v>
      </c>
      <c r="C293" s="8"/>
      <c r="D293" s="6" t="s">
        <v>186</v>
      </c>
      <c r="E293" s="6" t="s">
        <v>3</v>
      </c>
      <c r="F293" s="7"/>
      <c r="G293" s="7">
        <v>0</v>
      </c>
      <c r="H293" s="3"/>
    </row>
    <row r="294" spans="1:8" x14ac:dyDescent="0.2">
      <c r="A294" s="2"/>
      <c r="B294" s="3" t="s">
        <v>175</v>
      </c>
      <c r="C294" s="8"/>
      <c r="D294" s="6" t="s">
        <v>186</v>
      </c>
      <c r="E294" s="6" t="s">
        <v>3</v>
      </c>
      <c r="F294" s="7"/>
      <c r="G294" s="16">
        <v>0</v>
      </c>
      <c r="H294" s="3"/>
    </row>
    <row r="295" spans="1:8" x14ac:dyDescent="0.2">
      <c r="A295" s="2"/>
      <c r="B295" s="3" t="s">
        <v>176</v>
      </c>
      <c r="C295" s="8"/>
      <c r="D295" s="6" t="s">
        <v>186</v>
      </c>
      <c r="E295" s="6" t="s">
        <v>3</v>
      </c>
      <c r="F295" s="7"/>
      <c r="G295" s="7">
        <v>0</v>
      </c>
      <c r="H295" s="3"/>
    </row>
    <row r="296" spans="1:8" x14ac:dyDescent="0.2">
      <c r="A296" s="2"/>
      <c r="B296" s="3"/>
      <c r="C296" s="8"/>
      <c r="D296" s="6"/>
      <c r="E296" s="6"/>
      <c r="F296" s="7"/>
      <c r="G296" s="4"/>
      <c r="H296" s="3"/>
    </row>
    <row r="297" spans="1:8" x14ac:dyDescent="0.2">
      <c r="A297" s="45"/>
      <c r="B297" s="2" t="s">
        <v>177</v>
      </c>
      <c r="C297" s="8"/>
      <c r="D297" s="6"/>
      <c r="E297" s="6"/>
      <c r="F297" s="7"/>
      <c r="G297" s="4"/>
      <c r="H297" s="3"/>
    </row>
    <row r="298" spans="1:8" x14ac:dyDescent="0.2">
      <c r="A298" s="2"/>
      <c r="B298" s="3" t="s">
        <v>178</v>
      </c>
      <c r="C298" s="8"/>
      <c r="D298" s="6" t="s">
        <v>186</v>
      </c>
      <c r="E298" s="6" t="s">
        <v>3</v>
      </c>
      <c r="F298" s="7"/>
      <c r="G298" s="7">
        <v>0</v>
      </c>
      <c r="H298" s="3"/>
    </row>
    <row r="299" spans="1:8" x14ac:dyDescent="0.2">
      <c r="A299" s="2"/>
      <c r="B299" s="3"/>
      <c r="C299" s="8"/>
      <c r="D299" s="6"/>
      <c r="E299" s="6"/>
      <c r="F299" s="7"/>
      <c r="G299" s="7"/>
      <c r="H299" s="3"/>
    </row>
    <row r="300" spans="1:8" x14ac:dyDescent="0.2">
      <c r="A300" s="45"/>
      <c r="B300" s="2" t="s">
        <v>180</v>
      </c>
      <c r="C300" s="8"/>
      <c r="D300" s="6"/>
      <c r="E300" s="6"/>
      <c r="F300" s="7"/>
      <c r="G300" s="4"/>
      <c r="H300" s="3"/>
    </row>
    <row r="301" spans="1:8" x14ac:dyDescent="0.2">
      <c r="A301" s="2"/>
      <c r="B301" s="3" t="s">
        <v>179</v>
      </c>
      <c r="C301" s="8"/>
      <c r="D301" s="6" t="s">
        <v>186</v>
      </c>
      <c r="E301" s="6" t="s">
        <v>3</v>
      </c>
      <c r="F301" s="7"/>
      <c r="G301" s="7">
        <v>0</v>
      </c>
      <c r="H301" s="3"/>
    </row>
    <row r="302" spans="1:8" x14ac:dyDescent="0.2">
      <c r="A302" s="2"/>
      <c r="B302" s="3"/>
      <c r="C302" s="8"/>
      <c r="D302" s="6"/>
      <c r="E302" s="6"/>
      <c r="F302" s="7"/>
      <c r="G302" s="7"/>
      <c r="H302" s="3"/>
    </row>
    <row r="303" spans="1:8" x14ac:dyDescent="0.2">
      <c r="A303" s="45"/>
      <c r="B303" s="2" t="s">
        <v>181</v>
      </c>
      <c r="C303" s="8"/>
      <c r="D303" s="6"/>
      <c r="E303" s="6"/>
      <c r="F303" s="7"/>
      <c r="G303" s="6"/>
      <c r="H303" s="3"/>
    </row>
    <row r="304" spans="1:8" x14ac:dyDescent="0.2">
      <c r="A304" s="3"/>
      <c r="B304" s="3" t="s">
        <v>179</v>
      </c>
      <c r="C304" s="8"/>
      <c r="D304" s="6" t="s">
        <v>186</v>
      </c>
      <c r="E304" s="6" t="s">
        <v>3</v>
      </c>
      <c r="F304" s="7"/>
      <c r="G304" s="7">
        <v>0</v>
      </c>
      <c r="H304" s="3"/>
    </row>
    <row r="305" spans="1:8" x14ac:dyDescent="0.2">
      <c r="A305" s="3"/>
      <c r="B305" s="6"/>
      <c r="C305" s="8"/>
      <c r="D305" s="6"/>
      <c r="E305" s="6"/>
      <c r="F305" s="7"/>
      <c r="G305" s="7"/>
      <c r="H305" s="6"/>
    </row>
    <row r="306" spans="1:8" x14ac:dyDescent="0.2">
      <c r="A306" s="3"/>
      <c r="B306" s="38" t="s">
        <v>192</v>
      </c>
      <c r="C306" s="8"/>
      <c r="D306" s="6"/>
      <c r="E306" s="6"/>
      <c r="F306" s="7"/>
      <c r="G306" s="7"/>
      <c r="H306" s="7">
        <f>SUM(G292:G304)</f>
        <v>0</v>
      </c>
    </row>
    <row r="307" spans="1:8" x14ac:dyDescent="0.2">
      <c r="A307" s="13"/>
      <c r="B307" s="12"/>
      <c r="C307" s="14"/>
      <c r="D307" s="15"/>
      <c r="E307" s="15"/>
      <c r="F307" s="16"/>
      <c r="G307" s="16"/>
      <c r="H307" s="6"/>
    </row>
    <row r="308" spans="1:8" x14ac:dyDescent="0.2">
      <c r="A308" s="13"/>
      <c r="B308" s="38" t="s">
        <v>182</v>
      </c>
      <c r="C308" s="8"/>
      <c r="D308" s="6"/>
      <c r="E308" s="6"/>
      <c r="F308" s="7"/>
      <c r="G308" s="7"/>
      <c r="H308" s="43">
        <f>H287+H306</f>
        <v>0</v>
      </c>
    </row>
    <row r="309" spans="1:8" ht="24.6" customHeight="1" x14ac:dyDescent="0.2">
      <c r="A309" s="40"/>
      <c r="B309" s="31"/>
      <c r="C309" s="32"/>
      <c r="D309" s="31"/>
      <c r="E309" s="31"/>
      <c r="F309" s="33"/>
      <c r="G309" s="33"/>
      <c r="H309" s="31"/>
    </row>
    <row r="310" spans="1:8" ht="27.95" customHeight="1" x14ac:dyDescent="0.2">
      <c r="A310" s="30"/>
      <c r="B310" s="39" t="s">
        <v>183</v>
      </c>
      <c r="C310" s="32"/>
      <c r="D310" s="31"/>
      <c r="E310" s="31"/>
      <c r="F310" s="33"/>
      <c r="G310" s="33"/>
      <c r="H310" s="31"/>
    </row>
    <row r="311" spans="1:8" ht="26.45" customHeight="1" x14ac:dyDescent="0.2">
      <c r="A311" s="30"/>
      <c r="B311" s="39" t="s">
        <v>184</v>
      </c>
      <c r="C311" s="32"/>
      <c r="D311" s="31"/>
      <c r="E311" s="31"/>
      <c r="F311" s="33"/>
      <c r="G311" s="33"/>
      <c r="H311" s="31"/>
    </row>
    <row r="312" spans="1:8" ht="25.5" customHeight="1" x14ac:dyDescent="0.2">
      <c r="A312" s="30"/>
      <c r="B312" s="39" t="s">
        <v>185</v>
      </c>
      <c r="C312" s="32"/>
      <c r="D312" s="31"/>
      <c r="E312" s="31"/>
      <c r="F312" s="33"/>
      <c r="G312" s="33"/>
      <c r="H312" s="31"/>
    </row>
    <row r="313" spans="1:8" ht="26.45" customHeight="1" x14ac:dyDescent="0.2">
      <c r="A313" s="30"/>
      <c r="C313" s="32"/>
      <c r="D313" s="31"/>
      <c r="E313" s="31"/>
      <c r="F313" s="33"/>
      <c r="G313" s="33"/>
      <c r="H313" s="31"/>
    </row>
    <row r="314" spans="1:8" ht="24.95" customHeight="1" x14ac:dyDescent="0.2">
      <c r="A314" s="30"/>
      <c r="B314" s="39"/>
      <c r="C314" s="32"/>
      <c r="D314" s="31"/>
      <c r="E314" s="31"/>
      <c r="F314" s="33"/>
      <c r="G314" s="33"/>
      <c r="H314" s="31"/>
    </row>
  </sheetData>
  <mergeCells count="14">
    <mergeCell ref="A208:G208"/>
    <mergeCell ref="C209:E209"/>
    <mergeCell ref="A23:G23"/>
    <mergeCell ref="A116:G116"/>
    <mergeCell ref="C117:E117"/>
    <mergeCell ref="C119:E119"/>
    <mergeCell ref="C118:E118"/>
    <mergeCell ref="C115:E115"/>
    <mergeCell ref="C285:E285"/>
    <mergeCell ref="C286:E286"/>
    <mergeCell ref="C210:E210"/>
    <mergeCell ref="C211:E211"/>
    <mergeCell ref="A283:G283"/>
    <mergeCell ref="C284:E284"/>
  </mergeCells>
  <phoneticPr fontId="8" type="noConversion"/>
  <pageMargins left="0.70866141732283472" right="0.70866141732283472" top="0.74803149606299213" bottom="0.74803149606299213" header="0.31496062992125984" footer="0.31496062992125984"/>
  <pageSetup paperSize="8" scale="91" fitToHeight="0" orientation="portrait" r:id="rId1"/>
  <rowBreaks count="1" manualBreakCount="1">
    <brk id="16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20" sqref="F20"/>
    </sheetView>
  </sheetViews>
  <sheetFormatPr defaultRowHeight="12.75" x14ac:dyDescent="0.2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2015-07-07T07:31:29Z</dcterms:created>
  <dcterms:modified xsi:type="dcterms:W3CDTF">2024-06-05T15:47:57Z</dcterms:modified>
</cp:coreProperties>
</file>