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4-467 ICT Hardware\_9 Gunningsleidraad of Aanbestedingsleidraad\Publicatie\"/>
    </mc:Choice>
  </mc:AlternateContent>
  <xr:revisionPtr revIDLastSave="0" documentId="8_{49070FA0-3DF6-448E-8ED4-2AD247A0BF11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Tab1 Prijzenblad" sheetId="30" r:id="rId1"/>
    <sheet name="Tab2 toelichting punten prijs" sheetId="3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0" l="1"/>
  <c r="D12" i="30"/>
  <c r="D11" i="30"/>
  <c r="D10" i="30"/>
  <c r="D8" i="30"/>
  <c r="D4" i="30"/>
  <c r="D3" i="30"/>
  <c r="D6" i="30"/>
  <c r="E23" i="32"/>
  <c r="E20" i="32"/>
  <c r="E17" i="32"/>
  <c r="F8" i="32"/>
  <c r="D13" i="30" l="1"/>
  <c r="D12" i="32" s="1"/>
  <c r="E12" i="32"/>
</calcChain>
</file>

<file path=xl/sharedStrings.xml><?xml version="1.0" encoding="utf-8"?>
<sst xmlns="http://schemas.openxmlformats.org/spreadsheetml/2006/main" count="57" uniqueCount="52">
  <si>
    <t xml:space="preserve">  Omschrijving</t>
  </si>
  <si>
    <t>opslag in %</t>
  </si>
  <si>
    <t>Omzet</t>
  </si>
  <si>
    <t>Totaal
(opslag%*omzet)</t>
  </si>
  <si>
    <t>Opslag percentage op de netto inkoopprijs bij bulkleveringen</t>
  </si>
  <si>
    <t>Opslag percentage op de netto inkoopprijs bij niet-bulkleveringen*</t>
  </si>
  <si>
    <t>Prijs per mini-competitie</t>
  </si>
  <si>
    <t>Aantal</t>
  </si>
  <si>
    <t>Totaal
(prijs per mini-competitie* aantal)</t>
  </si>
  <si>
    <t>Begeleiden mini-competitie</t>
  </si>
  <si>
    <t>Prijs per werkplek/apparaat</t>
  </si>
  <si>
    <t>Totaal
(prijs per werkplek/apparaat* aantal)</t>
  </si>
  <si>
    <t xml:space="preserve">Installatie gereed opleveren laptop </t>
  </si>
  <si>
    <t>Gebruiksklaar opleveren werkplek</t>
  </si>
  <si>
    <t xml:space="preserve">Gebruiksklaar uitleveren beeldscherm </t>
  </si>
  <si>
    <t xml:space="preserve">Gecertificeerd afvoeren laptop </t>
  </si>
  <si>
    <t>Apple gerelateerde dienstverlening</t>
  </si>
  <si>
    <t>Inschrijfprijs</t>
  </si>
  <si>
    <t>* Percentage geldt bij opdrachten met een waarde vanaf € 250 exclusief btw</t>
  </si>
  <si>
    <t>Toelichting</t>
  </si>
  <si>
    <t>Kostenonderdeel</t>
  </si>
  <si>
    <t>Bulkverleveringen</t>
  </si>
  <si>
    <t>Niet-bulkleveringen</t>
  </si>
  <si>
    <t>Alle opdrachten voor het leveren van hardware niet zijnde bulkleveringen.</t>
  </si>
  <si>
    <t>Het begeleiden van de mini-competitie conform Programma van Eisen en het ingediende Plan van Aanpak.</t>
  </si>
  <si>
    <t>Installatie gereed opleveren laptop</t>
  </si>
  <si>
    <t xml:space="preserve">Het installatie gereed opleveren van laptops conform beschreven in hst. 2.4 aanbestedingsleidraad (aanvullende dienstverlening *).
</t>
  </si>
  <si>
    <t xml:space="preserve">Het gebruiksklaar opleveren van werkplekken conform beschreven in hst. 2.4 aanbestedingsleidraad (aanvullende dienstverlening **) zonder de dienst als opgenomen bij punt 1 (hardware loskoppelen en verwijderen).
	</t>
  </si>
  <si>
    <t xml:space="preserve">Het gebruiksklaar uitleveren van beeldschermen conform beschreven in hst. 2.4 aanbestedingsleidraad (aanvullende dienstverlening ***).
	</t>
  </si>
  <si>
    <t xml:space="preserve">Het gecertificeerd afvoeren van laptops beschreven in hst. 2.4 aanbestedingsleidraad (aanvullende dienstverlening ****) .
	</t>
  </si>
  <si>
    <t xml:space="preserve">De Apple gerelateerde dienstverlening conform beschreven in hst. 2.4 aanbestedingsleidraad (aanvullende dienstverlening *****).
	</t>
  </si>
  <si>
    <t>Social return percentage (zie G-3  hst. 9 leidraad)</t>
  </si>
  <si>
    <t>(uw firmanaam)</t>
  </si>
  <si>
    <t xml:space="preserve">Plaats </t>
  </si>
  <si>
    <t>Datum</t>
  </si>
  <si>
    <t>Naam tekeningsbevoegde functionaris</t>
  </si>
  <si>
    <t>Functie tekeningsbevoegde functionaris</t>
  </si>
  <si>
    <t>Handtekening</t>
  </si>
  <si>
    <t>Rekenblad gunningscriterium prijs</t>
  </si>
  <si>
    <t>Prijs</t>
  </si>
  <si>
    <t>Punten</t>
  </si>
  <si>
    <r>
      <rPr>
        <b/>
        <sz val="9"/>
        <color rgb="FF000000"/>
        <rFont val="Arial"/>
      </rPr>
      <t xml:space="preserve">Inschijfprijs bij </t>
    </r>
    <r>
      <rPr>
        <b/>
        <u/>
        <sz val="9"/>
        <color rgb="FF000000"/>
        <rFont val="Arial"/>
      </rPr>
      <t>minimum</t>
    </r>
    <r>
      <rPr>
        <b/>
        <sz val="9"/>
        <color rgb="FF000000"/>
        <rFont val="Arial"/>
      </rPr>
      <t xml:space="preserve"> aantal te behalen punten</t>
    </r>
  </si>
  <si>
    <t>Omslagpunt</t>
  </si>
  <si>
    <r>
      <t xml:space="preserve">Prijs bij </t>
    </r>
    <r>
      <rPr>
        <b/>
        <u/>
        <sz val="9"/>
        <rFont val="Arial"/>
        <family val="2"/>
      </rPr>
      <t>maximum</t>
    </r>
    <r>
      <rPr>
        <b/>
        <sz val="9"/>
        <rFont val="Arial"/>
        <family val="2"/>
      </rPr>
      <t xml:space="preserve"> aantal te behalen punten</t>
    </r>
  </si>
  <si>
    <t>Score voor waarde van inschrijver</t>
  </si>
  <si>
    <t>De formule rekent het onderstaande uit zonder omslagpunt:</t>
  </si>
  <si>
    <t xml:space="preserve">De formule met omslagpunt: </t>
  </si>
  <si>
    <t>Na het omslagpunt</t>
  </si>
  <si>
    <t>De leveringen met betrekking tot de werkplek- en kantoorinrichtingen zijnde o.a. laptops, hybride vergaderapparatuur, monitoren, mobiele telefoons waarbij een gemeentebrede aanschaf/vervanging plaatstvindt.</t>
  </si>
  <si>
    <t>** Prijs geldt bij opdrachten van minimaal 30 werkplekken</t>
  </si>
  <si>
    <r>
      <t>Gebruiksklaar opleveren werkplek</t>
    </r>
    <r>
      <rPr>
        <sz val="11"/>
        <color rgb="FFFF0000"/>
        <rFont val="Calibri"/>
        <family val="2"/>
      </rPr>
      <t>**</t>
    </r>
  </si>
  <si>
    <r>
      <rPr>
        <b/>
        <sz val="11"/>
        <color rgb="FF000000"/>
        <rFont val="Calibri"/>
      </rPr>
      <t xml:space="preserve">Bijlage F Prijzenblad ICT Hardware versie 30082024
</t>
    </r>
    <r>
      <rPr>
        <sz val="10"/>
        <color rgb="FF000000"/>
        <rFont val="Arial"/>
      </rPr>
      <t xml:space="preserve">
Dit Prijzenblad is gewijzigd conform Eerste Nota van Inlichtingen. Wijzigingen zijn in het </t>
    </r>
    <r>
      <rPr>
        <sz val="10"/>
        <color rgb="FFFF0000"/>
        <rFont val="Arial"/>
        <family val="2"/>
      </rPr>
      <t>rood</t>
    </r>
    <r>
      <rPr>
        <sz val="10"/>
        <color rgb="FF000000"/>
        <rFont val="Arial"/>
      </rPr>
      <t xml:space="preserve"> vermeld.
Inschrijver moet alle gele vakken invullen.
Uit dit prijzenblad volgt een Inschrijfprijs. Deze Inschrijfprijs wordt berekend ten behoeve van het subgunningscriterium prijs.
Bedragen zijn in euro's en exclusief btw.
Bedragen/percentages zijn inclusief alle bijkomende kosten.
</t>
    </r>
    <r>
      <rPr>
        <b/>
        <sz val="11"/>
        <color rgb="FF000000"/>
        <rFont val="Calibri"/>
      </rPr>
      <t>Let op:</t>
    </r>
    <r>
      <rPr>
        <sz val="10"/>
        <color rgb="FF000000"/>
        <rFont val="Arial"/>
      </rPr>
      <t xml:space="preserve"> Het plafondbedrag voor de inschrijfprijs bedraagt € 780.000 excl. btw.
Aantallen genoemd in het prijzenblad zijn indicatief en hieraan kunnen geen rechten ontleend worden.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</si>
</sst>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0.0"/>
    <numFmt numFmtId="166" formatCode="_(* #,##0.00_);_(* \(#,##0.00\);_(* &quot;-&quot;??_);_(@_)"/>
    <numFmt numFmtId="167" formatCode="&quot;€&quot;\ #,##0.00"/>
    <numFmt numFmtId="168" formatCode="_-* #,##0.00_-;_-* #,##0.00\-;_-* &quot;-&quot;??_-;_-@_-"/>
    <numFmt numFmtId="169" formatCode="_(&quot;€&quot;* #,##0.00_);_(&quot;€&quot;* \(#,##0.00\);_(&quot;€&quot;* &quot;-&quot;??_);_(@_)"/>
    <numFmt numFmtId="170" formatCode="_ [$€-413]\ * #,##0.00_ ;_ [$€-413]\ * \-#,##0.00_ ;_ [$€-413]\ * &quot;-&quot;??_ ;_ @_ "/>
    <numFmt numFmtId="171" formatCode="0.0%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sz val="9"/>
      <color rgb="FFFF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Corbel"/>
      <family val="2"/>
    </font>
    <font>
      <b/>
      <sz val="9"/>
      <color rgb="FF000000"/>
      <name val="Corbel"/>
      <family val="2"/>
    </font>
    <font>
      <b/>
      <sz val="11"/>
      <color rgb="FF000000"/>
      <name val="Calibri"/>
    </font>
    <font>
      <sz val="10"/>
      <color rgb="FF000000"/>
      <name val="Arial"/>
    </font>
    <font>
      <b/>
      <sz val="9"/>
      <color rgb="FF000000"/>
      <name val="Arial"/>
    </font>
    <font>
      <b/>
      <u/>
      <sz val="9"/>
      <color rgb="FF000000"/>
      <name val="Arial"/>
    </font>
    <font>
      <sz val="11"/>
      <color rgb="FF000000"/>
      <name val="Calibri"/>
    </font>
    <font>
      <sz val="10"/>
      <color rgb="FF000000"/>
      <name val="Calibri"/>
      <family val="2"/>
    </font>
    <font>
      <sz val="10"/>
      <name val="Arial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5DCE4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2">
    <xf numFmtId="0" fontId="0" fillId="0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6" fillId="4" borderId="0" applyNumberFormat="0" applyBorder="0" applyAlignment="0" applyProtection="0"/>
    <xf numFmtId="0" fontId="20" fillId="4" borderId="0" applyNumberFormat="0" applyBorder="0" applyAlignment="0" applyProtection="0"/>
    <xf numFmtId="164" fontId="2" fillId="0" borderId="0" applyFont="0" applyFill="0" applyBorder="0" applyAlignment="0" applyProtection="0"/>
    <xf numFmtId="0" fontId="19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6" borderId="3" applyNumberFormat="0" applyAlignment="0" applyProtection="0"/>
    <xf numFmtId="166" fontId="14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4" fillId="2" borderId="2" applyNumberFormat="0" applyFont="0" applyAlignment="0" applyProtection="0"/>
    <xf numFmtId="0" fontId="2" fillId="2" borderId="2" applyNumberFormat="0" applyFont="0" applyAlignment="0" applyProtection="0"/>
    <xf numFmtId="0" fontId="14" fillId="2" borderId="2" applyNumberFormat="0" applyFont="0" applyAlignment="0" applyProtection="0"/>
    <xf numFmtId="0" fontId="21" fillId="8" borderId="0" applyNumberFormat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0" fontId="15" fillId="0" borderId="0"/>
    <xf numFmtId="0" fontId="2" fillId="0" borderId="0"/>
    <xf numFmtId="0" fontId="14" fillId="0" borderId="0"/>
    <xf numFmtId="0" fontId="2" fillId="0" borderId="0"/>
    <xf numFmtId="44" fontId="3" fillId="0" borderId="0" applyFont="0" applyFill="0" applyBorder="0" applyAlignment="0" applyProtection="0"/>
    <xf numFmtId="169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39" fillId="0" borderId="0" applyFont="0" applyFill="0" applyBorder="0" applyAlignment="0" applyProtection="0"/>
  </cellStyleXfs>
  <cellXfs count="102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49" fontId="4" fillId="10" borderId="4" xfId="0" applyNumberFormat="1" applyFont="1" applyFill="1" applyBorder="1"/>
    <xf numFmtId="49" fontId="6" fillId="10" borderId="4" xfId="0" applyNumberFormat="1" applyFont="1" applyFill="1" applyBorder="1"/>
    <xf numFmtId="49" fontId="4" fillId="10" borderId="6" xfId="0" applyNumberFormat="1" applyFont="1" applyFill="1" applyBorder="1"/>
    <xf numFmtId="49" fontId="6" fillId="10" borderId="6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9" fillId="9" borderId="0" xfId="0" applyNumberFormat="1" applyFont="1" applyFill="1" applyAlignment="1">
      <alignment horizontal="left" vertical="center" wrapText="1"/>
    </xf>
    <xf numFmtId="0" fontId="8" fillId="10" borderId="0" xfId="0" applyFont="1" applyFill="1" applyAlignment="1">
      <alignment vertical="center" wrapText="1"/>
    </xf>
    <xf numFmtId="0" fontId="11" fillId="10" borderId="0" xfId="0" applyFont="1" applyFill="1"/>
    <xf numFmtId="0" fontId="11" fillId="10" borderId="7" xfId="0" applyFont="1" applyFill="1" applyBorder="1"/>
    <xf numFmtId="0" fontId="22" fillId="9" borderId="0" xfId="19" applyFont="1" applyFill="1"/>
    <xf numFmtId="167" fontId="22" fillId="9" borderId="0" xfId="19" applyNumberFormat="1" applyFont="1" applyFill="1"/>
    <xf numFmtId="0" fontId="4" fillId="9" borderId="0" xfId="19" applyFont="1" applyFill="1"/>
    <xf numFmtId="49" fontId="4" fillId="10" borderId="9" xfId="0" applyNumberFormat="1" applyFont="1" applyFill="1" applyBorder="1"/>
    <xf numFmtId="49" fontId="4" fillId="10" borderId="10" xfId="0" applyNumberFormat="1" applyFont="1" applyFill="1" applyBorder="1"/>
    <xf numFmtId="0" fontId="22" fillId="0" borderId="0" xfId="19" applyFont="1"/>
    <xf numFmtId="0" fontId="25" fillId="0" borderId="0" xfId="19" applyFont="1"/>
    <xf numFmtId="0" fontId="22" fillId="11" borderId="0" xfId="19" applyFont="1" applyFill="1"/>
    <xf numFmtId="0" fontId="9" fillId="9" borderId="0" xfId="19" applyFont="1" applyFill="1"/>
    <xf numFmtId="0" fontId="9" fillId="9" borderId="0" xfId="19" applyFont="1" applyFill="1" applyAlignment="1">
      <alignment vertical="top"/>
    </xf>
    <xf numFmtId="0" fontId="22" fillId="9" borderId="0" xfId="19" applyFont="1" applyFill="1" applyAlignment="1">
      <alignment vertical="center"/>
    </xf>
    <xf numFmtId="167" fontId="4" fillId="12" borderId="13" xfId="23" applyNumberFormat="1" applyFont="1" applyFill="1" applyBorder="1" applyAlignment="1" applyProtection="1">
      <alignment horizontal="left" vertical="center"/>
      <protection locked="0"/>
    </xf>
    <xf numFmtId="0" fontId="4" fillId="12" borderId="13" xfId="0" applyFont="1" applyFill="1" applyBorder="1" applyAlignment="1" applyProtection="1">
      <alignment horizontal="center" vertical="center"/>
      <protection locked="0"/>
    </xf>
    <xf numFmtId="0" fontId="24" fillId="12" borderId="8" xfId="0" applyFont="1" applyFill="1" applyBorder="1" applyAlignment="1" applyProtection="1">
      <alignment horizontal="center" vertical="center"/>
      <protection locked="0"/>
    </xf>
    <xf numFmtId="167" fontId="4" fillId="12" borderId="8" xfId="23" applyNumberFormat="1" applyFont="1" applyFill="1" applyBorder="1" applyAlignment="1" applyProtection="1">
      <alignment horizontal="left" vertical="center"/>
      <protection locked="0"/>
    </xf>
    <xf numFmtId="0" fontId="4" fillId="12" borderId="8" xfId="0" applyFont="1" applyFill="1" applyBorder="1" applyAlignment="1" applyProtection="1">
      <alignment horizontal="center" vertical="center"/>
      <protection locked="0"/>
    </xf>
    <xf numFmtId="0" fontId="23" fillId="9" borderId="0" xfId="19" applyFont="1" applyFill="1" applyAlignment="1">
      <alignment vertical="center"/>
    </xf>
    <xf numFmtId="0" fontId="26" fillId="9" borderId="0" xfId="19" applyFont="1" applyFill="1"/>
    <xf numFmtId="0" fontId="27" fillId="0" borderId="0" xfId="0" applyFont="1" applyProtection="1">
      <protection locked="0"/>
    </xf>
    <xf numFmtId="0" fontId="27" fillId="0" borderId="0" xfId="0" applyFont="1"/>
    <xf numFmtId="0" fontId="27" fillId="0" borderId="0" xfId="0" applyFont="1" applyAlignment="1" applyProtection="1">
      <alignment wrapText="1"/>
      <protection locked="0"/>
    </xf>
    <xf numFmtId="170" fontId="27" fillId="0" borderId="0" xfId="0" applyNumberFormat="1" applyFont="1" applyProtection="1">
      <protection locked="0"/>
    </xf>
    <xf numFmtId="0" fontId="29" fillId="0" borderId="16" xfId="0" applyFont="1" applyBorder="1" applyAlignment="1">
      <alignment vertical="center" wrapText="1"/>
    </xf>
    <xf numFmtId="170" fontId="29" fillId="0" borderId="16" xfId="0" applyNumberFormat="1" applyFont="1" applyBorder="1" applyAlignment="1">
      <alignment horizontal="center" vertical="center" wrapText="1"/>
    </xf>
    <xf numFmtId="0" fontId="30" fillId="15" borderId="16" xfId="0" applyFont="1" applyFill="1" applyBorder="1" applyAlignment="1">
      <alignment vertical="center" wrapText="1"/>
    </xf>
    <xf numFmtId="0" fontId="28" fillId="0" borderId="0" xfId="0" applyFont="1"/>
    <xf numFmtId="0" fontId="30" fillId="16" borderId="17" xfId="0" applyFont="1" applyFill="1" applyBorder="1" applyAlignment="1">
      <alignment vertical="center" wrapText="1"/>
    </xf>
    <xf numFmtId="0" fontId="30" fillId="16" borderId="16" xfId="0" applyFont="1" applyFill="1" applyBorder="1" applyAlignment="1">
      <alignment vertical="center" wrapText="1"/>
    </xf>
    <xf numFmtId="0" fontId="29" fillId="0" borderId="0" xfId="0" applyFont="1" applyAlignment="1">
      <alignment vertical="top" wrapText="1"/>
    </xf>
    <xf numFmtId="0" fontId="10" fillId="17" borderId="0" xfId="0" applyFont="1" applyFill="1" applyAlignment="1">
      <alignment vertical="center"/>
    </xf>
    <xf numFmtId="0" fontId="5" fillId="17" borderId="0" xfId="0" applyFont="1" applyFill="1" applyAlignment="1">
      <alignment vertical="center"/>
    </xf>
    <xf numFmtId="49" fontId="4" fillId="17" borderId="0" xfId="0" applyNumberFormat="1" applyFont="1" applyFill="1"/>
    <xf numFmtId="49" fontId="4" fillId="17" borderId="0" xfId="0" applyNumberFormat="1" applyFont="1" applyFill="1" applyAlignment="1">
      <alignment horizontal="center"/>
    </xf>
    <xf numFmtId="0" fontId="7" fillId="17" borderId="0" xfId="0" applyFont="1" applyFill="1" applyAlignment="1">
      <alignment horizontal="left" vertical="center" wrapText="1"/>
    </xf>
    <xf numFmtId="0" fontId="8" fillId="17" borderId="0" xfId="0" applyFont="1" applyFill="1" applyAlignment="1">
      <alignment vertical="center" wrapText="1"/>
    </xf>
    <xf numFmtId="49" fontId="7" fillId="17" borderId="0" xfId="0" applyNumberFormat="1" applyFont="1" applyFill="1" applyAlignment="1">
      <alignment horizontal="left" vertical="center"/>
    </xf>
    <xf numFmtId="49" fontId="8" fillId="17" borderId="0" xfId="0" applyNumberFormat="1" applyFont="1" applyFill="1" applyAlignment="1">
      <alignment vertical="center"/>
    </xf>
    <xf numFmtId="0" fontId="22" fillId="18" borderId="11" xfId="19" applyFont="1" applyFill="1" applyBorder="1" applyAlignment="1">
      <alignment vertical="center"/>
    </xf>
    <xf numFmtId="0" fontId="22" fillId="18" borderId="12" xfId="19" applyFont="1" applyFill="1" applyBorder="1" applyAlignment="1">
      <alignment vertical="center"/>
    </xf>
    <xf numFmtId="0" fontId="23" fillId="18" borderId="8" xfId="19" applyFont="1" applyFill="1" applyBorder="1" applyAlignment="1">
      <alignment vertical="center"/>
    </xf>
    <xf numFmtId="165" fontId="24" fillId="13" borderId="8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vertical="top" wrapText="1"/>
    </xf>
    <xf numFmtId="0" fontId="0" fillId="9" borderId="0" xfId="0" applyFill="1"/>
    <xf numFmtId="167" fontId="24" fillId="12" borderId="8" xfId="23" applyNumberFormat="1" applyFont="1" applyFill="1" applyBorder="1" applyAlignment="1">
      <alignment horizontal="left" vertical="center"/>
    </xf>
    <xf numFmtId="9" fontId="27" fillId="0" borderId="0" xfId="0" applyNumberFormat="1" applyFont="1" applyProtection="1">
      <protection locked="0"/>
    </xf>
    <xf numFmtId="44" fontId="27" fillId="0" borderId="0" xfId="0" applyNumberFormat="1" applyFont="1" applyProtection="1">
      <protection locked="0"/>
    </xf>
    <xf numFmtId="167" fontId="29" fillId="14" borderId="16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167" fontId="29" fillId="0" borderId="16" xfId="0" applyNumberFormat="1" applyFont="1" applyBorder="1" applyAlignment="1">
      <alignment horizontal="center" vertical="center" wrapText="1"/>
    </xf>
    <xf numFmtId="0" fontId="37" fillId="0" borderId="16" xfId="0" applyFont="1" applyBorder="1" applyAlignment="1">
      <alignment vertical="center" wrapText="1"/>
    </xf>
    <xf numFmtId="0" fontId="37" fillId="0" borderId="19" xfId="0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0" fontId="28" fillId="12" borderId="15" xfId="0" applyFont="1" applyFill="1" applyBorder="1" applyAlignment="1">
      <alignment horizontal="left" vertical="top" wrapText="1"/>
    </xf>
    <xf numFmtId="0" fontId="37" fillId="12" borderId="18" xfId="0" applyFont="1" applyFill="1" applyBorder="1" applyAlignment="1">
      <alignment vertical="center" wrapText="1"/>
    </xf>
    <xf numFmtId="0" fontId="37" fillId="12" borderId="20" xfId="0" applyFont="1" applyFill="1" applyBorder="1" applyAlignment="1">
      <alignment vertical="center" wrapText="1"/>
    </xf>
    <xf numFmtId="0" fontId="31" fillId="0" borderId="0" xfId="0" applyFont="1" applyAlignment="1" applyProtection="1">
      <alignment horizontal="left" vertical="top" wrapText="1"/>
      <protection locked="0"/>
    </xf>
    <xf numFmtId="0" fontId="31" fillId="14" borderId="19" xfId="0" applyFont="1" applyFill="1" applyBorder="1" applyAlignment="1" applyProtection="1">
      <alignment horizontal="left" vertical="top" wrapText="1"/>
      <protection locked="0"/>
    </xf>
    <xf numFmtId="0" fontId="30" fillId="0" borderId="21" xfId="0" applyFont="1" applyBorder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15" borderId="22" xfId="0" applyFont="1" applyFill="1" applyBorder="1" applyAlignment="1">
      <alignment vertical="center" wrapText="1"/>
    </xf>
    <xf numFmtId="170" fontId="30" fillId="0" borderId="23" xfId="0" applyNumberFormat="1" applyFont="1" applyBorder="1" applyAlignment="1">
      <alignment vertical="center" wrapText="1"/>
    </xf>
    <xf numFmtId="170" fontId="30" fillId="0" borderId="16" xfId="0" applyNumberFormat="1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vertical="center" wrapText="1"/>
    </xf>
    <xf numFmtId="0" fontId="27" fillId="0" borderId="0" xfId="0" applyFont="1" applyAlignment="1" applyProtection="1">
      <alignment vertical="top" wrapText="1"/>
      <protection locked="0"/>
    </xf>
    <xf numFmtId="0" fontId="38" fillId="0" borderId="16" xfId="0" applyFont="1" applyBorder="1" applyAlignment="1">
      <alignment vertical="center" wrapText="1"/>
    </xf>
    <xf numFmtId="0" fontId="27" fillId="0" borderId="0" xfId="0" applyFont="1" applyAlignment="1">
      <alignment horizontal="left" vertical="center"/>
    </xf>
    <xf numFmtId="10" fontId="28" fillId="12" borderId="15" xfId="0" applyNumberFormat="1" applyFont="1" applyFill="1" applyBorder="1" applyAlignment="1">
      <alignment horizontal="left" vertical="top" wrapText="1"/>
    </xf>
    <xf numFmtId="167" fontId="27" fillId="0" borderId="0" xfId="0" applyNumberFormat="1" applyFont="1" applyProtection="1">
      <protection locked="0"/>
    </xf>
    <xf numFmtId="3" fontId="27" fillId="0" borderId="0" xfId="0" applyNumberFormat="1" applyFont="1"/>
    <xf numFmtId="170" fontId="29" fillId="0" borderId="19" xfId="0" applyNumberFormat="1" applyFont="1" applyBorder="1" applyAlignment="1">
      <alignment horizontal="center" vertical="center" wrapText="1"/>
    </xf>
    <xf numFmtId="171" fontId="29" fillId="14" borderId="16" xfId="31" applyNumberFormat="1" applyFont="1" applyFill="1" applyBorder="1" applyAlignment="1" applyProtection="1">
      <alignment horizontal="center" vertical="center" wrapText="1"/>
      <protection locked="0"/>
    </xf>
    <xf numFmtId="167" fontId="27" fillId="19" borderId="19" xfId="0" applyNumberFormat="1" applyFont="1" applyFill="1" applyBorder="1" applyAlignment="1" applyProtection="1">
      <alignment horizontal="center" vertical="center" wrapText="1"/>
      <protection locked="0"/>
    </xf>
    <xf numFmtId="10" fontId="29" fillId="19" borderId="19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top" wrapText="1"/>
    </xf>
    <xf numFmtId="0" fontId="29" fillId="0" borderId="16" xfId="0" applyFont="1" applyBorder="1" applyAlignment="1">
      <alignment horizontal="left" vertical="top" wrapText="1"/>
    </xf>
    <xf numFmtId="49" fontId="35" fillId="9" borderId="5" xfId="0" applyNumberFormat="1" applyFont="1" applyFill="1" applyBorder="1" applyAlignment="1">
      <alignment horizontal="left" vertical="center"/>
    </xf>
    <xf numFmtId="49" fontId="9" fillId="9" borderId="10" xfId="0" applyNumberFormat="1" applyFont="1" applyFill="1" applyBorder="1" applyAlignment="1">
      <alignment horizontal="left" vertical="center"/>
    </xf>
    <xf numFmtId="49" fontId="9" fillId="9" borderId="5" xfId="0" applyNumberFormat="1" applyFont="1" applyFill="1" applyBorder="1" applyAlignment="1">
      <alignment horizontal="left" vertical="center"/>
    </xf>
    <xf numFmtId="49" fontId="9" fillId="9" borderId="8" xfId="0" applyNumberFormat="1" applyFont="1" applyFill="1" applyBorder="1" applyAlignment="1">
      <alignment horizontal="left" vertical="center"/>
    </xf>
    <xf numFmtId="49" fontId="4" fillId="9" borderId="11" xfId="0" applyNumberFormat="1" applyFont="1" applyFill="1" applyBorder="1" applyAlignment="1">
      <alignment horizontal="left" vertical="center"/>
    </xf>
    <xf numFmtId="49" fontId="4" fillId="9" borderId="12" xfId="0" applyNumberFormat="1" applyFont="1" applyFill="1" applyBorder="1" applyAlignment="1">
      <alignment horizontal="left" vertical="center"/>
    </xf>
    <xf numFmtId="0" fontId="23" fillId="9" borderId="0" xfId="19" applyFont="1" applyFill="1" applyAlignment="1">
      <alignment horizontal="left" vertical="top" wrapText="1"/>
    </xf>
    <xf numFmtId="0" fontId="40" fillId="0" borderId="0" xfId="0" applyFont="1"/>
    <xf numFmtId="167" fontId="26" fillId="12" borderId="8" xfId="23" applyNumberFormat="1" applyFont="1" applyFill="1" applyBorder="1" applyAlignment="1">
      <alignment horizontal="left" vertical="center"/>
    </xf>
  </cellXfs>
  <cellStyles count="32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" xfId="31" builtinId="5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'Tab2 toelichting punten prijs'!$D$8:$D$10</c:f>
              <c:numCache>
                <c:formatCode>"€"\ #,##0.00</c:formatCode>
                <c:ptCount val="3"/>
                <c:pt idx="0">
                  <c:v>780000</c:v>
                </c:pt>
                <c:pt idx="1">
                  <c:v>450000</c:v>
                </c:pt>
                <c:pt idx="2">
                  <c:v>0</c:v>
                </c:pt>
              </c:numCache>
            </c:numRef>
          </c:xVal>
          <c:yVal>
            <c:numRef>
              <c:f>'Tab2 toelichting punten prijs'!$E$8:$E$10</c:f>
              <c:numCache>
                <c:formatCode>General</c:formatCode>
                <c:ptCount val="3"/>
                <c:pt idx="0">
                  <c:v>0</c:v>
                </c:pt>
                <c:pt idx="1">
                  <c:v>40</c:v>
                </c:pt>
                <c:pt idx="2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8-4293-B9B2-73FADE282633}"/>
            </c:ext>
          </c:extLst>
        </c:ser>
        <c:ser>
          <c:idx val="1"/>
          <c:order val="1"/>
          <c:tx>
            <c:strRef>
              <c:f>'Tab2 toelichting punten prijs'!$B$12:$C$12</c:f>
              <c:strCache>
                <c:ptCount val="1"/>
                <c:pt idx="0">
                  <c:v>Score voor waarde van inschrijver</c:v>
                </c:pt>
              </c:strCache>
            </c:strRef>
          </c:tx>
          <c:marker>
            <c:symbol val="triangle"/>
            <c:size val="7"/>
          </c:marker>
          <c:xVal>
            <c:numRef>
              <c:f>'Tab2 toelichting punten prijs'!$D$12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'Tab2 toelichting punten prijs'!$E$12</c:f>
              <c:numCache>
                <c:formatCode>0.0</c:formatCode>
                <c:ptCount val="1"/>
                <c:pt idx="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F78-4293-B9B2-73FADE282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78106</xdr:rowOff>
    </xdr:to>
    <xdr:graphicFrame macro="">
      <xdr:nvGraphicFramePr>
        <xdr:cNvPr id="4" name="Grafiek 13">
          <a:extLst>
            <a:ext uri="{FF2B5EF4-FFF2-40B4-BE49-F238E27FC236}">
              <a16:creationId xmlns:a16="http://schemas.microsoft.com/office/drawing/2014/main" id="{250D1EA8-CD01-49C2-99AA-4C789C086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82EC9-5661-4575-859B-28095D7C37DB}">
  <dimension ref="A1:K35"/>
  <sheetViews>
    <sheetView tabSelected="1" workbookViewId="0">
      <selection activeCell="E7" sqref="E7"/>
    </sheetView>
  </sheetViews>
  <sheetFormatPr defaultRowHeight="15" x14ac:dyDescent="0.25"/>
  <cols>
    <col min="1" max="2" width="32.7109375" style="31" customWidth="1"/>
    <col min="3" max="3" width="42.7109375" style="31" customWidth="1"/>
    <col min="4" max="4" width="36.7109375" style="31" customWidth="1"/>
    <col min="5" max="5" width="33.5703125" style="30" customWidth="1"/>
    <col min="6" max="6" width="19.28515625" style="30" customWidth="1"/>
    <col min="7" max="7" width="14.140625" style="30" customWidth="1"/>
    <col min="8" max="10" width="13.7109375" style="30" customWidth="1"/>
    <col min="11" max="11" width="14.5703125" style="30" bestFit="1" customWidth="1"/>
    <col min="12" max="16384" width="9.140625" style="31"/>
  </cols>
  <sheetData>
    <row r="1" spans="1:7" ht="158.25" customHeight="1" x14ac:dyDescent="0.25">
      <c r="A1" s="91" t="s">
        <v>51</v>
      </c>
      <c r="B1" s="91"/>
      <c r="C1" s="91"/>
      <c r="D1" s="91"/>
    </row>
    <row r="2" spans="1:7" ht="38.25" customHeight="1" x14ac:dyDescent="0.25">
      <c r="A2" s="68" t="s">
        <v>0</v>
      </c>
      <c r="B2" s="68" t="s">
        <v>1</v>
      </c>
      <c r="C2" s="68" t="s">
        <v>2</v>
      </c>
      <c r="D2" s="68" t="s">
        <v>3</v>
      </c>
      <c r="E2" s="32"/>
      <c r="F2" s="33"/>
    </row>
    <row r="3" spans="1:7" ht="39" customHeight="1" x14ac:dyDescent="0.25">
      <c r="A3" s="79" t="s">
        <v>4</v>
      </c>
      <c r="B3" s="87"/>
      <c r="C3" s="64">
        <v>8000000</v>
      </c>
      <c r="D3" s="35">
        <f>B3*C3</f>
        <v>0</v>
      </c>
      <c r="E3" s="60"/>
      <c r="F3" s="33"/>
    </row>
    <row r="4" spans="1:7" ht="48.75" customHeight="1" x14ac:dyDescent="0.25">
      <c r="A4" s="79" t="s">
        <v>5</v>
      </c>
      <c r="B4" s="87"/>
      <c r="C4" s="64">
        <v>5800000</v>
      </c>
      <c r="D4" s="35">
        <f>B4*C4</f>
        <v>0</v>
      </c>
      <c r="E4" s="60"/>
      <c r="F4" s="60"/>
      <c r="G4" s="60"/>
    </row>
    <row r="5" spans="1:7" ht="39" customHeight="1" x14ac:dyDescent="0.25">
      <c r="A5" s="69"/>
      <c r="B5" s="68" t="s">
        <v>6</v>
      </c>
      <c r="C5" s="83" t="s">
        <v>7</v>
      </c>
      <c r="D5" s="68" t="s">
        <v>8</v>
      </c>
      <c r="E5" s="33"/>
    </row>
    <row r="6" spans="1:7" ht="39" customHeight="1" x14ac:dyDescent="0.25">
      <c r="A6" s="66" t="s">
        <v>9</v>
      </c>
      <c r="B6" s="88"/>
      <c r="C6" s="62">
        <v>2</v>
      </c>
      <c r="D6" s="86">
        <f>B6*C6</f>
        <v>0</v>
      </c>
      <c r="E6" s="84"/>
    </row>
    <row r="7" spans="1:7" ht="39" customHeight="1" x14ac:dyDescent="0.25">
      <c r="A7" s="70"/>
      <c r="B7" s="68" t="s">
        <v>10</v>
      </c>
      <c r="C7" s="68" t="s">
        <v>7</v>
      </c>
      <c r="D7" s="68" t="s">
        <v>11</v>
      </c>
    </row>
    <row r="8" spans="1:7" ht="39" customHeight="1" x14ac:dyDescent="0.25">
      <c r="A8" s="65" t="s">
        <v>12</v>
      </c>
      <c r="B8" s="88"/>
      <c r="C8" s="78">
        <v>1500</v>
      </c>
      <c r="D8" s="77">
        <f>B8*C8</f>
        <v>0</v>
      </c>
      <c r="E8" s="84"/>
    </row>
    <row r="9" spans="1:7" ht="39.75" customHeight="1" x14ac:dyDescent="0.25">
      <c r="A9" s="79" t="s">
        <v>50</v>
      </c>
      <c r="B9" s="61"/>
      <c r="C9" s="63">
        <v>1000</v>
      </c>
      <c r="D9" s="77">
        <f>B9*C9</f>
        <v>0</v>
      </c>
      <c r="E9" s="84"/>
    </row>
    <row r="10" spans="1:7" ht="39.75" customHeight="1" x14ac:dyDescent="0.25">
      <c r="A10" s="65" t="s">
        <v>14</v>
      </c>
      <c r="B10" s="61"/>
      <c r="C10" s="63">
        <v>250</v>
      </c>
      <c r="D10" s="77">
        <f t="shared" ref="D10:D12" si="0">B10*C10</f>
        <v>0</v>
      </c>
      <c r="E10" s="84"/>
    </row>
    <row r="11" spans="1:7" ht="39.75" customHeight="1" x14ac:dyDescent="0.25">
      <c r="A11" s="65" t="s">
        <v>15</v>
      </c>
      <c r="B11" s="61"/>
      <c r="C11" s="63">
        <v>1000</v>
      </c>
      <c r="D11" s="77">
        <f t="shared" si="0"/>
        <v>0</v>
      </c>
      <c r="E11" s="84"/>
    </row>
    <row r="12" spans="1:7" ht="39.75" customHeight="1" x14ac:dyDescent="0.25">
      <c r="A12" s="65" t="s">
        <v>16</v>
      </c>
      <c r="B12" s="61"/>
      <c r="C12" s="63">
        <v>2250</v>
      </c>
      <c r="D12" s="77">
        <f t="shared" si="0"/>
        <v>0</v>
      </c>
      <c r="E12" s="84"/>
    </row>
    <row r="13" spans="1:7" ht="39" customHeight="1" thickBot="1" x14ac:dyDescent="0.3">
      <c r="A13" s="67" t="s">
        <v>17</v>
      </c>
      <c r="B13" s="36"/>
      <c r="C13" s="75"/>
      <c r="D13" s="76">
        <f>SUM(D3:D12)</f>
        <v>0</v>
      </c>
      <c r="E13" s="84"/>
    </row>
    <row r="14" spans="1:7" x14ac:dyDescent="0.25">
      <c r="A14" s="37"/>
      <c r="B14" s="37"/>
      <c r="C14" s="40"/>
      <c r="D14" s="37"/>
    </row>
    <row r="15" spans="1:7" x14ac:dyDescent="0.25">
      <c r="A15" s="37" t="s">
        <v>18</v>
      </c>
      <c r="B15" s="37"/>
      <c r="C15" s="37"/>
      <c r="D15" s="37"/>
      <c r="E15" s="59"/>
    </row>
    <row r="16" spans="1:7" x14ac:dyDescent="0.25">
      <c r="A16" s="100" t="s">
        <v>49</v>
      </c>
      <c r="B16" s="100"/>
      <c r="C16" s="37"/>
      <c r="D16" s="37"/>
      <c r="E16" s="59"/>
    </row>
    <row r="17" spans="1:5" ht="44.25" customHeight="1" thickBot="1" x14ac:dyDescent="0.3">
      <c r="A17" s="82" t="s">
        <v>19</v>
      </c>
      <c r="D17" s="85"/>
    </row>
    <row r="18" spans="1:5" ht="23.25" customHeight="1" x14ac:dyDescent="0.25">
      <c r="A18" s="38" t="s">
        <v>20</v>
      </c>
      <c r="B18" s="39"/>
      <c r="C18" s="39"/>
      <c r="D18" s="30"/>
    </row>
    <row r="19" spans="1:5" ht="50.25" customHeight="1" x14ac:dyDescent="0.25">
      <c r="A19" s="34" t="s">
        <v>21</v>
      </c>
      <c r="B19" s="90" t="s">
        <v>48</v>
      </c>
      <c r="C19" s="90"/>
      <c r="D19" s="30"/>
    </row>
    <row r="20" spans="1:5" ht="24.75" customHeight="1" x14ac:dyDescent="0.25">
      <c r="A20" s="34" t="s">
        <v>22</v>
      </c>
      <c r="B20" s="90" t="s">
        <v>23</v>
      </c>
      <c r="C20" s="90"/>
      <c r="D20" s="30"/>
    </row>
    <row r="21" spans="1:5" ht="37.5" customHeight="1" x14ac:dyDescent="0.25">
      <c r="A21" s="34" t="s">
        <v>9</v>
      </c>
      <c r="B21" s="92" t="s">
        <v>24</v>
      </c>
      <c r="C21" s="92"/>
      <c r="D21" s="30"/>
    </row>
    <row r="22" spans="1:5" ht="40.5" customHeight="1" x14ac:dyDescent="0.25">
      <c r="A22" s="34" t="s">
        <v>25</v>
      </c>
      <c r="B22" s="90" t="s">
        <v>26</v>
      </c>
      <c r="C22" s="90"/>
      <c r="D22" s="30"/>
    </row>
    <row r="23" spans="1:5" ht="55.5" customHeight="1" x14ac:dyDescent="0.25">
      <c r="A23" s="34" t="s">
        <v>13</v>
      </c>
      <c r="B23" s="90" t="s">
        <v>27</v>
      </c>
      <c r="C23" s="90"/>
      <c r="E23" s="80"/>
    </row>
    <row r="24" spans="1:5" ht="42" customHeight="1" x14ac:dyDescent="0.25">
      <c r="A24" s="34" t="s">
        <v>14</v>
      </c>
      <c r="B24" s="90" t="s">
        <v>28</v>
      </c>
      <c r="C24" s="90"/>
      <c r="E24" s="80"/>
    </row>
    <row r="25" spans="1:5" ht="41.25" customHeight="1" x14ac:dyDescent="0.25">
      <c r="A25" s="34" t="s">
        <v>15</v>
      </c>
      <c r="B25" s="90" t="s">
        <v>29</v>
      </c>
      <c r="C25" s="90"/>
      <c r="E25" s="80"/>
    </row>
    <row r="26" spans="1:5" ht="45.75" customHeight="1" x14ac:dyDescent="0.25">
      <c r="A26" s="81" t="s">
        <v>16</v>
      </c>
      <c r="B26" s="90" t="s">
        <v>30</v>
      </c>
      <c r="C26" s="90"/>
      <c r="E26" s="80"/>
    </row>
    <row r="27" spans="1:5" ht="58.5" customHeight="1" x14ac:dyDescent="0.25">
      <c r="A27" s="55"/>
      <c r="B27" s="56"/>
      <c r="C27" s="56"/>
    </row>
    <row r="28" spans="1:5" ht="58.5" customHeight="1" x14ac:dyDescent="0.25">
      <c r="A28" s="74" t="s">
        <v>31</v>
      </c>
      <c r="B28" s="89"/>
      <c r="C28" s="56"/>
    </row>
    <row r="30" spans="1:5" ht="26.25" customHeight="1" x14ac:dyDescent="0.25">
      <c r="A30" s="73" t="s">
        <v>32</v>
      </c>
      <c r="B30" s="72"/>
      <c r="C30" s="71"/>
      <c r="D30" s="53"/>
    </row>
    <row r="31" spans="1:5" ht="25.5" customHeight="1" x14ac:dyDescent="0.25">
      <c r="A31" s="73" t="s">
        <v>33</v>
      </c>
      <c r="B31" s="72"/>
      <c r="C31" s="71"/>
      <c r="D31" s="53"/>
    </row>
    <row r="32" spans="1:5" ht="25.5" customHeight="1" x14ac:dyDescent="0.25">
      <c r="A32" s="73" t="s">
        <v>34</v>
      </c>
      <c r="B32" s="72"/>
      <c r="C32" s="71"/>
      <c r="D32" s="53"/>
    </row>
    <row r="33" spans="1:4" ht="25.5" customHeight="1" x14ac:dyDescent="0.25">
      <c r="A33" s="73" t="s">
        <v>35</v>
      </c>
      <c r="B33" s="72"/>
      <c r="C33" s="71"/>
      <c r="D33" s="53"/>
    </row>
    <row r="34" spans="1:4" ht="25.5" x14ac:dyDescent="0.25">
      <c r="A34" s="73" t="s">
        <v>36</v>
      </c>
      <c r="B34" s="72"/>
      <c r="C34" s="71"/>
      <c r="D34" s="53"/>
    </row>
    <row r="35" spans="1:4" ht="24.75" customHeight="1" x14ac:dyDescent="0.25">
      <c r="A35" s="73" t="s">
        <v>37</v>
      </c>
      <c r="B35" s="72"/>
      <c r="C35" s="71"/>
      <c r="D35" s="54"/>
    </row>
  </sheetData>
  <sheetProtection algorithmName="SHA-512" hashValue="IZqfMD0/A9PFEyzjPAPEdZMcFdtpCw5SbspWD0hYmvOAFhpMGI174bH2cECDCxCjH4zfppUqYpowdQhPuaHNLg==" saltValue="iLrFFcQQVPwcp0l7c+v3Mg==" spinCount="100000" sheet="1" objects="1" scenarios="1"/>
  <mergeCells count="9">
    <mergeCell ref="B24:C24"/>
    <mergeCell ref="B25:C25"/>
    <mergeCell ref="B26:C26"/>
    <mergeCell ref="A1:D1"/>
    <mergeCell ref="B19:C19"/>
    <mergeCell ref="B20:C20"/>
    <mergeCell ref="B23:C23"/>
    <mergeCell ref="B21:C21"/>
    <mergeCell ref="B22:C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29603-1EB3-4212-B699-4481111EF55A}">
  <sheetPr>
    <tabColor theme="9" tint="0.79998168889431442"/>
  </sheetPr>
  <dimension ref="A1:BF171"/>
  <sheetViews>
    <sheetView zoomScale="115" zoomScaleNormal="115" workbookViewId="0">
      <pane ySplit="5" topLeftCell="A6" activePane="bottomLeft" state="frozen"/>
      <selection activeCell="D25" sqref="D25"/>
      <selection pane="bottomLeft" activeCell="B12" sqref="B12:C12"/>
    </sheetView>
  </sheetViews>
  <sheetFormatPr defaultColWidth="0" defaultRowHeight="12" zeroHeight="1" x14ac:dyDescent="0.2"/>
  <cols>
    <col min="1" max="1" width="2.140625" style="19" customWidth="1"/>
    <col min="2" max="2" width="21.5703125" style="17" customWidth="1"/>
    <col min="3" max="3" width="46.42578125" style="17" customWidth="1"/>
    <col min="4" max="4" width="15.5703125" style="17" customWidth="1"/>
    <col min="5" max="5" width="12.140625" style="17" customWidth="1"/>
    <col min="6" max="6" width="11" style="17" bestFit="1" customWidth="1"/>
    <col min="7" max="8" width="11" style="17" customWidth="1"/>
    <col min="9" max="9" width="10" style="17" bestFit="1" customWidth="1"/>
    <col min="10" max="10" width="3.5703125" style="17" customWidth="1"/>
    <col min="11" max="11" width="8.85546875" style="17" customWidth="1"/>
    <col min="12" max="12" width="21.5703125" style="17" hidden="1" customWidth="1"/>
    <col min="13" max="13" width="12.5703125" style="17" hidden="1" customWidth="1"/>
    <col min="14" max="14" width="10.140625" style="17" hidden="1" customWidth="1"/>
    <col min="15" max="15" width="16.5703125" style="17" hidden="1" customWidth="1"/>
    <col min="16" max="16" width="4.85546875" style="17" hidden="1" customWidth="1"/>
    <col min="17" max="17" width="6.5703125" style="17" hidden="1" customWidth="1"/>
    <col min="18" max="18" width="13.42578125" style="17" hidden="1" customWidth="1"/>
    <col min="19" max="19" width="12.42578125" style="17" hidden="1" customWidth="1"/>
    <col min="20" max="20" width="22.5703125" style="17" hidden="1" customWidth="1"/>
    <col min="21" max="21" width="1.42578125" style="17" hidden="1" customWidth="1"/>
    <col min="22" max="22" width="26.42578125" style="17" hidden="1" customWidth="1"/>
    <col min="23" max="23" width="12.5703125" style="17" hidden="1" customWidth="1"/>
    <col min="24" max="24" width="8.85546875" style="17" hidden="1" customWidth="1"/>
    <col min="25" max="25" width="2.42578125" style="17" hidden="1" customWidth="1"/>
    <col min="26" max="26" width="8.85546875" style="17" hidden="1" customWidth="1"/>
    <col min="27" max="27" width="27.85546875" style="17" hidden="1" customWidth="1"/>
    <col min="28" max="28" width="12.5703125" style="17" hidden="1" customWidth="1"/>
    <col min="29" max="29" width="8.85546875" style="17" hidden="1" customWidth="1"/>
    <col min="30" max="30" width="2.5703125" style="17" hidden="1" customWidth="1"/>
    <col min="31" max="31" width="8.85546875" style="17" hidden="1" customWidth="1"/>
    <col min="32" max="32" width="25.5703125" style="17" hidden="1" customWidth="1"/>
    <col min="33" max="33" width="12.5703125" style="17" hidden="1" customWidth="1"/>
    <col min="34" max="34" width="8.85546875" style="17" hidden="1" customWidth="1"/>
    <col min="35" max="35" width="2" style="17" hidden="1" customWidth="1"/>
    <col min="36" max="36" width="8.85546875" style="17" hidden="1" customWidth="1"/>
    <col min="37" max="37" width="26.85546875" style="17" hidden="1" customWidth="1"/>
    <col min="38" max="38" width="12.5703125" style="17" hidden="1" customWidth="1"/>
    <col min="39" max="41" width="8.85546875" style="17" hidden="1" customWidth="1"/>
    <col min="42" max="42" width="26.140625" style="17" hidden="1" customWidth="1"/>
    <col min="43" max="43" width="12.5703125" style="17" hidden="1" customWidth="1"/>
    <col min="44" max="44" width="8.85546875" style="17" hidden="1" customWidth="1"/>
    <col min="45" max="45" width="2.42578125" style="17" hidden="1" customWidth="1"/>
    <col min="46" max="46" width="8.85546875" style="17" hidden="1" customWidth="1"/>
    <col min="47" max="47" width="26.5703125" style="17" hidden="1" customWidth="1"/>
    <col min="48" max="48" width="12.5703125" style="17" hidden="1" customWidth="1"/>
    <col min="49" max="49" width="8.85546875" style="17" hidden="1" customWidth="1"/>
    <col min="50" max="50" width="1.85546875" style="17" hidden="1" customWidth="1"/>
    <col min="51" max="51" width="20" style="17" hidden="1" customWidth="1"/>
    <col min="52" max="52" width="16.5703125" style="17" hidden="1" customWidth="1"/>
    <col min="53" max="53" width="12.5703125" style="17" hidden="1" customWidth="1"/>
    <col min="54" max="54" width="8.85546875" style="17" hidden="1" customWidth="1"/>
    <col min="55" max="55" width="1.5703125" style="17" hidden="1" customWidth="1"/>
    <col min="56" max="56" width="13" style="17" hidden="1" customWidth="1"/>
    <col min="57" max="57" width="21.85546875" style="17" hidden="1" customWidth="1"/>
    <col min="58" max="58" width="12.5703125" style="17" hidden="1" customWidth="1"/>
    <col min="59" max="16384" width="8.85546875" style="17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/>
      <c r="Q1" s="12"/>
      <c r="R1" s="12"/>
      <c r="S1" s="12"/>
      <c r="T1" s="12"/>
      <c r="U1" s="12"/>
    </row>
    <row r="2" spans="1:21" ht="20.25" x14ac:dyDescent="0.2">
      <c r="A2" s="1"/>
      <c r="B2" s="41" t="s">
        <v>38</v>
      </c>
      <c r="C2" s="42"/>
      <c r="D2" s="43"/>
      <c r="E2" s="44"/>
      <c r="F2" s="43"/>
      <c r="G2" s="43"/>
      <c r="H2" s="43"/>
      <c r="I2" s="43"/>
      <c r="J2" s="43"/>
      <c r="K2" s="43"/>
      <c r="L2" s="3"/>
      <c r="M2" s="3"/>
      <c r="N2" s="3"/>
      <c r="O2" s="4"/>
      <c r="P2" s="3"/>
      <c r="Q2" s="3"/>
      <c r="R2" s="3"/>
      <c r="S2" s="3"/>
      <c r="T2" s="15"/>
      <c r="U2" s="12"/>
    </row>
    <row r="3" spans="1:21" ht="15" customHeight="1" x14ac:dyDescent="0.25">
      <c r="A3" s="1"/>
      <c r="B3" s="45"/>
      <c r="C3" s="46"/>
      <c r="D3" s="46"/>
      <c r="E3" s="46"/>
      <c r="F3" s="46"/>
      <c r="G3" s="46"/>
      <c r="H3" s="46"/>
      <c r="I3" s="46"/>
      <c r="J3" s="46"/>
      <c r="K3" s="46"/>
      <c r="L3" s="9"/>
      <c r="M3" s="9"/>
      <c r="N3" s="9"/>
      <c r="O3" s="9"/>
      <c r="P3" s="9"/>
      <c r="Q3" s="10"/>
      <c r="R3" s="10"/>
      <c r="S3" s="10"/>
      <c r="T3" s="11"/>
      <c r="U3" s="12"/>
    </row>
    <row r="4" spans="1:21" ht="12.75" x14ac:dyDescent="0.2">
      <c r="A4" s="57"/>
      <c r="B4" s="47"/>
      <c r="C4" s="48"/>
      <c r="D4" s="48"/>
      <c r="E4" s="48"/>
      <c r="F4" s="48"/>
      <c r="G4" s="48"/>
      <c r="H4" s="48"/>
      <c r="I4" s="48"/>
      <c r="J4" s="48"/>
      <c r="K4" s="48"/>
      <c r="L4" s="5"/>
      <c r="M4" s="5"/>
      <c r="N4" s="5"/>
      <c r="O4" s="6"/>
      <c r="P4" s="5"/>
      <c r="Q4" s="5"/>
      <c r="R4" s="5"/>
      <c r="S4" s="5"/>
      <c r="T4" s="16"/>
      <c r="U4" s="12"/>
    </row>
    <row r="5" spans="1:21" ht="13.35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12.9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2.95" customHeight="1" x14ac:dyDescent="0.2">
      <c r="A7" s="12"/>
      <c r="B7" s="49"/>
      <c r="C7" s="50"/>
      <c r="D7" s="51" t="s">
        <v>39</v>
      </c>
      <c r="E7" s="51" t="s">
        <v>40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12.95" customHeight="1" x14ac:dyDescent="0.2">
      <c r="A8" s="12"/>
      <c r="B8" s="93" t="s">
        <v>41</v>
      </c>
      <c r="C8" s="94"/>
      <c r="D8" s="23">
        <v>780000</v>
      </c>
      <c r="E8" s="24">
        <v>0</v>
      </c>
      <c r="F8" s="29" t="str">
        <f>IF(D10&gt;D8,"Let op: de waarde in cel D10 moet lager zijn dan de waarde in cel D8","")</f>
        <v/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12.95" customHeight="1" x14ac:dyDescent="0.2">
      <c r="A9" s="12"/>
      <c r="B9" s="95" t="s">
        <v>42</v>
      </c>
      <c r="C9" s="94"/>
      <c r="D9" s="101">
        <v>450000</v>
      </c>
      <c r="E9" s="25">
        <v>40</v>
      </c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2.95" customHeight="1" x14ac:dyDescent="0.2">
      <c r="A10" s="12"/>
      <c r="B10" s="96" t="s">
        <v>43</v>
      </c>
      <c r="C10" s="96"/>
      <c r="D10" s="26">
        <v>0</v>
      </c>
      <c r="E10" s="27">
        <v>40</v>
      </c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2.95" customHeight="1" x14ac:dyDescent="0.2">
      <c r="A11" s="12"/>
      <c r="B11" s="12"/>
      <c r="C11" s="12"/>
      <c r="D11" s="12"/>
      <c r="E11" s="12"/>
      <c r="F11" s="13"/>
      <c r="G11" s="13"/>
      <c r="H11" s="13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2.95" customHeight="1" x14ac:dyDescent="0.2">
      <c r="A12" s="12"/>
      <c r="B12" s="97" t="s">
        <v>44</v>
      </c>
      <c r="C12" s="98"/>
      <c r="D12" s="58">
        <f>'Tab1 Prijzenblad'!D13</f>
        <v>0</v>
      </c>
      <c r="E12" s="52">
        <f>IF(D12="","",IF(D12&gt;D8,"Ongeldig",IF(D12&gt;D9,E8+(E9-E8)/(D9-D8)*(D12-D8),IF(D12&gt;=D10,(E10-E9)/(D10-D9)*(D12-D9)+E9,E10))))</f>
        <v>40</v>
      </c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2.95" customHeight="1" x14ac:dyDescent="0.2">
      <c r="A13" s="12"/>
      <c r="B13" s="12"/>
      <c r="C13" s="12"/>
      <c r="D13" s="12"/>
      <c r="E13" s="12"/>
      <c r="F13" s="13"/>
      <c r="G13" s="13"/>
      <c r="H13" s="13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2.95" customHeight="1" x14ac:dyDescent="0.2">
      <c r="A14" s="12"/>
      <c r="B14" s="12"/>
      <c r="C14" s="12"/>
      <c r="D14" s="12"/>
      <c r="E14" s="12"/>
      <c r="F14" s="13"/>
      <c r="G14" s="13"/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2.9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2.95" customHeight="1" x14ac:dyDescent="0.2">
      <c r="A16" s="12"/>
      <c r="B16" s="12"/>
      <c r="C16" s="12"/>
      <c r="D16" s="12"/>
      <c r="E16" s="20" t="s">
        <v>45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2.95" customHeight="1" x14ac:dyDescent="0.2">
      <c r="A17" s="12"/>
      <c r="B17" s="12"/>
      <c r="C17" s="12"/>
      <c r="D17" s="12"/>
      <c r="E17" s="21" t="str">
        <f>" = "&amp;E8&amp;" + ("&amp;E8&amp;-E10&amp;") / ("&amp;D8&amp;"- "&amp;D10&amp;") * (Inschrijfprijs - "&amp;D8&amp;")"</f>
        <v xml:space="preserve"> = 0 + (0-40) / (780000- 0) * (Inschrijfprijs - 780000)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2.95" customHeight="1" x14ac:dyDescent="0.2">
      <c r="A18" s="12"/>
      <c r="B18" s="12"/>
      <c r="C18" s="12"/>
      <c r="D18" s="12"/>
      <c r="E18" s="28" t="s">
        <v>46</v>
      </c>
      <c r="F18" s="22"/>
      <c r="G18" s="22"/>
      <c r="H18" s="2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2.95" customHeight="1" x14ac:dyDescent="0.2">
      <c r="A19" s="12"/>
      <c r="B19" s="12"/>
      <c r="C19" s="12"/>
      <c r="D19" s="12"/>
      <c r="E19" s="28"/>
      <c r="F19" s="22"/>
      <c r="G19" s="22"/>
      <c r="H19" s="2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2.95" customHeight="1" x14ac:dyDescent="0.2">
      <c r="A20" s="12"/>
      <c r="B20" s="12"/>
      <c r="C20" s="12"/>
      <c r="D20" s="12"/>
      <c r="E20" s="28" t="str">
        <f>"= "&amp;E8&amp;" + ("&amp;E9&amp;" - "&amp;E8&amp;") / ("&amp;D9&amp;" - "&amp;D8&amp;") * (Inschrijfprijs - "&amp;D8&amp;")"</f>
        <v>= 0 + (40 - 0) / (450000 - 780000) * (Inschrijfprijs - 780000)</v>
      </c>
      <c r="F20" s="22"/>
      <c r="G20" s="22"/>
      <c r="H20" s="2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2.95" customHeight="1" x14ac:dyDescent="0.2">
      <c r="A21" s="12"/>
      <c r="B21" s="12"/>
      <c r="C21" s="12"/>
      <c r="D21" s="12"/>
      <c r="E21" s="28"/>
      <c r="F21" s="22"/>
      <c r="G21" s="22"/>
      <c r="H21" s="2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2.95" customHeight="1" x14ac:dyDescent="0.2">
      <c r="A22" s="12"/>
      <c r="B22" s="12"/>
      <c r="C22" s="12"/>
      <c r="D22" s="12"/>
      <c r="E22" s="28" t="s">
        <v>47</v>
      </c>
      <c r="F22" s="22"/>
      <c r="G22" s="22"/>
      <c r="H22" s="2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2.95" customHeight="1" x14ac:dyDescent="0.2">
      <c r="A23" s="14"/>
      <c r="B23" s="12"/>
      <c r="C23" s="12"/>
      <c r="D23" s="12"/>
      <c r="E23" s="28" t="str">
        <f>"= "&amp;E9&amp;" + ("&amp;E10&amp;" - "&amp;E9&amp;") / ("&amp;D10&amp;" - "&amp;D9&amp;") * (Inschrijfprijs - "&amp;D9&amp;")"</f>
        <v>= 40 + (40 - 40) / (0 - 450000) * (Inschrijfprijs - 450000)</v>
      </c>
      <c r="F23" s="22"/>
      <c r="G23" s="22"/>
      <c r="H23" s="2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12.95" customHeight="1" x14ac:dyDescent="0.2">
      <c r="A24" s="14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12.95" customHeight="1" x14ac:dyDescent="0.2">
      <c r="A25" s="14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ht="12.95" customHeight="1" x14ac:dyDescent="0.2">
      <c r="A26" s="14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ht="12.95" customHeight="1" x14ac:dyDescent="0.2">
      <c r="A27" s="14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12.9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ht="12.9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ht="12.9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12.95" customHeight="1" x14ac:dyDescent="0.2">
      <c r="A31" s="12"/>
      <c r="B31" s="1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ht="12.95" customHeight="1" x14ac:dyDescent="0.2">
      <c r="A32" s="12"/>
      <c r="B32" s="1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12.9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12.95" customHeight="1" x14ac:dyDescent="0.2">
      <c r="A34" s="12"/>
      <c r="B34" s="99"/>
      <c r="C34" s="99"/>
      <c r="D34" s="99"/>
      <c r="E34" s="99"/>
      <c r="F34" s="99"/>
      <c r="G34" s="99"/>
      <c r="H34" s="99"/>
      <c r="I34" s="99"/>
      <c r="J34" s="99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ht="12.95" customHeight="1" x14ac:dyDescent="0.2">
      <c r="A35" s="12"/>
      <c r="B35" s="99"/>
      <c r="C35" s="99"/>
      <c r="D35" s="99"/>
      <c r="E35" s="99"/>
      <c r="F35" s="99"/>
      <c r="G35" s="99"/>
      <c r="H35" s="99"/>
      <c r="I35" s="99"/>
      <c r="J35" s="99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ht="12.9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ht="12.95" hidden="1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ht="12.95" hidden="1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hidden="1" x14ac:dyDescent="0.2">
      <c r="A39" s="17"/>
      <c r="E39" s="18"/>
    </row>
    <row r="40" spans="1:21" hidden="1" x14ac:dyDescent="0.2">
      <c r="A40" s="17"/>
      <c r="E40" s="18"/>
    </row>
    <row r="41" spans="1:21" hidden="1" x14ac:dyDescent="0.2">
      <c r="A41" s="17"/>
    </row>
    <row r="42" spans="1:21" hidden="1" x14ac:dyDescent="0.2">
      <c r="A42" s="17"/>
    </row>
    <row r="43" spans="1:21" hidden="1" x14ac:dyDescent="0.2">
      <c r="A43" s="17"/>
    </row>
    <row r="44" spans="1:21" hidden="1" x14ac:dyDescent="0.2">
      <c r="A44" s="17"/>
    </row>
    <row r="45" spans="1:21" hidden="1" x14ac:dyDescent="0.2">
      <c r="A45" s="17"/>
    </row>
    <row r="46" spans="1:21" hidden="1" x14ac:dyDescent="0.2">
      <c r="A46" s="17"/>
    </row>
    <row r="47" spans="1:21" hidden="1" x14ac:dyDescent="0.2">
      <c r="A47" s="17"/>
    </row>
    <row r="48" spans="1:21" hidden="1" x14ac:dyDescent="0.2">
      <c r="A48" s="17"/>
    </row>
    <row r="97" spans="1:22" hidden="1" x14ac:dyDescent="0.2">
      <c r="A97" s="17"/>
    </row>
    <row r="98" spans="1:22" hidden="1" x14ac:dyDescent="0.2">
      <c r="A98" s="17"/>
    </row>
    <row r="99" spans="1:22" hidden="1" x14ac:dyDescent="0.2">
      <c r="A99" s="17"/>
    </row>
    <row r="100" spans="1:22" hidden="1" x14ac:dyDescent="0.2">
      <c r="V100" s="19"/>
    </row>
    <row r="101" spans="1:22" hidden="1" x14ac:dyDescent="0.2">
      <c r="V101" s="19"/>
    </row>
    <row r="102" spans="1:22" hidden="1" x14ac:dyDescent="0.2">
      <c r="V102" s="19"/>
    </row>
    <row r="103" spans="1:22" hidden="1" x14ac:dyDescent="0.2">
      <c r="V103" s="19"/>
    </row>
    <row r="104" spans="1:22" hidden="1" x14ac:dyDescent="0.2">
      <c r="V104" s="19"/>
    </row>
    <row r="105" spans="1:22" hidden="1" x14ac:dyDescent="0.2">
      <c r="V105" s="19"/>
    </row>
    <row r="106" spans="1:22" hidden="1" x14ac:dyDescent="0.2">
      <c r="V106" s="19"/>
    </row>
    <row r="107" spans="1:22" hidden="1" x14ac:dyDescent="0.2">
      <c r="V107" s="19"/>
    </row>
    <row r="108" spans="1:22" hidden="1" x14ac:dyDescent="0.2">
      <c r="V108" s="19"/>
    </row>
    <row r="109" spans="1:22" hidden="1" x14ac:dyDescent="0.2">
      <c r="V109" s="19"/>
    </row>
    <row r="110" spans="1:22" hidden="1" x14ac:dyDescent="0.2">
      <c r="V110" s="19"/>
    </row>
    <row r="111" spans="1:22" hidden="1" x14ac:dyDescent="0.2">
      <c r="V111" s="19"/>
    </row>
    <row r="112" spans="1:22" hidden="1" x14ac:dyDescent="0.2">
      <c r="V112" s="19"/>
    </row>
    <row r="113" spans="22:22" hidden="1" x14ac:dyDescent="0.2">
      <c r="V113" s="19"/>
    </row>
    <row r="114" spans="22:22" hidden="1" x14ac:dyDescent="0.2">
      <c r="V114" s="19"/>
    </row>
    <row r="115" spans="22:22" hidden="1" x14ac:dyDescent="0.2">
      <c r="V115" s="19"/>
    </row>
    <row r="116" spans="22:22" hidden="1" x14ac:dyDescent="0.2">
      <c r="V116" s="19"/>
    </row>
    <row r="117" spans="22:22" hidden="1" x14ac:dyDescent="0.2">
      <c r="V117" s="19"/>
    </row>
    <row r="118" spans="22:22" hidden="1" x14ac:dyDescent="0.2">
      <c r="V118" s="19"/>
    </row>
    <row r="119" spans="22:22" hidden="1" x14ac:dyDescent="0.2">
      <c r="V119" s="19"/>
    </row>
    <row r="120" spans="22:22" hidden="1" x14ac:dyDescent="0.2">
      <c r="V120" s="19"/>
    </row>
    <row r="121" spans="22:22" hidden="1" x14ac:dyDescent="0.2">
      <c r="V121" s="19"/>
    </row>
    <row r="122" spans="22:22" hidden="1" x14ac:dyDescent="0.2">
      <c r="V122" s="19"/>
    </row>
    <row r="123" spans="22:22" hidden="1" x14ac:dyDescent="0.2">
      <c r="V123" s="19"/>
    </row>
    <row r="124" spans="22:22" hidden="1" x14ac:dyDescent="0.2">
      <c r="V124" s="19"/>
    </row>
    <row r="125" spans="22:22" hidden="1" x14ac:dyDescent="0.2">
      <c r="V125" s="19"/>
    </row>
    <row r="126" spans="22:22" hidden="1" x14ac:dyDescent="0.2">
      <c r="V126" s="19"/>
    </row>
    <row r="127" spans="22:22" hidden="1" x14ac:dyDescent="0.2">
      <c r="V127" s="19"/>
    </row>
    <row r="128" spans="22:22" hidden="1" x14ac:dyDescent="0.2">
      <c r="V128" s="19"/>
    </row>
    <row r="129" spans="22:22" hidden="1" x14ac:dyDescent="0.2">
      <c r="V129" s="19"/>
    </row>
    <row r="130" spans="22:22" hidden="1" x14ac:dyDescent="0.2">
      <c r="V130" s="19"/>
    </row>
    <row r="131" spans="22:22" hidden="1" x14ac:dyDescent="0.2">
      <c r="V131" s="19"/>
    </row>
    <row r="132" spans="22:22" hidden="1" x14ac:dyDescent="0.2">
      <c r="V132" s="19"/>
    </row>
    <row r="133" spans="22:22" hidden="1" x14ac:dyDescent="0.2">
      <c r="V133" s="19"/>
    </row>
    <row r="134" spans="22:22" hidden="1" x14ac:dyDescent="0.2">
      <c r="V134" s="19"/>
    </row>
    <row r="135" spans="22:22" hidden="1" x14ac:dyDescent="0.2">
      <c r="V135" s="19"/>
    </row>
    <row r="136" spans="22:22" hidden="1" x14ac:dyDescent="0.2">
      <c r="V136" s="19"/>
    </row>
    <row r="137" spans="22:22" hidden="1" x14ac:dyDescent="0.2">
      <c r="V137" s="19"/>
    </row>
    <row r="138" spans="22:22" hidden="1" x14ac:dyDescent="0.2">
      <c r="V138" s="19"/>
    </row>
    <row r="139" spans="22:22" hidden="1" x14ac:dyDescent="0.2">
      <c r="V139" s="19"/>
    </row>
    <row r="140" spans="22:22" hidden="1" x14ac:dyDescent="0.2">
      <c r="V140" s="19"/>
    </row>
    <row r="141" spans="22:22" hidden="1" x14ac:dyDescent="0.2">
      <c r="V141" s="19"/>
    </row>
    <row r="142" spans="22:22" hidden="1" x14ac:dyDescent="0.2">
      <c r="V142" s="19"/>
    </row>
    <row r="143" spans="22:22" hidden="1" x14ac:dyDescent="0.2">
      <c r="V143" s="19"/>
    </row>
    <row r="144" spans="22:22" hidden="1" x14ac:dyDescent="0.2">
      <c r="V144" s="19"/>
    </row>
    <row r="145" spans="22:22" hidden="1" x14ac:dyDescent="0.2">
      <c r="V145" s="19"/>
    </row>
    <row r="146" spans="22:22" hidden="1" x14ac:dyDescent="0.2">
      <c r="V146" s="19"/>
    </row>
    <row r="147" spans="22:22" hidden="1" x14ac:dyDescent="0.2">
      <c r="V147" s="19"/>
    </row>
    <row r="148" spans="22:22" hidden="1" x14ac:dyDescent="0.2">
      <c r="V148" s="19"/>
    </row>
    <row r="149" spans="22:22" hidden="1" x14ac:dyDescent="0.2">
      <c r="V149" s="19"/>
    </row>
    <row r="150" spans="22:22" hidden="1" x14ac:dyDescent="0.2">
      <c r="V150" s="19"/>
    </row>
    <row r="151" spans="22:22" hidden="1" x14ac:dyDescent="0.2">
      <c r="V151" s="19"/>
    </row>
    <row r="152" spans="22:22" hidden="1" x14ac:dyDescent="0.2">
      <c r="V152" s="19"/>
    </row>
    <row r="153" spans="22:22" hidden="1" x14ac:dyDescent="0.2">
      <c r="V153" s="19"/>
    </row>
    <row r="154" spans="22:22" hidden="1" x14ac:dyDescent="0.2">
      <c r="V154" s="19"/>
    </row>
    <row r="155" spans="22:22" hidden="1" x14ac:dyDescent="0.2">
      <c r="V155" s="19"/>
    </row>
    <row r="156" spans="22:22" hidden="1" x14ac:dyDescent="0.2">
      <c r="V156" s="19"/>
    </row>
    <row r="157" spans="22:22" hidden="1" x14ac:dyDescent="0.2">
      <c r="V157" s="19"/>
    </row>
    <row r="158" spans="22:22" hidden="1" x14ac:dyDescent="0.2">
      <c r="V158" s="19"/>
    </row>
    <row r="159" spans="22:22" hidden="1" x14ac:dyDescent="0.2">
      <c r="V159" s="19"/>
    </row>
    <row r="160" spans="22:22" hidden="1" x14ac:dyDescent="0.2">
      <c r="V160" s="19"/>
    </row>
    <row r="161" spans="22:22" hidden="1" x14ac:dyDescent="0.2">
      <c r="V161" s="19"/>
    </row>
    <row r="162" spans="22:22" hidden="1" x14ac:dyDescent="0.2">
      <c r="V162" s="19"/>
    </row>
    <row r="163" spans="22:22" hidden="1" x14ac:dyDescent="0.2">
      <c r="V163" s="19"/>
    </row>
    <row r="164" spans="22:22" hidden="1" x14ac:dyDescent="0.2">
      <c r="V164" s="19"/>
    </row>
    <row r="165" spans="22:22" hidden="1" x14ac:dyDescent="0.2">
      <c r="V165" s="19"/>
    </row>
    <row r="166" spans="22:22" hidden="1" x14ac:dyDescent="0.2">
      <c r="V166" s="19"/>
    </row>
    <row r="167" spans="22:22" hidden="1" x14ac:dyDescent="0.2">
      <c r="V167" s="19"/>
    </row>
    <row r="168" spans="22:22" hidden="1" x14ac:dyDescent="0.2">
      <c r="V168" s="19"/>
    </row>
    <row r="169" spans="22:22" hidden="1" x14ac:dyDescent="0.2">
      <c r="V169" s="19"/>
    </row>
    <row r="170" spans="22:22" hidden="1" x14ac:dyDescent="0.2">
      <c r="V170" s="19"/>
    </row>
    <row r="171" spans="22:22" hidden="1" x14ac:dyDescent="0.2">
      <c r="V171" s="19"/>
    </row>
  </sheetData>
  <sheetProtection algorithmName="SHA-512" hashValue="gIgaQ7beiq3hF5e4cBcQgBYv6W/x7cudJTcYKqodXBMgX7JPvYTyWGk2MYmN3X6/JkQ+sn7pGU6yYYFqLbeKhg==" saltValue="XIWYgJ7nD2hjtTezWlkRtA==" spinCount="100000" sheet="1" objects="1" scenarios="1"/>
  <mergeCells count="5">
    <mergeCell ref="B8:C8"/>
    <mergeCell ref="B9:C9"/>
    <mergeCell ref="B10:C10"/>
    <mergeCell ref="B12:C12"/>
    <mergeCell ref="B34:J35"/>
  </mergeCells>
  <conditionalFormatting sqref="E16:E17">
    <cfRule type="expression" dxfId="1" priority="2">
      <formula>$E$9&gt;0</formula>
    </cfRule>
  </conditionalFormatting>
  <conditionalFormatting sqref="E18:E23">
    <cfRule type="expression" dxfId="0" priority="1">
      <formula>$E$9=0</formula>
    </cfRule>
  </conditionalFormatting>
  <dataValidations count="1">
    <dataValidation type="list" allowBlank="1" showInputMessage="1" showErrorMessage="1" sqref="F3:I3 M3:P3" xr:uid="{3D49B791-FFF7-4529-8A12-64D96C377DEA}">
      <formula1>"Kromme,Lineair"</formula1>
    </dataValidation>
  </dataValidation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ff7591-c4cf-4003-ba82-5c9884a76b93">
      <Terms xmlns="http://schemas.microsoft.com/office/infopath/2007/PartnerControls"/>
    </lcf76f155ced4ddcb4097134ff3c332f>
    <TaxCatchAll xmlns="4746ef10-7315-4667-8ef3-9a2b57944718" xsi:nil="true"/>
    <_dlc_DocId xmlns="4746ef10-7315-4667-8ef3-9a2b57944718">KEN3FMN5XDHW-1380005150-22145</_dlc_DocId>
    <_dlc_DocIdUrl xmlns="4746ef10-7315-4667-8ef3-9a2b57944718">
      <Url>https://hlmr.sharepoint.com/sites/teamsites/Bedrijfsbureau Info plus/_layouts/15/DocIdRedir.aspx?ID=KEN3FMN5XDHW-1380005150-22145</Url>
      <Description>KEN3FMN5XDHW-1380005150-22145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AEA46E21736E4CAF3DE1EE7DCE7FB2" ma:contentTypeVersion="16" ma:contentTypeDescription="Een nieuw document maken." ma:contentTypeScope="" ma:versionID="51095c7100fbf1bc0d2b577c590d17d3">
  <xsd:schema xmlns:xsd="http://www.w3.org/2001/XMLSchema" xmlns:xs="http://www.w3.org/2001/XMLSchema" xmlns:p="http://schemas.microsoft.com/office/2006/metadata/properties" xmlns:ns2="f16449f8-08b0-4b63-a964-47487e34d03f" xmlns:ns3="2aff7591-c4cf-4003-ba82-5c9884a76b93" xmlns:ns4="4746ef10-7315-4667-8ef3-9a2b57944718" targetNamespace="http://schemas.microsoft.com/office/2006/metadata/properties" ma:root="true" ma:fieldsID="05b9017784e9fc59fd06223b90b1c1a1" ns2:_="" ns3:_="" ns4:_="">
    <xsd:import namespace="f16449f8-08b0-4b63-a964-47487e34d03f"/>
    <xsd:import namespace="2aff7591-c4cf-4003-ba82-5c9884a76b93"/>
    <xsd:import namespace="4746ef10-7315-4667-8ef3-9a2b579447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_dlc_DocId" minOccurs="0"/>
                <xsd:element ref="ns4:_dlc_DocIdUrl" minOccurs="0"/>
                <xsd:element ref="ns4:_dlc_DocIdPersistId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449f8-08b0-4b63-a964-47487e34d0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f7591-c4cf-4003-ba82-5c9884a76b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d7f3a518-9646-478b-9b52-622ad0f1869f}" ma:internalName="TaxCatchAll" ma:showField="CatchAllData" ma:web="4746ef10-7315-4667-8ef3-9a2b579447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D6B0A-1715-4705-82AB-2FD88B61E444}">
  <ds:schemaRefs>
    <ds:schemaRef ds:uri="http://schemas.microsoft.com/office/2006/metadata/properties"/>
    <ds:schemaRef ds:uri="http://schemas.microsoft.com/office/infopath/2007/PartnerControls"/>
    <ds:schemaRef ds:uri="2aff7591-c4cf-4003-ba82-5c9884a76b93"/>
    <ds:schemaRef ds:uri="4746ef10-7315-4667-8ef3-9a2b57944718"/>
  </ds:schemaRefs>
</ds:datastoreItem>
</file>

<file path=customXml/itemProps2.xml><?xml version="1.0" encoding="utf-8"?>
<ds:datastoreItem xmlns:ds="http://schemas.openxmlformats.org/officeDocument/2006/customXml" ds:itemID="{AED1EA2B-8CFF-4881-B1B0-35F6141F1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6449f8-08b0-4b63-a964-47487e34d03f"/>
    <ds:schemaRef ds:uri="2aff7591-c4cf-4003-ba82-5c9884a76b93"/>
    <ds:schemaRef ds:uri="4746ef10-7315-4667-8ef3-9a2b57944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390CC8-781E-493E-8281-A8C493504CE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Tab1 Prijzenblad</vt:lpstr>
      <vt:lpstr>Tab2 toelichting punten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Peeters, Marlies</cp:lastModifiedBy>
  <cp:revision/>
  <dcterms:created xsi:type="dcterms:W3CDTF">1996-11-27T13:48:17Z</dcterms:created>
  <dcterms:modified xsi:type="dcterms:W3CDTF">2024-08-30T11:08:45Z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0x01010067AEA46E21736E4CAF3DE1EE7DCE7FB2</vt:lpwstr>
  </property>
  <property fmtid="{D5CDD505-2E9C-101B-9397-08002B2CF9AE}" pid="3" name="_dlc_DocIdItemGuid">
    <vt:lpwstr>eeaae2c3-899d-462c-ac73-2e371d97cd26</vt:lpwstr>
  </property>
  <property fmtid="{D5CDD505-2E9C-101B-9397-08002B2CF9AE}" pid="4" name="MediaServiceImageTags">
    <vt:lpwstr/>
  </property>
</Properties>
</file>