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youngfacilitybv.sharepoint.com/sites/ProjectgroepVI-YoungFacilityenMJOP-Advisering/Gedeelde documenten/School Facility Gebouwbeheer/01 Opdrachtgevers/Fedra/Fedra aanbesteding/Assetlijst en Calculatieblad/"/>
    </mc:Choice>
  </mc:AlternateContent>
  <xr:revisionPtr revIDLastSave="244" documentId="13_ncr:1_{70E3598C-F766-4966-B057-3176654D0149}" xr6:coauthVersionLast="47" xr6:coauthVersionMax="47" xr10:uidLastSave="{8F6E1433-3BB2-4897-8E00-BC324FD06EDC}"/>
  <bookViews>
    <workbookView xWindow="-108" yWindow="-108" windowWidth="23256" windowHeight="12456" xr2:uid="{105F4467-5171-4162-B130-AFFD67300A8C}"/>
  </bookViews>
  <sheets>
    <sheet name="Calculatieblad W Aanbesteding"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1" i="1" l="1"/>
  <c r="I106" i="1"/>
  <c r="I107" i="1"/>
  <c r="I108" i="1"/>
  <c r="J108" i="1" s="1"/>
  <c r="I109" i="1"/>
  <c r="J109" i="1" s="1"/>
  <c r="I110" i="1"/>
  <c r="J110" i="1" s="1"/>
  <c r="I111" i="1"/>
  <c r="J111" i="1" s="1"/>
  <c r="I112" i="1"/>
  <c r="I105" i="1"/>
  <c r="I101" i="1"/>
  <c r="I102" i="1"/>
  <c r="I103" i="1"/>
  <c r="I104" i="1"/>
  <c r="I100" i="1"/>
  <c r="I96" i="1"/>
  <c r="I97" i="1"/>
  <c r="I98" i="1"/>
  <c r="I99" i="1"/>
  <c r="I95" i="1"/>
  <c r="I92" i="1"/>
  <c r="I93" i="1"/>
  <c r="I94" i="1"/>
  <c r="I91" i="1"/>
  <c r="I83" i="1"/>
  <c r="J83" i="1" s="1"/>
  <c r="I84" i="1"/>
  <c r="J84" i="1" s="1"/>
  <c r="I85" i="1"/>
  <c r="J85" i="1" s="1"/>
  <c r="I86" i="1"/>
  <c r="J86" i="1" s="1"/>
  <c r="I87" i="1"/>
  <c r="I88" i="1"/>
  <c r="I89" i="1"/>
  <c r="I90" i="1"/>
  <c r="I82" i="1"/>
  <c r="I73" i="1"/>
  <c r="I74" i="1"/>
  <c r="I75" i="1"/>
  <c r="I76" i="1"/>
  <c r="J76" i="1" s="1"/>
  <c r="I77" i="1"/>
  <c r="J77" i="1" s="1"/>
  <c r="I78" i="1"/>
  <c r="J78" i="1" s="1"/>
  <c r="I79" i="1"/>
  <c r="I80" i="1"/>
  <c r="I81" i="1"/>
  <c r="J81" i="1" s="1"/>
  <c r="I72" i="1"/>
  <c r="I71" i="1"/>
  <c r="I70" i="1"/>
  <c r="I69" i="1"/>
  <c r="I63" i="1"/>
  <c r="I64" i="1"/>
  <c r="J64" i="1" s="1"/>
  <c r="I65" i="1"/>
  <c r="J65" i="1" s="1"/>
  <c r="I66" i="1"/>
  <c r="J66" i="1" s="1"/>
  <c r="I67" i="1"/>
  <c r="J67" i="1" s="1"/>
  <c r="I68" i="1"/>
  <c r="J68" i="1" s="1"/>
  <c r="I62" i="1"/>
  <c r="I54" i="1"/>
  <c r="I55" i="1"/>
  <c r="J55" i="1" s="1"/>
  <c r="I56" i="1"/>
  <c r="J56" i="1" s="1"/>
  <c r="I57" i="1"/>
  <c r="J57" i="1" s="1"/>
  <c r="I58" i="1"/>
  <c r="J58" i="1" s="1"/>
  <c r="I59" i="1"/>
  <c r="I60" i="1"/>
  <c r="J60" i="1" s="1"/>
  <c r="I61" i="1"/>
  <c r="I53" i="1"/>
  <c r="I48" i="1"/>
  <c r="I49" i="1"/>
  <c r="I50" i="1"/>
  <c r="I51" i="1"/>
  <c r="I52" i="1"/>
  <c r="J52" i="1" s="1"/>
  <c r="I47" i="1"/>
  <c r="I29" i="1"/>
  <c r="I30" i="1"/>
  <c r="I31" i="1"/>
  <c r="I32" i="1"/>
  <c r="I33" i="1"/>
  <c r="I34" i="1"/>
  <c r="I35" i="1"/>
  <c r="I28" i="1"/>
  <c r="I22" i="1"/>
  <c r="I23" i="1"/>
  <c r="I24" i="1"/>
  <c r="I25" i="1"/>
  <c r="I26" i="1"/>
  <c r="I27" i="1"/>
  <c r="I20" i="1"/>
  <c r="I19" i="1"/>
  <c r="I18" i="1"/>
  <c r="I13" i="1"/>
  <c r="I14" i="1"/>
  <c r="I15" i="1"/>
  <c r="I16" i="1"/>
  <c r="I17" i="1"/>
  <c r="I12" i="1"/>
  <c r="I10" i="1"/>
  <c r="I11" i="1"/>
  <c r="I9" i="1"/>
  <c r="F138" i="1"/>
  <c r="F137" i="1"/>
  <c r="J107" i="1"/>
  <c r="J106" i="1"/>
  <c r="J75" i="1"/>
  <c r="J71" i="1"/>
  <c r="J70" i="1"/>
  <c r="J54" i="1"/>
  <c r="E136" i="1" l="1"/>
  <c r="F136" i="1" s="1"/>
  <c r="E135" i="1"/>
  <c r="F135" i="1" s="1"/>
  <c r="E134" i="1"/>
  <c r="F134" i="1" s="1"/>
  <c r="G127" i="1"/>
  <c r="G126" i="1"/>
  <c r="G125" i="1"/>
  <c r="G124" i="1"/>
  <c r="G123" i="1"/>
  <c r="G122" i="1"/>
  <c r="J112" i="1"/>
  <c r="J105" i="1"/>
  <c r="J104" i="1"/>
  <c r="J103" i="1"/>
  <c r="J102" i="1"/>
  <c r="J101" i="1"/>
  <c r="J100" i="1"/>
  <c r="J99" i="1"/>
  <c r="J98" i="1"/>
  <c r="J97" i="1"/>
  <c r="J96" i="1"/>
  <c r="J95" i="1"/>
  <c r="J94" i="1"/>
  <c r="J93" i="1"/>
  <c r="J92" i="1"/>
  <c r="J91" i="1"/>
  <c r="J90" i="1"/>
  <c r="J89" i="1"/>
  <c r="J88" i="1"/>
  <c r="J87" i="1"/>
  <c r="J82" i="1"/>
  <c r="J80" i="1"/>
  <c r="J79" i="1"/>
  <c r="J74" i="1"/>
  <c r="J73" i="1"/>
  <c r="J72" i="1"/>
  <c r="J69" i="1"/>
  <c r="J63" i="1"/>
  <c r="J62" i="1"/>
  <c r="J61" i="1"/>
  <c r="J59" i="1"/>
  <c r="J53" i="1"/>
  <c r="J51" i="1"/>
  <c r="J50" i="1"/>
  <c r="J49" i="1"/>
  <c r="J48" i="1"/>
  <c r="J47" i="1"/>
  <c r="I39" i="1"/>
  <c r="I38" i="1"/>
  <c r="I37" i="1"/>
  <c r="I36" i="1"/>
  <c r="I21" i="1"/>
  <c r="I40" i="1" l="1"/>
  <c r="F139" i="1"/>
  <c r="J113" i="1"/>
  <c r="G128" i="1"/>
  <c r="I143" i="1" l="1"/>
</calcChain>
</file>

<file path=xl/sharedStrings.xml><?xml version="1.0" encoding="utf-8"?>
<sst xmlns="http://schemas.openxmlformats.org/spreadsheetml/2006/main" count="326" uniqueCount="117">
  <si>
    <t>Alleen de gele velden invullen</t>
  </si>
  <si>
    <t>1. Vervangend onderhoud</t>
  </si>
  <si>
    <t>Arbeidskosten</t>
  </si>
  <si>
    <t>Materiaalkosten</t>
  </si>
  <si>
    <t>Totaal</t>
  </si>
  <si>
    <t>BRIN</t>
  </si>
  <si>
    <t>School</t>
  </si>
  <si>
    <t xml:space="preserve">A. Omschrijving </t>
  </si>
  <si>
    <t>Handeling</t>
  </si>
  <si>
    <t>B. Geschat aantal stuks, danwel m1</t>
  </si>
  <si>
    <t>C. Tarief per eenheid (in € excl. BTW)</t>
  </si>
  <si>
    <t>D. Bruto materiaalkosten per eenheid (in € excl. BTW)</t>
  </si>
  <si>
    <t>E. Korting op bruto adviesprijs %</t>
  </si>
  <si>
    <t>G. Totaalprijs eenmalig (in euro's excl. btw) (2025 -2029)</t>
  </si>
  <si>
    <t>05ML</t>
  </si>
  <si>
    <t>De Ark</t>
  </si>
  <si>
    <t>CV-pomp</t>
  </si>
  <si>
    <t>Vervangen</t>
  </si>
  <si>
    <t>Expansievat</t>
  </si>
  <si>
    <t>Boiler, electrisch</t>
  </si>
  <si>
    <t>09YE</t>
  </si>
  <si>
    <t>Bethelschool</t>
  </si>
  <si>
    <t>Hemelwaterafvoer</t>
  </si>
  <si>
    <t>Radiatoren</t>
  </si>
  <si>
    <t>Boiler, elektrisch 50 L</t>
  </si>
  <si>
    <t>08JO</t>
  </si>
  <si>
    <t>De Lunetten</t>
  </si>
  <si>
    <t>Luchtbehandelingskast</t>
  </si>
  <si>
    <t>Boiler elektrisch 30 L</t>
  </si>
  <si>
    <t>27JJ</t>
  </si>
  <si>
    <t>Panta Rhei</t>
  </si>
  <si>
    <t>-</t>
  </si>
  <si>
    <t>10WF</t>
  </si>
  <si>
    <t>De Plataan</t>
  </si>
  <si>
    <t>06FF</t>
  </si>
  <si>
    <t>De Sleutelbloem</t>
  </si>
  <si>
    <t>Ketel CV</t>
  </si>
  <si>
    <t>Expansievat 200 L</t>
  </si>
  <si>
    <t>Regeling CV</t>
  </si>
  <si>
    <t>Vervangen van regeling CV</t>
  </si>
  <si>
    <t>Boiler, elektrisch 15 L</t>
  </si>
  <si>
    <t>23TK</t>
  </si>
  <si>
    <t>De Westbroek</t>
  </si>
  <si>
    <t>Regeling Cv</t>
  </si>
  <si>
    <t>Expansievat 50 L</t>
  </si>
  <si>
    <t>Vervangen expansievat</t>
  </si>
  <si>
    <t>Airconditionering</t>
  </si>
  <si>
    <t>Dakventilator</t>
  </si>
  <si>
    <t>11VP</t>
  </si>
  <si>
    <t>De Wilgeroos</t>
  </si>
  <si>
    <t>03QL</t>
  </si>
  <si>
    <t>De Vrijheit</t>
  </si>
  <si>
    <t>03AG</t>
  </si>
  <si>
    <t>De Hoeksteen</t>
  </si>
  <si>
    <t>09JN</t>
  </si>
  <si>
    <t>De Anjelier</t>
  </si>
  <si>
    <t>Totaal in euro's exclusief BTW</t>
  </si>
  <si>
    <r>
      <t xml:space="preserve">Huidige installaties staan met specificaties weergeven in de </t>
    </r>
    <r>
      <rPr>
        <b/>
        <sz val="10"/>
        <rFont val="Arial"/>
        <family val="2"/>
      </rPr>
      <t>assetlijst Bijlage 11</t>
    </r>
    <r>
      <rPr>
        <sz val="10"/>
        <rFont val="Arial"/>
        <family val="2"/>
      </rPr>
      <t>, bij vervanging van installaties wordt uitgegaan van hetzelfde merk/type dan wel aantoonbaar minimaal vergelijkbaar.</t>
    </r>
  </si>
  <si>
    <t xml:space="preserve">In bovenstaande tabel voor het vervangend onderhoud zijn de assets toegevoegd uit het MJOP die de komende 5 jaar (t/m 2029) op de planning staan om te vervangen. </t>
  </si>
  <si>
    <t>2. Preventief onderhoud</t>
  </si>
  <si>
    <t xml:space="preserve">School </t>
  </si>
  <si>
    <t>A. Omschrijving</t>
  </si>
  <si>
    <t>B. Aantal eenheden (per jaar)</t>
  </si>
  <si>
    <t>G. Totaalprijs per 5 jaar (in euro's excl. btw) (2025 -2029)</t>
  </si>
  <si>
    <t>Jaarlijks onderhoud</t>
  </si>
  <si>
    <t>CV-Pomp</t>
  </si>
  <si>
    <t>Rookgasafvoerkanaal</t>
  </si>
  <si>
    <t>Jaarlijks reinigen</t>
  </si>
  <si>
    <t>Luchtbehandelingkast + WTW</t>
  </si>
  <si>
    <t>Regeling ventilatie</t>
  </si>
  <si>
    <t>Boiler, gasgestookt</t>
  </si>
  <si>
    <r>
      <t xml:space="preserve">In </t>
    </r>
    <r>
      <rPr>
        <b/>
        <sz val="10"/>
        <rFont val="Arial"/>
        <family val="2"/>
      </rPr>
      <t>kolom C</t>
    </r>
    <r>
      <rPr>
        <sz val="10"/>
        <rFont val="Arial"/>
        <family val="2"/>
      </rPr>
      <t xml:space="preserve"> vult u de arbeidskosten in voor het doen van onderhoud voor één eenheid</t>
    </r>
  </si>
  <si>
    <r>
      <t xml:space="preserve">In </t>
    </r>
    <r>
      <rPr>
        <b/>
        <sz val="10"/>
        <rFont val="Arial"/>
        <family val="2"/>
      </rPr>
      <t>kolom D</t>
    </r>
    <r>
      <rPr>
        <sz val="10"/>
        <rFont val="Arial"/>
        <family val="2"/>
      </rPr>
      <t xml:space="preserve"> vult u alle materiaalkosten in behorende bij periodiek onderhoud voor één eenheidstype </t>
    </r>
  </si>
  <si>
    <r>
      <t>In</t>
    </r>
    <r>
      <rPr>
        <b/>
        <sz val="10"/>
        <rFont val="Arial"/>
        <family val="2"/>
      </rPr>
      <t xml:space="preserve"> Kolom E</t>
    </r>
    <r>
      <rPr>
        <sz val="10"/>
        <rFont val="Arial"/>
        <family val="2"/>
      </rPr>
      <t xml:space="preserve"> vult u éénmaal het kortingspercentage in, gelijk aan andere kortingpercentages</t>
    </r>
  </si>
  <si>
    <t>3. Correctief onderhoud tarieven</t>
  </si>
  <si>
    <t xml:space="preserve">Arbeidskosten </t>
  </si>
  <si>
    <t>A. Omschrijving tarieven</t>
  </si>
  <si>
    <t>B. Geschat aantal uren per jaar voor alle locaties</t>
  </si>
  <si>
    <t>C. Arbeidsloon per uur in (in € excl. BTW)</t>
  </si>
  <si>
    <t>D. Materiaal</t>
  </si>
  <si>
    <t>E. Korting materiaal , percentage</t>
  </si>
  <si>
    <t>F. Totaalprijs per 5 jaar (in € excl. BTW) (2025 -2029)</t>
  </si>
  <si>
    <t>Door de weeks van 7:00 - 18:00 uur</t>
  </si>
  <si>
    <t>Overwerk eerste twee uur na werktijd</t>
  </si>
  <si>
    <t>Overwerk 's avonds/'s nachts en zaterdagen</t>
  </si>
  <si>
    <t>Overwerk zon- en feestdagen</t>
  </si>
  <si>
    <t>Installateur Tarief 1 CV en warmtenet</t>
  </si>
  <si>
    <t>Installateur Tarief 2 Loodgieter</t>
  </si>
  <si>
    <t>Installateur Tarief 3 specialist (LBK, ventilatie, WTW)</t>
  </si>
  <si>
    <t>De materiaalkosten en de geschatte uren voor correctief onderhoud zijn indicatief voor het maken van een eerlijk vergelijk.</t>
  </si>
  <si>
    <t>4. Correctief onderhoud opslagpercentages</t>
  </si>
  <si>
    <t>A. Opslag</t>
  </si>
  <si>
    <t>B. Opslagpercentage</t>
  </si>
  <si>
    <t>Uren (alle locaties) / indicatiebedrag</t>
  </si>
  <si>
    <t>Tarief*</t>
  </si>
  <si>
    <t xml:space="preserve">Totaal 5 jaar </t>
  </si>
  <si>
    <t xml:space="preserve"> </t>
  </si>
  <si>
    <t>Opslagpercentage materiaal</t>
  </si>
  <si>
    <t>Opslagpercentage onderaannemers</t>
  </si>
  <si>
    <t>* Er is hier uitgegaan van het Installateur Tarief 1 CV en warmtenet</t>
  </si>
  <si>
    <t>5. Totaal onderhoud</t>
  </si>
  <si>
    <t>Totaal kosten in euro's exclusief BTW (1. groot onderhoud, 2. preventief onderhoud en  3, &amp; 4. correctief onderhoud</t>
  </si>
  <si>
    <t>Genoemde aantallen, m2, producten en uren op dit calculatieblad zijn indicatief en betreffen een orde grootte bepaling om tot een prijsvergelijk te komen, hieraan kunnen door de inschrijver geen rechten worden ontleend.</t>
  </si>
  <si>
    <t>Alle op te geven tarieven zijn all-in, dat wil zeggen er kunnen geen enkele andere kosten zoals administratiekosten, voorrijdtarieven, reiskosten of kosten van eventueel benodigde hulpmaterialen extra in rekening worden gebracht. De reistijd voor het halen van componenten, materialen en/of onderdelen e.d. zijn voor rekening van de opdrachtnemer en mag dus niet fecatureerd worden. Indien er veel gelijke klachten zijn, wordt dit mogelijk na overleg gebundeld danwel wordt het jaarlijks onderhoud vervroegd.</t>
  </si>
  <si>
    <t>In ieder apart deel prijsblad dienen kortingen op de bruto adviesprijs gelijk te zijn.</t>
  </si>
  <si>
    <t>De prijzen dienen gebaseerd te zijn op de technische omschrijving in de bijlage 11 en de daarin genoemde fabrikaten of gelijkwaardig</t>
  </si>
  <si>
    <t>Naam inschrijver</t>
  </si>
  <si>
    <t>Naam tekenbevoegde</t>
  </si>
  <si>
    <t>Handtekening</t>
  </si>
  <si>
    <t>Datum</t>
  </si>
  <si>
    <t xml:space="preserve">Commercieel vertrouwelijk </t>
  </si>
  <si>
    <t>Hybride warmtepomp</t>
  </si>
  <si>
    <t>Toepassen</t>
  </si>
  <si>
    <t>F. Totaalprijs per jaar</t>
  </si>
  <si>
    <t>Prijswijzigingen vinden enkel plaats op basis van indexeringen en dienen uiterlijk twee maanden voor het verstrijken van het kalenderjaar te worden aangedragen ter acceptatie op basis van maximaal de CBS consumenten prijs index (CPI), waarbij het prijsniveau van de deze inschrijving staat voor 1 januari 2024, gelijk is aan 100 en pas met ingang  van 1 januari 2026 mag worden geindexeerd.</t>
  </si>
  <si>
    <t>Bijlage 5 Calculatieblad W</t>
  </si>
  <si>
    <t>Onderhoudspartij voor Bouwkundig, Elektrotechnische &amp; werktuigbouwkundige installaties, Stichting Fedra - Aanbestedingsleidraad, PRJ - 2206001.01, 29 maart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</si>
</sst>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5">
    <font>
      <sz val="11"/>
      <color theme="1"/>
      <name val="Aptos Narrow"/>
      <family val="2"/>
      <scheme val="minor"/>
    </font>
    <font>
      <sz val="11"/>
      <color theme="1"/>
      <name val="Aptos Narrow"/>
      <family val="2"/>
      <scheme val="minor"/>
    </font>
    <font>
      <b/>
      <sz val="11"/>
      <color theme="0"/>
      <name val="Aptos Narrow"/>
      <family val="2"/>
      <scheme val="minor"/>
    </font>
    <font>
      <b/>
      <sz val="36"/>
      <color theme="0"/>
      <name val="Arial"/>
      <family val="2"/>
    </font>
    <font>
      <b/>
      <sz val="14"/>
      <color theme="0"/>
      <name val="Arial"/>
      <family val="2"/>
    </font>
    <font>
      <i/>
      <sz val="10"/>
      <color theme="1"/>
      <name val="Aptos Narrow"/>
      <family val="2"/>
      <scheme val="minor"/>
    </font>
    <font>
      <b/>
      <sz val="10"/>
      <name val="Arial"/>
      <family val="2"/>
    </font>
    <font>
      <b/>
      <sz val="14"/>
      <name val="Arial"/>
      <family val="2"/>
    </font>
    <font>
      <b/>
      <sz val="10"/>
      <color theme="0"/>
      <name val="Arial"/>
      <family val="2"/>
    </font>
    <font>
      <sz val="10"/>
      <name val="Pres Elite"/>
    </font>
    <font>
      <sz val="10"/>
      <name val="Arial"/>
      <family val="2"/>
    </font>
    <font>
      <sz val="10"/>
      <color rgb="FF000000"/>
      <name val="Aial"/>
    </font>
    <font>
      <sz val="10"/>
      <color rgb="FFFF0000"/>
      <name val="Aptos Narrow"/>
      <family val="2"/>
      <scheme val="minor"/>
    </font>
    <font>
      <sz val="9"/>
      <color theme="1"/>
      <name val="Arial"/>
      <family val="2"/>
    </font>
    <font>
      <i/>
      <sz val="9"/>
      <color theme="1"/>
      <name val="Arial"/>
      <family val="2"/>
    </font>
  </fonts>
  <fills count="11">
    <fill>
      <patternFill patternType="none"/>
    </fill>
    <fill>
      <patternFill patternType="gray125"/>
    </fill>
    <fill>
      <patternFill patternType="solid">
        <fgColor theme="9" tint="0.79998168889431442"/>
        <bgColor indexed="65"/>
      </patternFill>
    </fill>
    <fill>
      <patternFill patternType="solid">
        <fgColor rgb="FF92D050"/>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9" tint="0.79998168889431442"/>
        <bgColor rgb="FF000000"/>
      </patternFill>
    </fill>
    <fill>
      <patternFill patternType="solid">
        <fgColor theme="0"/>
        <bgColor rgb="FF000000"/>
      </patternFill>
    </fill>
    <fill>
      <patternFill patternType="solid">
        <fgColor rgb="FFFFFFFF"/>
      </patternFill>
    </fill>
  </fills>
  <borders count="43">
    <border>
      <left/>
      <right/>
      <top/>
      <bottom/>
      <diagonal/>
    </border>
    <border>
      <left/>
      <right style="thin">
        <color theme="0" tint="-0.14993743705557422"/>
      </right>
      <top/>
      <bottom style="thin">
        <color theme="2"/>
      </bottom>
      <diagonal/>
    </border>
    <border>
      <left style="thin">
        <color theme="0" tint="-0.14993743705557422"/>
      </left>
      <right/>
      <top/>
      <bottom/>
      <diagonal/>
    </border>
    <border>
      <left/>
      <right style="thin">
        <color theme="0" tint="-0.14993743705557422"/>
      </right>
      <top/>
      <bottom/>
      <diagonal/>
    </border>
    <border>
      <left style="thin">
        <color theme="0" tint="-0.14993743705557422"/>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3743705557422"/>
      </left>
      <right/>
      <top style="thin">
        <color theme="0" tint="-0.14990691854609822"/>
      </top>
      <bottom style="thin">
        <color theme="0" tint="-0.14993743705557422"/>
      </bottom>
      <diagonal/>
    </border>
    <border>
      <left style="thin">
        <color theme="0" tint="-0.14993743705557422"/>
      </left>
      <right style="thin">
        <color theme="0" tint="-0.14990691854609822"/>
      </right>
      <top style="thin">
        <color theme="0" tint="-0.14990691854609822"/>
      </top>
      <bottom style="thin">
        <color theme="0" tint="-0.14993743705557422"/>
      </bottom>
      <diagonal/>
    </border>
    <border>
      <left/>
      <right style="thin">
        <color theme="0" tint="-0.14993743705557422"/>
      </right>
      <top style="thin">
        <color theme="0" tint="-0.14990691854609822"/>
      </top>
      <bottom style="thin">
        <color theme="0" tint="-0.14993743705557422"/>
      </bottom>
      <diagonal/>
    </border>
    <border>
      <left style="thin">
        <color theme="0" tint="-0.14993743705557422"/>
      </left>
      <right style="thin">
        <color theme="0" tint="-0.14993743705557422"/>
      </right>
      <top style="thin">
        <color theme="0" tint="-0.14993743705557422"/>
      </top>
      <bottom/>
      <diagonal/>
    </border>
    <border>
      <left style="thin">
        <color theme="0" tint="-0.14993743705557422"/>
      </left>
      <right style="thin">
        <color theme="0" tint="-0.14996795556505021"/>
      </right>
      <top style="thin">
        <color theme="0" tint="-0.14993743705557422"/>
      </top>
      <bottom style="thin">
        <color theme="0" tint="-0.14993743705557422"/>
      </bottom>
      <diagonal/>
    </border>
    <border>
      <left style="thin">
        <color theme="0" tint="-0.14993743705557422"/>
      </left>
      <right style="thin">
        <color theme="0" tint="-0.14993743705557422"/>
      </right>
      <top/>
      <bottom/>
      <diagonal/>
    </border>
    <border>
      <left style="thin">
        <color theme="0" tint="-0.14993743705557422"/>
      </left>
      <right style="thin">
        <color theme="0" tint="-0.14993743705557422"/>
      </right>
      <top/>
      <bottom style="thin">
        <color theme="0" tint="-0.14993743705557422"/>
      </bottom>
      <diagonal/>
    </border>
    <border>
      <left style="thin">
        <color theme="2"/>
      </left>
      <right style="thin">
        <color theme="2"/>
      </right>
      <top style="thin">
        <color theme="2"/>
      </top>
      <bottom/>
      <diagonal/>
    </border>
    <border>
      <left/>
      <right style="thin">
        <color theme="2"/>
      </right>
      <top style="thin">
        <color theme="2"/>
      </top>
      <bottom/>
      <diagonal/>
    </border>
    <border>
      <left/>
      <right style="thin">
        <color theme="0" tint="-0.14990691854609822"/>
      </right>
      <top/>
      <bottom/>
      <diagonal/>
    </border>
    <border>
      <left style="thin">
        <color theme="0" tint="-0.14990691854609822"/>
      </left>
      <right style="thin">
        <color theme="0" tint="-0.14990691854609822"/>
      </right>
      <top/>
      <bottom/>
      <diagonal/>
    </border>
    <border>
      <left style="thin">
        <color theme="0" tint="-0.14990691854609822"/>
      </left>
      <right style="thin">
        <color theme="0" tint="-0.14990691854609822"/>
      </right>
      <top style="thin">
        <color theme="0" tint="-0.14993743705557422"/>
      </top>
      <bottom style="thin">
        <color theme="0" tint="-0.14990691854609822"/>
      </bottom>
      <diagonal/>
    </border>
    <border>
      <left style="thin">
        <color theme="0" tint="-0.14990691854609822"/>
      </left>
      <right style="thin">
        <color theme="0" tint="-0.14990691854609822"/>
      </right>
      <top style="thin">
        <color theme="0" tint="-0.14990691854609822"/>
      </top>
      <bottom style="thin">
        <color theme="0" tint="-0.14990691854609822"/>
      </bottom>
      <diagonal/>
    </border>
    <border>
      <left style="thin">
        <color theme="0" tint="-0.14990691854609822"/>
      </left>
      <right style="thin">
        <color theme="0" tint="-0.14990691854609822"/>
      </right>
      <top/>
      <bottom style="thin">
        <color theme="0" tint="-0.14990691854609822"/>
      </bottom>
      <diagonal/>
    </border>
    <border>
      <left style="thin">
        <color theme="0" tint="-0.14990691854609822"/>
      </left>
      <right style="thin">
        <color theme="0" tint="-0.14990691854609822"/>
      </right>
      <top style="thin">
        <color theme="0" tint="-0.14990691854609822"/>
      </top>
      <bottom/>
      <diagonal/>
    </border>
    <border>
      <left/>
      <right/>
      <top/>
      <bottom style="thin">
        <color theme="2"/>
      </bottom>
      <diagonal/>
    </border>
    <border>
      <left style="thin">
        <color theme="0" tint="-0.14993743705557422"/>
      </left>
      <right/>
      <top/>
      <bottom style="thin">
        <color theme="0" tint="-0.14993743705557422"/>
      </bottom>
      <diagonal/>
    </border>
    <border>
      <left/>
      <right/>
      <top/>
      <bottom style="thin">
        <color theme="0" tint="-0.14993743705557422"/>
      </bottom>
      <diagonal/>
    </border>
    <border>
      <left/>
      <right/>
      <top style="thin">
        <color theme="2"/>
      </top>
      <bottom/>
      <diagonal/>
    </border>
    <border>
      <left/>
      <right style="thin">
        <color theme="0" tint="-0.14996795556505021"/>
      </right>
      <top style="thin">
        <color theme="2"/>
      </top>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n">
        <color theme="0" tint="-0.14993743705557422"/>
      </right>
      <top style="thin">
        <color theme="0" tint="-0.14993743705557422"/>
      </top>
      <bottom style="thin">
        <color theme="0" tint="-0.14996795556505021"/>
      </bottom>
      <diagonal/>
    </border>
    <border>
      <left/>
      <right style="thin">
        <color theme="0" tint="-0.14996795556505021"/>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3743705557422"/>
      </right>
      <top/>
      <bottom style="thin">
        <color theme="0" tint="-0.14996795556505021"/>
      </bottom>
      <diagonal/>
    </border>
    <border>
      <left/>
      <right style="thin">
        <color theme="2"/>
      </right>
      <top/>
      <bottom/>
      <diagonal/>
    </border>
    <border>
      <left/>
      <right/>
      <top style="thin">
        <color theme="0" tint="-0.14996795556505021"/>
      </top>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3743705557422"/>
      </left>
      <right/>
      <top style="thin">
        <color theme="0" tint="-0.14990691854609822"/>
      </top>
      <bottom style="thin">
        <color theme="0" tint="-0.14990691854609822"/>
      </bottom>
      <diagonal/>
    </border>
    <border>
      <left/>
      <right style="thin">
        <color theme="2"/>
      </right>
      <top style="thin">
        <color theme="0" tint="-0.14990691854609822"/>
      </top>
      <bottom style="thin">
        <color theme="0" tint="-0.14990691854609822"/>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right style="thin">
        <color theme="0" tint="-0.14999847407452621"/>
      </right>
      <top/>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9" fillId="0" borderId="0"/>
  </cellStyleXfs>
  <cellXfs count="197">
    <xf numFmtId="0" fontId="0" fillId="0" borderId="0" xfId="0"/>
    <xf numFmtId="44" fontId="10" fillId="5" borderId="6" xfId="1" applyFont="1" applyFill="1" applyBorder="1" applyAlignment="1" applyProtection="1">
      <alignment wrapText="1"/>
      <protection locked="0"/>
    </xf>
    <xf numFmtId="9" fontId="10" fillId="5" borderId="6" xfId="2" applyFont="1" applyFill="1" applyBorder="1" applyAlignment="1" applyProtection="1">
      <alignment vertical="top"/>
      <protection locked="0"/>
    </xf>
    <xf numFmtId="44" fontId="10" fillId="7" borderId="11" xfId="1" quotePrefix="1" applyFont="1" applyFill="1" applyBorder="1" applyAlignment="1" applyProtection="1">
      <alignment vertical="top"/>
    </xf>
    <xf numFmtId="44" fontId="10" fillId="4" borderId="11" xfId="1" quotePrefix="1" applyFont="1" applyFill="1" applyBorder="1" applyAlignment="1" applyProtection="1">
      <alignment vertical="top"/>
    </xf>
    <xf numFmtId="44" fontId="10" fillId="5" borderId="18" xfId="1" applyFont="1" applyFill="1" applyBorder="1" applyAlignment="1" applyProtection="1">
      <alignment wrapText="1"/>
      <protection locked="0"/>
    </xf>
    <xf numFmtId="9" fontId="10" fillId="5" borderId="18" xfId="2" applyFont="1" applyFill="1" applyBorder="1" applyAlignment="1" applyProtection="1">
      <alignment vertical="top"/>
      <protection locked="0"/>
    </xf>
    <xf numFmtId="44" fontId="10" fillId="7" borderId="18" xfId="1" quotePrefix="1" applyFont="1" applyFill="1" applyBorder="1" applyAlignment="1" applyProtection="1">
      <alignment vertical="top"/>
    </xf>
    <xf numFmtId="44" fontId="10" fillId="7" borderId="18" xfId="1" applyFont="1" applyFill="1" applyBorder="1" applyAlignment="1" applyProtection="1">
      <alignment vertical="top"/>
    </xf>
    <xf numFmtId="44" fontId="10" fillId="5" borderId="19" xfId="1" applyFont="1" applyFill="1" applyBorder="1" applyAlignment="1" applyProtection="1">
      <alignment wrapText="1"/>
      <protection locked="0"/>
    </xf>
    <xf numFmtId="9" fontId="10" fillId="5" borderId="19" xfId="2" applyFont="1" applyFill="1" applyBorder="1" applyAlignment="1" applyProtection="1">
      <alignment vertical="top"/>
      <protection locked="0"/>
    </xf>
    <xf numFmtId="44" fontId="10" fillId="7" borderId="19" xfId="1" quotePrefix="1" applyFont="1" applyFill="1" applyBorder="1" applyAlignment="1" applyProtection="1">
      <alignment vertical="top"/>
    </xf>
    <xf numFmtId="44" fontId="10" fillId="7" borderId="19" xfId="1" applyFont="1" applyFill="1" applyBorder="1" applyAlignment="1" applyProtection="1">
      <alignment vertical="top"/>
    </xf>
    <xf numFmtId="44" fontId="10" fillId="4" borderId="19" xfId="1" quotePrefix="1" applyFont="1" applyFill="1" applyBorder="1" applyAlignment="1" applyProtection="1">
      <alignment vertical="top"/>
    </xf>
    <xf numFmtId="44" fontId="10" fillId="4" borderId="19" xfId="1" applyFont="1" applyFill="1" applyBorder="1" applyAlignment="1" applyProtection="1">
      <alignment vertical="top"/>
    </xf>
    <xf numFmtId="44" fontId="10" fillId="5" borderId="27" xfId="1" applyFont="1" applyFill="1" applyBorder="1" applyAlignment="1" applyProtection="1">
      <alignment wrapText="1"/>
      <protection locked="0"/>
    </xf>
    <xf numFmtId="9" fontId="10" fillId="5" borderId="27" xfId="2" applyFont="1" applyFill="1" applyBorder="1" applyAlignment="1" applyProtection="1">
      <alignment vertical="top"/>
      <protection locked="0"/>
    </xf>
    <xf numFmtId="44" fontId="10" fillId="7" borderId="28" xfId="1" applyFont="1" applyFill="1" applyBorder="1" applyAlignment="1" applyProtection="1">
      <alignment vertical="top"/>
    </xf>
    <xf numFmtId="44" fontId="10" fillId="5" borderId="30" xfId="1" applyFont="1" applyFill="1" applyBorder="1" applyAlignment="1" applyProtection="1">
      <alignment wrapText="1"/>
      <protection locked="0"/>
    </xf>
    <xf numFmtId="9" fontId="10" fillId="5" borderId="30" xfId="2" applyFont="1" applyFill="1" applyBorder="1" applyAlignment="1" applyProtection="1">
      <alignment vertical="top"/>
      <protection locked="0"/>
    </xf>
    <xf numFmtId="44" fontId="10" fillId="4" borderId="31" xfId="1" applyFont="1" applyFill="1" applyBorder="1" applyAlignment="1" applyProtection="1">
      <alignment vertical="top"/>
    </xf>
    <xf numFmtId="44" fontId="10" fillId="7" borderId="31" xfId="1" applyFont="1" applyFill="1" applyBorder="1" applyAlignment="1" applyProtection="1">
      <alignment vertical="top"/>
    </xf>
    <xf numFmtId="44" fontId="10" fillId="4" borderId="30" xfId="1" applyFont="1" applyFill="1" applyBorder="1" applyAlignment="1" applyProtection="1">
      <alignment horizontal="center" vertical="top"/>
    </xf>
    <xf numFmtId="44" fontId="10" fillId="7" borderId="30" xfId="1" applyFont="1" applyFill="1" applyBorder="1" applyAlignment="1" applyProtection="1">
      <alignment horizontal="center" vertical="top"/>
    </xf>
    <xf numFmtId="44" fontId="8" fillId="3" borderId="30" xfId="1" applyFont="1" applyFill="1" applyBorder="1" applyAlignment="1" applyProtection="1">
      <alignment wrapText="1"/>
    </xf>
    <xf numFmtId="0" fontId="6" fillId="5" borderId="36" xfId="0" applyFont="1" applyFill="1" applyBorder="1" applyAlignment="1" applyProtection="1">
      <alignment horizontal="left" vertical="center" wrapText="1"/>
      <protection locked="0"/>
    </xf>
    <xf numFmtId="0" fontId="6" fillId="5" borderId="37" xfId="0" applyFont="1" applyFill="1" applyBorder="1" applyAlignment="1" applyProtection="1">
      <alignment horizontal="left" vertical="center" wrapText="1"/>
      <protection locked="0"/>
    </xf>
    <xf numFmtId="0" fontId="6" fillId="5" borderId="36" xfId="0" applyFont="1" applyFill="1" applyBorder="1" applyAlignment="1" applyProtection="1">
      <alignment horizontal="left" vertical="center"/>
      <protection locked="0"/>
    </xf>
    <xf numFmtId="0" fontId="6" fillId="5" borderId="37" xfId="0" applyFont="1" applyFill="1" applyBorder="1" applyAlignment="1" applyProtection="1">
      <alignment horizontal="left" vertical="center"/>
      <protection locked="0"/>
    </xf>
    <xf numFmtId="0" fontId="3" fillId="3" borderId="0" xfId="0" applyFont="1" applyFill="1" applyAlignment="1" applyProtection="1">
      <alignment horizontal="left" vertical="center"/>
    </xf>
    <xf numFmtId="0" fontId="3" fillId="3" borderId="32" xfId="0" applyFont="1" applyFill="1" applyBorder="1" applyAlignment="1" applyProtection="1">
      <alignment horizontal="left" vertical="center"/>
    </xf>
    <xf numFmtId="0" fontId="4" fillId="0" borderId="0" xfId="0" applyFont="1" applyAlignment="1" applyProtection="1">
      <alignment horizontal="left" vertical="center"/>
    </xf>
    <xf numFmtId="0" fontId="5" fillId="4" borderId="0" xfId="0" applyFont="1" applyFill="1" applyProtection="1"/>
    <xf numFmtId="0" fontId="0" fillId="0" borderId="0" xfId="0" applyProtection="1"/>
    <xf numFmtId="10" fontId="5" fillId="4" borderId="0" xfId="0" applyNumberFormat="1" applyFont="1" applyFill="1" applyProtection="1"/>
    <xf numFmtId="0" fontId="6" fillId="5" borderId="0" xfId="0" applyFont="1" applyFill="1" applyAlignment="1" applyProtection="1">
      <alignment vertical="center"/>
    </xf>
    <xf numFmtId="0" fontId="5" fillId="5" borderId="32" xfId="0" applyFont="1" applyFill="1" applyBorder="1" applyProtection="1"/>
    <xf numFmtId="0" fontId="7" fillId="6" borderId="0" xfId="0" applyFont="1" applyFill="1" applyAlignment="1" applyProtection="1">
      <alignment vertical="center"/>
    </xf>
    <xf numFmtId="0" fontId="8" fillId="6" borderId="32" xfId="0" applyFont="1" applyFill="1" applyBorder="1" applyAlignment="1" applyProtection="1">
      <alignment vertical="top"/>
    </xf>
    <xf numFmtId="0" fontId="8" fillId="6" borderId="0" xfId="0" applyFont="1" applyFill="1" applyAlignment="1" applyProtection="1">
      <alignment vertical="top"/>
    </xf>
    <xf numFmtId="0" fontId="8" fillId="4" borderId="0" xfId="0" applyFont="1" applyFill="1" applyAlignment="1" applyProtection="1">
      <alignment vertical="top"/>
    </xf>
    <xf numFmtId="0" fontId="0" fillId="3" borderId="1" xfId="0" applyFill="1" applyBorder="1" applyProtection="1"/>
    <xf numFmtId="0" fontId="8" fillId="3" borderId="2" xfId="0" applyFont="1" applyFill="1" applyBorder="1" applyAlignment="1" applyProtection="1">
      <alignment vertical="top"/>
    </xf>
    <xf numFmtId="0" fontId="8" fillId="3" borderId="2" xfId="0" applyFont="1" applyFill="1" applyBorder="1" applyAlignment="1" applyProtection="1">
      <alignment horizontal="center" vertical="top"/>
    </xf>
    <xf numFmtId="0" fontId="8" fillId="3" borderId="3" xfId="0" applyFont="1" applyFill="1" applyBorder="1" applyAlignment="1" applyProtection="1">
      <alignment horizontal="center" vertical="top"/>
    </xf>
    <xf numFmtId="0" fontId="8" fillId="3" borderId="4" xfId="0" applyFont="1" applyFill="1" applyBorder="1" applyAlignment="1" applyProtection="1">
      <alignment horizontal="center" wrapText="1"/>
    </xf>
    <xf numFmtId="0" fontId="8" fillId="3" borderId="5" xfId="0" applyFont="1" applyFill="1" applyBorder="1" applyAlignment="1" applyProtection="1">
      <alignment horizontal="center" wrapText="1"/>
    </xf>
    <xf numFmtId="0" fontId="8" fillId="3" borderId="6" xfId="0" applyFont="1" applyFill="1" applyBorder="1" applyAlignment="1" applyProtection="1">
      <alignment horizontal="center" vertical="top"/>
    </xf>
    <xf numFmtId="0" fontId="8" fillId="3" borderId="6" xfId="0" applyFont="1" applyFill="1" applyBorder="1" applyAlignment="1" applyProtection="1">
      <alignment horizontal="center" vertical="top"/>
    </xf>
    <xf numFmtId="0" fontId="6" fillId="4" borderId="0" xfId="0" applyFont="1" applyFill="1" applyAlignment="1" applyProtection="1">
      <alignment vertical="top"/>
    </xf>
    <xf numFmtId="0" fontId="2" fillId="3" borderId="0" xfId="0" applyFont="1" applyFill="1" applyAlignment="1" applyProtection="1">
      <alignment horizontal="center" vertical="center"/>
    </xf>
    <xf numFmtId="0" fontId="8" fillId="3" borderId="7" xfId="0" applyFont="1" applyFill="1" applyBorder="1" applyAlignment="1" applyProtection="1">
      <alignment horizontal="center" vertical="center"/>
    </xf>
    <xf numFmtId="0" fontId="8" fillId="3" borderId="8" xfId="0" applyFont="1" applyFill="1" applyBorder="1" applyAlignment="1" applyProtection="1">
      <alignment vertical="center" wrapText="1"/>
    </xf>
    <xf numFmtId="0" fontId="8" fillId="3" borderId="9" xfId="0" applyFont="1" applyFill="1" applyBorder="1" applyAlignment="1" applyProtection="1">
      <alignment horizontal="left" vertical="center"/>
    </xf>
    <xf numFmtId="0" fontId="8" fillId="3" borderId="10" xfId="0" applyFont="1" applyFill="1" applyBorder="1" applyAlignment="1" applyProtection="1">
      <alignment vertical="center" wrapText="1"/>
    </xf>
    <xf numFmtId="0" fontId="6" fillId="4" borderId="0" xfId="0" applyFont="1" applyFill="1" applyAlignment="1" applyProtection="1">
      <alignment vertical="center"/>
    </xf>
    <xf numFmtId="0" fontId="0" fillId="0" borderId="0" xfId="0" applyAlignment="1" applyProtection="1">
      <alignment vertical="center"/>
    </xf>
    <xf numFmtId="0" fontId="0" fillId="7" borderId="3" xfId="0" applyFill="1" applyBorder="1" applyAlignment="1" applyProtection="1">
      <alignment horizontal="center" vertical="center"/>
    </xf>
    <xf numFmtId="0" fontId="10" fillId="8" borderId="6" xfId="3" applyFont="1" applyFill="1" applyBorder="1" applyAlignment="1" applyProtection="1">
      <alignment horizontal="center" vertical="center"/>
    </xf>
    <xf numFmtId="0" fontId="10" fillId="8" borderId="6" xfId="3" applyFont="1" applyFill="1" applyBorder="1" applyAlignment="1" applyProtection="1">
      <alignment horizontal="left"/>
    </xf>
    <xf numFmtId="44" fontId="0" fillId="0" borderId="0" xfId="0" applyNumberFormat="1" applyProtection="1"/>
    <xf numFmtId="0" fontId="0" fillId="0" borderId="3" xfId="0" applyBorder="1" applyAlignment="1" applyProtection="1">
      <alignment horizontal="center" vertical="center"/>
    </xf>
    <xf numFmtId="0" fontId="10" fillId="9" borderId="10" xfId="3" applyFont="1" applyFill="1" applyBorder="1" applyAlignment="1" applyProtection="1">
      <alignment horizontal="center" vertical="center"/>
    </xf>
    <xf numFmtId="0" fontId="10" fillId="9" borderId="6" xfId="3" applyFont="1" applyFill="1" applyBorder="1" applyAlignment="1" applyProtection="1">
      <alignment horizontal="left"/>
    </xf>
    <xf numFmtId="0" fontId="10" fillId="9" borderId="12" xfId="3" applyFont="1" applyFill="1" applyBorder="1" applyAlignment="1" applyProtection="1">
      <alignment horizontal="center" vertical="center"/>
    </xf>
    <xf numFmtId="0" fontId="10" fillId="9" borderId="13" xfId="3" applyFont="1" applyFill="1" applyBorder="1" applyAlignment="1" applyProtection="1">
      <alignment horizontal="center" vertical="center"/>
    </xf>
    <xf numFmtId="0" fontId="0" fillId="0" borderId="3" xfId="0" applyBorder="1" applyAlignment="1" applyProtection="1">
      <alignment horizontal="center" vertical="center"/>
    </xf>
    <xf numFmtId="0" fontId="10" fillId="9" borderId="10" xfId="3" applyFont="1" applyFill="1" applyBorder="1" applyAlignment="1" applyProtection="1">
      <alignment horizontal="center" vertical="center"/>
    </xf>
    <xf numFmtId="44" fontId="10" fillId="0" borderId="6" xfId="1" applyFont="1" applyFill="1" applyBorder="1" applyAlignment="1" applyProtection="1">
      <alignment wrapText="1"/>
    </xf>
    <xf numFmtId="9" fontId="10" fillId="0" borderId="6" xfId="2" applyFont="1" applyFill="1" applyBorder="1" applyAlignment="1" applyProtection="1">
      <alignment vertical="top"/>
    </xf>
    <xf numFmtId="0" fontId="0" fillId="7" borderId="3" xfId="0" applyFill="1" applyBorder="1" applyAlignment="1" applyProtection="1">
      <alignment horizontal="center" vertical="center"/>
    </xf>
    <xf numFmtId="0" fontId="10" fillId="8" borderId="6" xfId="3" applyFont="1" applyFill="1" applyBorder="1" applyAlignment="1" applyProtection="1">
      <alignment horizontal="center" vertical="center"/>
    </xf>
    <xf numFmtId="44" fontId="10" fillId="7" borderId="6" xfId="1" applyFont="1" applyFill="1" applyBorder="1" applyAlignment="1" applyProtection="1">
      <alignment wrapText="1"/>
    </xf>
    <xf numFmtId="9" fontId="10" fillId="7" borderId="6" xfId="2" applyFont="1" applyFill="1" applyBorder="1" applyAlignment="1" applyProtection="1">
      <alignment vertical="top"/>
    </xf>
    <xf numFmtId="0" fontId="10" fillId="9" borderId="6" xfId="3" applyFont="1" applyFill="1" applyBorder="1" applyAlignment="1" applyProtection="1">
      <alignment horizontal="center" vertical="center"/>
    </xf>
    <xf numFmtId="49" fontId="11" fillId="10" borderId="6" xfId="0" applyNumberFormat="1" applyFont="1" applyFill="1" applyBorder="1" applyAlignment="1" applyProtection="1">
      <alignment horizontal="left" vertical="center" readingOrder="1"/>
    </xf>
    <xf numFmtId="0" fontId="10" fillId="8" borderId="10" xfId="3" applyFont="1" applyFill="1" applyBorder="1" applyAlignment="1" applyProtection="1">
      <alignment horizontal="center" vertical="center"/>
    </xf>
    <xf numFmtId="49" fontId="11" fillId="2" borderId="6" xfId="0" applyNumberFormat="1" applyFont="1" applyFill="1" applyBorder="1" applyAlignment="1" applyProtection="1">
      <alignment horizontal="left" vertical="center" readingOrder="1"/>
    </xf>
    <xf numFmtId="0" fontId="10" fillId="8" borderId="12" xfId="3" applyFont="1" applyFill="1" applyBorder="1" applyAlignment="1" applyProtection="1">
      <alignment horizontal="center" vertical="center"/>
    </xf>
    <xf numFmtId="0" fontId="10" fillId="8" borderId="13" xfId="3" applyFont="1" applyFill="1" applyBorder="1" applyAlignment="1" applyProtection="1">
      <alignment horizontal="center" vertical="center"/>
    </xf>
    <xf numFmtId="0" fontId="10" fillId="9" borderId="6" xfId="3" applyFont="1" applyFill="1" applyBorder="1" applyAlignment="1" applyProtection="1">
      <alignment horizontal="center"/>
    </xf>
    <xf numFmtId="49" fontId="11" fillId="10" borderId="6" xfId="0" applyNumberFormat="1" applyFont="1" applyFill="1" applyBorder="1" applyAlignment="1" applyProtection="1">
      <alignment horizontal="center" vertical="center" readingOrder="1"/>
    </xf>
    <xf numFmtId="0" fontId="0" fillId="7" borderId="0" xfId="0" applyFill="1" applyAlignment="1" applyProtection="1">
      <alignment horizontal="center" vertical="center"/>
    </xf>
    <xf numFmtId="0" fontId="10" fillId="8" borderId="6" xfId="3" applyFont="1" applyFill="1" applyBorder="1" applyAlignment="1" applyProtection="1">
      <alignment horizontal="center"/>
    </xf>
    <xf numFmtId="0" fontId="10" fillId="9" borderId="13" xfId="3" applyFont="1" applyFill="1" applyBorder="1" applyAlignment="1" applyProtection="1">
      <alignment horizontal="center" vertical="center"/>
    </xf>
    <xf numFmtId="0" fontId="10" fillId="8" borderId="10" xfId="3" applyFont="1" applyFill="1" applyBorder="1" applyAlignment="1" applyProtection="1">
      <alignment horizontal="center" vertical="center"/>
    </xf>
    <xf numFmtId="0" fontId="4" fillId="3" borderId="0" xfId="0" applyFont="1" applyFill="1" applyAlignment="1" applyProtection="1">
      <alignment horizontal="left" vertical="center" wrapText="1"/>
    </xf>
    <xf numFmtId="0" fontId="8" fillId="3" borderId="0" xfId="0" applyFont="1" applyFill="1" applyAlignment="1" applyProtection="1">
      <alignment wrapText="1"/>
    </xf>
    <xf numFmtId="44" fontId="8" fillId="3" borderId="0" xfId="0" applyNumberFormat="1" applyFont="1" applyFill="1" applyAlignment="1" applyProtection="1">
      <alignment horizontal="left" vertical="top" wrapText="1"/>
    </xf>
    <xf numFmtId="0" fontId="10" fillId="4" borderId="0" xfId="0" applyFont="1" applyFill="1" applyAlignment="1" applyProtection="1">
      <alignment vertical="center"/>
    </xf>
    <xf numFmtId="0" fontId="6" fillId="4" borderId="0" xfId="0" applyFont="1" applyFill="1" applyAlignment="1" applyProtection="1">
      <alignment wrapText="1"/>
    </xf>
    <xf numFmtId="0" fontId="10" fillId="4" borderId="0" xfId="0" applyFont="1" applyFill="1" applyAlignment="1" applyProtection="1">
      <alignment horizontal="left" vertical="center"/>
    </xf>
    <xf numFmtId="0" fontId="7" fillId="6" borderId="0" xfId="0" applyFont="1" applyFill="1" applyAlignment="1" applyProtection="1">
      <alignment horizontal="left" vertical="center"/>
    </xf>
    <xf numFmtId="0" fontId="12" fillId="6" borderId="0" xfId="0" applyFont="1" applyFill="1" applyProtection="1"/>
    <xf numFmtId="0" fontId="0" fillId="3" borderId="0" xfId="0" applyFill="1" applyProtection="1"/>
    <xf numFmtId="0" fontId="12" fillId="3" borderId="0" xfId="0" applyFont="1" applyFill="1" applyProtection="1"/>
    <xf numFmtId="0" fontId="5" fillId="3" borderId="0" xfId="0" applyFont="1" applyFill="1" applyProtection="1"/>
    <xf numFmtId="0" fontId="8" fillId="3" borderId="4" xfId="0" applyFont="1" applyFill="1" applyBorder="1" applyAlignment="1" applyProtection="1">
      <alignment horizontal="center" vertical="center" wrapText="1"/>
    </xf>
    <xf numFmtId="0" fontId="8" fillId="3" borderId="5" xfId="0" applyFont="1" applyFill="1" applyBorder="1" applyAlignment="1" applyProtection="1">
      <alignment horizontal="center" vertical="center" wrapText="1"/>
    </xf>
    <xf numFmtId="0" fontId="8" fillId="3" borderId="4" xfId="0" applyFont="1" applyFill="1" applyBorder="1" applyAlignment="1" applyProtection="1">
      <alignment horizontal="center" vertical="center"/>
    </xf>
    <xf numFmtId="0" fontId="8" fillId="3" borderId="5" xfId="0" applyFont="1" applyFill="1" applyBorder="1" applyAlignment="1" applyProtection="1">
      <alignment horizontal="center" vertical="center"/>
    </xf>
    <xf numFmtId="0" fontId="2" fillId="3" borderId="14" xfId="0" applyFont="1" applyFill="1" applyBorder="1" applyAlignment="1" applyProtection="1">
      <alignment horizontal="center" vertical="center"/>
    </xf>
    <xf numFmtId="0" fontId="8" fillId="3" borderId="15" xfId="0" applyFont="1" applyFill="1" applyBorder="1" applyAlignment="1" applyProtection="1">
      <alignment vertical="center"/>
    </xf>
    <xf numFmtId="0" fontId="8" fillId="3" borderId="5" xfId="0" applyFont="1" applyFill="1" applyBorder="1" applyAlignment="1" applyProtection="1">
      <alignment horizontal="left" vertical="center"/>
    </xf>
    <xf numFmtId="0" fontId="8" fillId="3" borderId="4" xfId="0" applyFont="1" applyFill="1" applyBorder="1" applyAlignment="1" applyProtection="1">
      <alignment horizontal="left" vertical="center"/>
    </xf>
    <xf numFmtId="0" fontId="8" fillId="3" borderId="6" xfId="0" applyFont="1" applyFill="1" applyBorder="1" applyAlignment="1" applyProtection="1">
      <alignment horizontal="left" vertical="center" wrapText="1"/>
    </xf>
    <xf numFmtId="0" fontId="0" fillId="7" borderId="16" xfId="0" applyFill="1" applyBorder="1" applyAlignment="1" applyProtection="1">
      <alignment horizontal="center" vertical="center"/>
    </xf>
    <xf numFmtId="0" fontId="10" fillId="8" borderId="17" xfId="3" applyFont="1" applyFill="1" applyBorder="1" applyAlignment="1" applyProtection="1">
      <alignment horizontal="center" vertical="center"/>
    </xf>
    <xf numFmtId="0" fontId="10" fillId="8" borderId="18" xfId="3" applyFont="1" applyFill="1" applyBorder="1" applyAlignment="1" applyProtection="1">
      <alignment horizontal="left"/>
    </xf>
    <xf numFmtId="0" fontId="10" fillId="8" borderId="19" xfId="3" applyFont="1" applyFill="1" applyBorder="1" applyAlignment="1" applyProtection="1">
      <alignment horizontal="left"/>
    </xf>
    <xf numFmtId="0" fontId="0" fillId="0" borderId="16" xfId="0" applyBorder="1" applyAlignment="1" applyProtection="1">
      <alignment horizontal="center" vertical="center"/>
    </xf>
    <xf numFmtId="0" fontId="10" fillId="9" borderId="21" xfId="3" applyFont="1" applyFill="1" applyBorder="1" applyAlignment="1" applyProtection="1">
      <alignment horizontal="center" vertical="center"/>
    </xf>
    <xf numFmtId="0" fontId="10" fillId="9" borderId="19" xfId="3" applyFont="1" applyFill="1" applyBorder="1" applyAlignment="1" applyProtection="1">
      <alignment horizontal="left"/>
    </xf>
    <xf numFmtId="0" fontId="10" fillId="9" borderId="17" xfId="3" applyFont="1" applyFill="1" applyBorder="1" applyAlignment="1" applyProtection="1">
      <alignment horizontal="center" vertical="center"/>
    </xf>
    <xf numFmtId="0" fontId="10" fillId="8" borderId="21" xfId="3" applyFont="1" applyFill="1" applyBorder="1" applyAlignment="1" applyProtection="1">
      <alignment horizontal="center" vertical="center"/>
    </xf>
    <xf numFmtId="0" fontId="0" fillId="0" borderId="16" xfId="0" applyBorder="1" applyAlignment="1" applyProtection="1">
      <alignment horizontal="center" vertical="center"/>
    </xf>
    <xf numFmtId="0" fontId="10" fillId="9" borderId="21" xfId="3" applyFont="1" applyFill="1" applyBorder="1" applyAlignment="1" applyProtection="1">
      <alignment horizontal="center" vertical="center"/>
    </xf>
    <xf numFmtId="0" fontId="10" fillId="8" borderId="20" xfId="3" applyFont="1" applyFill="1" applyBorder="1" applyAlignment="1" applyProtection="1">
      <alignment horizontal="center" vertical="center"/>
    </xf>
    <xf numFmtId="0" fontId="10" fillId="9" borderId="20" xfId="3" applyFont="1" applyFill="1" applyBorder="1" applyAlignment="1" applyProtection="1">
      <alignment horizontal="center" vertical="center"/>
    </xf>
    <xf numFmtId="0" fontId="8" fillId="3" borderId="0" xfId="0" applyFont="1" applyFill="1" applyAlignment="1" applyProtection="1">
      <alignment horizontal="left" vertical="center" wrapText="1"/>
    </xf>
    <xf numFmtId="0" fontId="8" fillId="3" borderId="16" xfId="0" applyFont="1" applyFill="1" applyBorder="1" applyAlignment="1" applyProtection="1">
      <alignment horizontal="left" vertical="center" wrapText="1"/>
    </xf>
    <xf numFmtId="0" fontId="8" fillId="3" borderId="19" xfId="0" applyFont="1" applyFill="1" applyBorder="1" applyAlignment="1" applyProtection="1">
      <alignment wrapText="1"/>
    </xf>
    <xf numFmtId="44" fontId="8" fillId="3" borderId="19" xfId="0" applyNumberFormat="1" applyFont="1" applyFill="1" applyBorder="1" applyAlignment="1" applyProtection="1">
      <alignment horizontal="left" vertical="center" wrapText="1"/>
    </xf>
    <xf numFmtId="0" fontId="10" fillId="4" borderId="0" xfId="0" applyFont="1" applyFill="1" applyAlignment="1" applyProtection="1">
      <alignment horizontal="left" vertical="center"/>
    </xf>
    <xf numFmtId="0" fontId="7" fillId="6" borderId="0" xfId="0" applyFont="1" applyFill="1" applyAlignment="1" applyProtection="1">
      <alignment horizontal="left" vertical="center"/>
    </xf>
    <xf numFmtId="0" fontId="0" fillId="4" borderId="0" xfId="0" applyFill="1" applyProtection="1"/>
    <xf numFmtId="0" fontId="0" fillId="3" borderId="22" xfId="0" applyFill="1" applyBorder="1" applyProtection="1"/>
    <xf numFmtId="0" fontId="8" fillId="3" borderId="23" xfId="0" applyFont="1" applyFill="1" applyBorder="1" applyAlignment="1" applyProtection="1">
      <alignment horizontal="center" vertical="top"/>
    </xf>
    <xf numFmtId="0" fontId="8" fillId="3" borderId="24" xfId="0" applyFont="1" applyFill="1" applyBorder="1" applyAlignment="1" applyProtection="1">
      <alignment horizontal="center" vertical="top"/>
    </xf>
    <xf numFmtId="0" fontId="8" fillId="3" borderId="4" xfId="0" applyFont="1" applyFill="1" applyBorder="1" applyAlignment="1" applyProtection="1">
      <alignment vertical="top"/>
    </xf>
    <xf numFmtId="0" fontId="8" fillId="3" borderId="0" xfId="0" applyFont="1" applyFill="1" applyAlignment="1" applyProtection="1">
      <alignment horizontal="left" vertical="center"/>
    </xf>
    <xf numFmtId="0" fontId="8" fillId="3" borderId="3" xfId="0" applyFont="1" applyFill="1" applyBorder="1" applyAlignment="1" applyProtection="1">
      <alignment horizontal="left" vertical="center"/>
    </xf>
    <xf numFmtId="0" fontId="8" fillId="3" borderId="6" xfId="0" applyFont="1" applyFill="1" applyBorder="1" applyAlignment="1" applyProtection="1">
      <alignment vertical="center" wrapText="1"/>
    </xf>
    <xf numFmtId="0" fontId="8" fillId="3" borderId="4" xfId="0" applyFont="1" applyFill="1" applyBorder="1" applyAlignment="1" applyProtection="1">
      <alignment vertical="center" wrapText="1"/>
    </xf>
    <xf numFmtId="0" fontId="0" fillId="4" borderId="0" xfId="0" applyFill="1" applyAlignment="1" applyProtection="1">
      <alignment vertical="center"/>
    </xf>
    <xf numFmtId="0" fontId="10" fillId="7" borderId="25" xfId="0" applyFont="1" applyFill="1" applyBorder="1" applyAlignment="1" applyProtection="1">
      <alignment horizontal="left"/>
    </xf>
    <xf numFmtId="0" fontId="10" fillId="7" borderId="26" xfId="0" applyFont="1" applyFill="1" applyBorder="1" applyAlignment="1" applyProtection="1">
      <alignment horizontal="left"/>
    </xf>
    <xf numFmtId="0" fontId="10" fillId="7" borderId="27" xfId="0" applyFont="1" applyFill="1" applyBorder="1" applyAlignment="1" applyProtection="1">
      <alignment horizontal="center" vertical="top"/>
    </xf>
    <xf numFmtId="44" fontId="10" fillId="7" borderId="27" xfId="1" applyFont="1" applyFill="1" applyBorder="1" applyAlignment="1" applyProtection="1">
      <alignment horizontal="center"/>
    </xf>
    <xf numFmtId="0" fontId="10" fillId="4" borderId="0" xfId="0" applyFont="1" applyFill="1" applyAlignment="1" applyProtection="1">
      <alignment horizontal="left"/>
    </xf>
    <xf numFmtId="0" fontId="10" fillId="4" borderId="29" xfId="0" applyFont="1" applyFill="1" applyBorder="1" applyAlignment="1" applyProtection="1">
      <alignment horizontal="left"/>
    </xf>
    <xf numFmtId="0" fontId="10" fillId="4" borderId="30" xfId="0" applyFont="1" applyFill="1" applyBorder="1" applyAlignment="1" applyProtection="1">
      <alignment horizontal="center" vertical="top"/>
    </xf>
    <xf numFmtId="44" fontId="10" fillId="4" borderId="30" xfId="1" applyFont="1" applyFill="1" applyBorder="1" applyAlignment="1" applyProtection="1">
      <alignment horizontal="center"/>
    </xf>
    <xf numFmtId="0" fontId="10" fillId="7" borderId="0" xfId="0" applyFont="1" applyFill="1" applyAlignment="1" applyProtection="1">
      <alignment horizontal="left"/>
    </xf>
    <xf numFmtId="0" fontId="10" fillId="7" borderId="29" xfId="0" applyFont="1" applyFill="1" applyBorder="1" applyAlignment="1" applyProtection="1">
      <alignment horizontal="left"/>
    </xf>
    <xf numFmtId="0" fontId="10" fillId="7" borderId="42" xfId="0" applyFont="1" applyFill="1" applyBorder="1" applyAlignment="1" applyProtection="1">
      <alignment horizontal="left"/>
    </xf>
    <xf numFmtId="0" fontId="10" fillId="7" borderId="33" xfId="0" applyFont="1" applyFill="1" applyBorder="1" applyAlignment="1" applyProtection="1">
      <alignment horizontal="center" vertical="top"/>
    </xf>
    <xf numFmtId="44" fontId="10" fillId="7" borderId="30" xfId="1" applyFont="1" applyFill="1" applyBorder="1" applyAlignment="1" applyProtection="1">
      <alignment horizontal="center"/>
    </xf>
    <xf numFmtId="0" fontId="10" fillId="4" borderId="42" xfId="0" applyFont="1" applyFill="1" applyBorder="1" applyAlignment="1" applyProtection="1">
      <alignment horizontal="left"/>
    </xf>
    <xf numFmtId="0" fontId="10" fillId="4" borderId="33" xfId="0" applyFont="1" applyFill="1" applyBorder="1" applyAlignment="1" applyProtection="1">
      <alignment horizontal="center" vertical="top"/>
    </xf>
    <xf numFmtId="0" fontId="8" fillId="3" borderId="0" xfId="0" applyFont="1" applyFill="1" applyAlignment="1" applyProtection="1">
      <alignment horizontal="left" wrapText="1"/>
    </xf>
    <xf numFmtId="0" fontId="8" fillId="3" borderId="33" xfId="0" applyFont="1" applyFill="1" applyBorder="1" applyAlignment="1" applyProtection="1">
      <alignment wrapText="1"/>
    </xf>
    <xf numFmtId="44" fontId="8" fillId="3" borderId="33" xfId="0" applyNumberFormat="1" applyFont="1" applyFill="1" applyBorder="1" applyAlignment="1" applyProtection="1">
      <alignment wrapText="1"/>
    </xf>
    <xf numFmtId="0" fontId="10" fillId="4" borderId="0" xfId="0" applyFont="1" applyFill="1" applyAlignment="1" applyProtection="1">
      <alignment horizontal="left" vertical="center" wrapText="1"/>
    </xf>
    <xf numFmtId="0" fontId="8" fillId="4" borderId="0" xfId="0" applyFont="1" applyFill="1" applyAlignment="1" applyProtection="1">
      <alignment wrapText="1"/>
    </xf>
    <xf numFmtId="0" fontId="0" fillId="0" borderId="0" xfId="0" applyAlignment="1" applyProtection="1">
      <alignment horizontal="left" vertical="center"/>
    </xf>
    <xf numFmtId="0" fontId="10" fillId="4" borderId="0" xfId="0" applyFont="1" applyFill="1" applyAlignment="1" applyProtection="1">
      <alignment horizontal="center" vertical="center" wrapText="1"/>
    </xf>
    <xf numFmtId="0" fontId="8" fillId="3" borderId="0" xfId="0" applyFont="1" applyFill="1" applyAlignment="1" applyProtection="1">
      <alignment vertical="center"/>
    </xf>
    <xf numFmtId="0" fontId="8" fillId="3" borderId="29" xfId="0" applyFont="1" applyFill="1" applyBorder="1" applyAlignment="1" applyProtection="1">
      <alignment vertical="center"/>
    </xf>
    <xf numFmtId="0" fontId="8" fillId="3" borderId="30" xfId="0" applyFont="1" applyFill="1" applyBorder="1" applyAlignment="1" applyProtection="1">
      <alignment horizontal="left" vertical="center"/>
    </xf>
    <xf numFmtId="0" fontId="8" fillId="3" borderId="30" xfId="0" applyFont="1" applyFill="1" applyBorder="1" applyAlignment="1" applyProtection="1">
      <alignment horizontal="center" vertical="center"/>
    </xf>
    <xf numFmtId="0" fontId="8" fillId="3" borderId="30" xfId="0" applyFont="1" applyFill="1" applyBorder="1" applyAlignment="1" applyProtection="1">
      <alignment horizontal="center" vertical="center" wrapText="1"/>
    </xf>
    <xf numFmtId="0" fontId="2" fillId="3" borderId="30" xfId="0" applyFont="1" applyFill="1" applyBorder="1" applyAlignment="1" applyProtection="1">
      <alignment horizontal="center" vertical="center"/>
    </xf>
    <xf numFmtId="0" fontId="10" fillId="4" borderId="0" xfId="0" applyFont="1" applyFill="1" applyProtection="1"/>
    <xf numFmtId="0" fontId="10" fillId="4" borderId="29" xfId="0" applyFont="1" applyFill="1" applyBorder="1" applyProtection="1"/>
    <xf numFmtId="44" fontId="10" fillId="4" borderId="30" xfId="1" applyFont="1" applyFill="1" applyBorder="1" applyAlignment="1" applyProtection="1">
      <alignment horizontal="center" vertical="center" wrapText="1"/>
    </xf>
    <xf numFmtId="0" fontId="10" fillId="7" borderId="0" xfId="0" applyFont="1" applyFill="1" applyProtection="1"/>
    <xf numFmtId="0" fontId="10" fillId="7" borderId="29" xfId="0" applyFont="1" applyFill="1" applyBorder="1" applyProtection="1"/>
    <xf numFmtId="0" fontId="10" fillId="7" borderId="30" xfId="0" applyFont="1" applyFill="1" applyBorder="1" applyAlignment="1" applyProtection="1">
      <alignment horizontal="center" vertical="top"/>
    </xf>
    <xf numFmtId="44" fontId="10" fillId="7" borderId="30" xfId="1" applyFont="1" applyFill="1" applyBorder="1" applyAlignment="1" applyProtection="1">
      <alignment horizontal="center" vertical="center" wrapText="1"/>
    </xf>
    <xf numFmtId="44" fontId="10" fillId="7" borderId="38" xfId="1" applyFont="1" applyFill="1" applyBorder="1" applyAlignment="1" applyProtection="1">
      <alignment horizontal="center" vertical="top"/>
    </xf>
    <xf numFmtId="44" fontId="10" fillId="7" borderId="33" xfId="1" applyFont="1" applyFill="1" applyBorder="1" applyAlignment="1" applyProtection="1">
      <alignment horizontal="center" vertical="top"/>
    </xf>
    <xf numFmtId="44" fontId="10" fillId="7" borderId="39" xfId="0" applyNumberFormat="1" applyFont="1" applyFill="1" applyBorder="1" applyAlignment="1" applyProtection="1">
      <alignment vertical="top"/>
    </xf>
    <xf numFmtId="44" fontId="10" fillId="0" borderId="40" xfId="1" applyFont="1" applyFill="1" applyBorder="1" applyAlignment="1" applyProtection="1">
      <alignment horizontal="center" vertical="top"/>
    </xf>
    <xf numFmtId="44" fontId="10" fillId="0" borderId="41" xfId="1" applyFont="1" applyFill="1" applyBorder="1" applyAlignment="1" applyProtection="1">
      <alignment horizontal="center" vertical="top"/>
    </xf>
    <xf numFmtId="44" fontId="10" fillId="0" borderId="39" xfId="0" applyNumberFormat="1" applyFont="1" applyBorder="1" applyAlignment="1" applyProtection="1">
      <alignment vertical="top"/>
    </xf>
    <xf numFmtId="44" fontId="8" fillId="3" borderId="0" xfId="1" applyFont="1" applyFill="1" applyBorder="1" applyAlignment="1" applyProtection="1">
      <alignment wrapText="1"/>
    </xf>
    <xf numFmtId="0" fontId="8" fillId="3" borderId="34" xfId="0" applyFont="1" applyFill="1" applyBorder="1" applyAlignment="1" applyProtection="1">
      <alignment wrapText="1"/>
    </xf>
    <xf numFmtId="0" fontId="8" fillId="3" borderId="35" xfId="0" applyFont="1" applyFill="1" applyBorder="1" applyAlignment="1" applyProtection="1">
      <alignment wrapText="1"/>
    </xf>
    <xf numFmtId="0" fontId="10" fillId="4" borderId="0" xfId="0" applyFont="1" applyFill="1" applyAlignment="1" applyProtection="1">
      <alignment horizontal="left" vertical="center" wrapText="1"/>
    </xf>
    <xf numFmtId="0" fontId="8" fillId="3" borderId="33" xfId="0" applyFont="1" applyFill="1" applyBorder="1" applyAlignment="1" applyProtection="1">
      <alignment horizontal="left" vertical="center" wrapText="1"/>
    </xf>
    <xf numFmtId="44" fontId="8" fillId="3" borderId="33" xfId="0" applyNumberFormat="1" applyFont="1" applyFill="1" applyBorder="1" applyAlignment="1" applyProtection="1">
      <alignment horizontal="left" vertical="center" wrapText="1"/>
    </xf>
    <xf numFmtId="0" fontId="6" fillId="4" borderId="0" xfId="0" applyFont="1" applyFill="1" applyAlignment="1" applyProtection="1">
      <alignment horizontal="left" vertical="center"/>
    </xf>
    <xf numFmtId="0" fontId="10" fillId="4" borderId="0" xfId="0" applyFont="1" applyFill="1" applyProtection="1"/>
    <xf numFmtId="0" fontId="8" fillId="4" borderId="0" xfId="0" applyFont="1" applyFill="1" applyAlignment="1" applyProtection="1">
      <alignment horizontal="left"/>
    </xf>
    <xf numFmtId="0" fontId="10" fillId="4" borderId="0" xfId="0" applyFont="1" applyFill="1" applyAlignment="1" applyProtection="1">
      <alignment horizontal="left" wrapText="1"/>
    </xf>
    <xf numFmtId="0" fontId="5" fillId="0" borderId="0" xfId="0" applyFont="1" applyProtection="1"/>
    <xf numFmtId="0" fontId="10" fillId="4" borderId="0" xfId="0" applyFont="1" applyFill="1" applyAlignment="1" applyProtection="1">
      <alignment horizontal="left"/>
    </xf>
    <xf numFmtId="0" fontId="8" fillId="3" borderId="3" xfId="0" applyFont="1" applyFill="1" applyBorder="1" applyAlignment="1" applyProtection="1">
      <alignment horizontal="left" wrapText="1"/>
    </xf>
    <xf numFmtId="0" fontId="6" fillId="0" borderId="0" xfId="0" applyFont="1" applyProtection="1"/>
    <xf numFmtId="0" fontId="6" fillId="0" borderId="0" xfId="0" applyFont="1" applyAlignment="1" applyProtection="1">
      <alignment vertical="top" wrapText="1"/>
    </xf>
    <xf numFmtId="0" fontId="6" fillId="0" borderId="0" xfId="0" applyFont="1" applyAlignment="1" applyProtection="1">
      <alignment wrapText="1"/>
    </xf>
    <xf numFmtId="0" fontId="12" fillId="0" borderId="0" xfId="0" applyFont="1" applyProtection="1"/>
    <xf numFmtId="0" fontId="13" fillId="4" borderId="0" xfId="0" applyFont="1" applyFill="1" applyAlignment="1" applyProtection="1">
      <alignment vertical="center"/>
    </xf>
    <xf numFmtId="0" fontId="0" fillId="0" borderId="0" xfId="0" applyAlignment="1" applyProtection="1">
      <alignment horizontal="center"/>
    </xf>
    <xf numFmtId="0" fontId="14" fillId="4" borderId="0" xfId="0" applyFont="1" applyFill="1" applyProtection="1"/>
    <xf numFmtId="9" fontId="10" fillId="5" borderId="30" xfId="2" applyFont="1" applyFill="1" applyBorder="1" applyAlignment="1" applyProtection="1">
      <alignment horizontal="center" vertical="top"/>
      <protection locked="0"/>
    </xf>
  </cellXfs>
  <cellStyles count="4">
    <cellStyle name="Procent" xfId="2" builtinId="5"/>
    <cellStyle name="Standaard" xfId="0" builtinId="0"/>
    <cellStyle name="Standaard_3230 begroting  Stoa Arena tbv uitgebracht 2" xfId="3" xr:uid="{6E251FCF-AA78-4295-B94E-EF7DDC3BE67F}"/>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9525</xdr:colOff>
      <xdr:row>0</xdr:row>
      <xdr:rowOff>114300</xdr:rowOff>
    </xdr:from>
    <xdr:to>
      <xdr:col>3</xdr:col>
      <xdr:colOff>1541145</xdr:colOff>
      <xdr:row>4</xdr:row>
      <xdr:rowOff>38100</xdr:rowOff>
    </xdr:to>
    <xdr:pic>
      <xdr:nvPicPr>
        <xdr:cNvPr id="2" name="Afbeelding 1">
          <a:extLst>
            <a:ext uri="{FF2B5EF4-FFF2-40B4-BE49-F238E27FC236}">
              <a16:creationId xmlns:a16="http://schemas.microsoft.com/office/drawing/2014/main" id="{2AA4C289-F27D-4C2E-A30B-0647457CA4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10250" y="114300"/>
          <a:ext cx="154305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E579E-8438-4753-AC4B-28A29FC6B028}">
  <dimension ref="A1:O160"/>
  <sheetViews>
    <sheetView showGridLines="0" tabSelected="1" zoomScale="70" zoomScaleNormal="70" workbookViewId="0">
      <selection activeCell="C154" sqref="C154:D154"/>
    </sheetView>
  </sheetViews>
  <sheetFormatPr defaultColWidth="9.109375" defaultRowHeight="14.4"/>
  <cols>
    <col min="1" max="1" width="9.109375" style="33"/>
    <col min="2" max="2" width="41.109375" style="192" customWidth="1"/>
    <col min="3" max="3" width="36.6640625" style="186" bestFit="1" customWidth="1"/>
    <col min="4" max="4" width="41.6640625" style="186" customWidth="1"/>
    <col min="5" max="5" width="13.33203125" style="186" customWidth="1"/>
    <col min="6" max="6" width="19.6640625" style="186" bestFit="1" customWidth="1"/>
    <col min="7" max="7" width="26.6640625" style="186" bestFit="1" customWidth="1"/>
    <col min="8" max="8" width="18.5546875" style="186" customWidth="1"/>
    <col min="9" max="9" width="28.33203125" style="186" customWidth="1"/>
    <col min="10" max="10" width="21.33203125" style="186" customWidth="1"/>
    <col min="11" max="16384" width="9.109375" style="33"/>
  </cols>
  <sheetData>
    <row r="1" spans="1:11" ht="17.399999999999999" customHeight="1">
      <c r="A1" s="29" t="s">
        <v>115</v>
      </c>
      <c r="B1" s="29"/>
      <c r="C1" s="30"/>
      <c r="D1" s="31"/>
      <c r="E1" s="32"/>
      <c r="F1" s="32"/>
      <c r="G1" s="32"/>
      <c r="H1" s="32"/>
      <c r="I1" s="32"/>
      <c r="J1" s="32"/>
    </row>
    <row r="2" spans="1:11" ht="17.399999999999999" customHeight="1">
      <c r="A2" s="29"/>
      <c r="B2" s="29"/>
      <c r="C2" s="30"/>
      <c r="D2" s="31"/>
      <c r="E2" s="32"/>
      <c r="F2" s="32"/>
      <c r="G2" s="32"/>
      <c r="H2" s="34"/>
      <c r="I2" s="32"/>
      <c r="J2" s="32"/>
    </row>
    <row r="3" spans="1:11" ht="17.399999999999999" customHeight="1">
      <c r="A3" s="29"/>
      <c r="B3" s="29"/>
      <c r="C3" s="30"/>
      <c r="D3" s="31"/>
      <c r="E3" s="32"/>
      <c r="F3" s="32"/>
      <c r="G3" s="33"/>
      <c r="H3" s="32"/>
      <c r="I3" s="32"/>
      <c r="J3" s="32"/>
    </row>
    <row r="4" spans="1:11">
      <c r="A4" s="29"/>
      <c r="B4" s="29"/>
      <c r="C4" s="30"/>
      <c r="D4" s="32"/>
      <c r="E4" s="32"/>
      <c r="F4" s="32"/>
      <c r="G4" s="32"/>
      <c r="H4" s="32"/>
      <c r="I4" s="32"/>
      <c r="J4" s="32"/>
    </row>
    <row r="5" spans="1:11">
      <c r="A5" s="35" t="s">
        <v>0</v>
      </c>
      <c r="B5" s="35"/>
      <c r="C5" s="36"/>
      <c r="D5" s="32"/>
      <c r="E5" s="32"/>
      <c r="F5" s="32"/>
      <c r="G5" s="32"/>
      <c r="H5" s="32"/>
      <c r="I5" s="32"/>
      <c r="J5" s="32"/>
    </row>
    <row r="6" spans="1:11" ht="26.4" customHeight="1">
      <c r="A6" s="37" t="s">
        <v>1</v>
      </c>
      <c r="B6" s="37"/>
      <c r="C6" s="38"/>
      <c r="D6" s="39"/>
      <c r="E6" s="39"/>
      <c r="F6" s="39"/>
      <c r="G6" s="39"/>
      <c r="H6" s="39"/>
      <c r="I6" s="39"/>
      <c r="J6" s="40"/>
    </row>
    <row r="7" spans="1:11" ht="15" customHeight="1">
      <c r="A7" s="41"/>
      <c r="B7" s="42"/>
      <c r="C7" s="43"/>
      <c r="D7" s="44"/>
      <c r="E7" s="45" t="s">
        <v>2</v>
      </c>
      <c r="F7" s="46"/>
      <c r="G7" s="47" t="s">
        <v>3</v>
      </c>
      <c r="H7" s="47"/>
      <c r="I7" s="48" t="s">
        <v>4</v>
      </c>
      <c r="J7" s="49"/>
    </row>
    <row r="8" spans="1:11" s="56" customFormat="1" ht="39.6">
      <c r="A8" s="50" t="s">
        <v>5</v>
      </c>
      <c r="B8" s="51" t="s">
        <v>6</v>
      </c>
      <c r="C8" s="52" t="s">
        <v>7</v>
      </c>
      <c r="D8" s="53" t="s">
        <v>8</v>
      </c>
      <c r="E8" s="54" t="s">
        <v>9</v>
      </c>
      <c r="F8" s="54" t="s">
        <v>10</v>
      </c>
      <c r="G8" s="54" t="s">
        <v>11</v>
      </c>
      <c r="H8" s="54" t="s">
        <v>12</v>
      </c>
      <c r="I8" s="54" t="s">
        <v>13</v>
      </c>
      <c r="J8" s="55"/>
    </row>
    <row r="9" spans="1:11">
      <c r="A9" s="57" t="s">
        <v>14</v>
      </c>
      <c r="B9" s="58" t="s">
        <v>15</v>
      </c>
      <c r="C9" s="59" t="s">
        <v>16</v>
      </c>
      <c r="D9" s="59" t="s">
        <v>17</v>
      </c>
      <c r="E9" s="59">
        <v>2</v>
      </c>
      <c r="F9" s="1">
        <v>0</v>
      </c>
      <c r="G9" s="1">
        <v>0</v>
      </c>
      <c r="H9" s="2">
        <v>0</v>
      </c>
      <c r="I9" s="3">
        <f>SUM((F9+G9)*(1-H9))*E9</f>
        <v>0</v>
      </c>
      <c r="J9" s="49"/>
      <c r="K9" s="60"/>
    </row>
    <row r="10" spans="1:11">
      <c r="A10" s="57"/>
      <c r="B10" s="58"/>
      <c r="C10" s="59" t="s">
        <v>18</v>
      </c>
      <c r="D10" s="59" t="s">
        <v>17</v>
      </c>
      <c r="E10" s="59">
        <v>6</v>
      </c>
      <c r="F10" s="1">
        <v>0</v>
      </c>
      <c r="G10" s="1">
        <v>0</v>
      </c>
      <c r="H10" s="2">
        <v>0</v>
      </c>
      <c r="I10" s="3">
        <f t="shared" ref="I10:I11" si="0">SUM((F10+G10)*(1-H10))*E10</f>
        <v>0</v>
      </c>
      <c r="J10" s="49"/>
    </row>
    <row r="11" spans="1:11">
      <c r="A11" s="57"/>
      <c r="B11" s="58"/>
      <c r="C11" s="59" t="s">
        <v>19</v>
      </c>
      <c r="D11" s="59" t="s">
        <v>17</v>
      </c>
      <c r="E11" s="59">
        <v>1</v>
      </c>
      <c r="F11" s="1">
        <v>0</v>
      </c>
      <c r="G11" s="1">
        <v>0</v>
      </c>
      <c r="H11" s="2">
        <v>0</v>
      </c>
      <c r="I11" s="3">
        <f t="shared" si="0"/>
        <v>0</v>
      </c>
      <c r="J11" s="49"/>
    </row>
    <row r="12" spans="1:11">
      <c r="A12" s="61" t="s">
        <v>20</v>
      </c>
      <c r="B12" s="62" t="s">
        <v>21</v>
      </c>
      <c r="C12" s="63" t="s">
        <v>16</v>
      </c>
      <c r="D12" s="63" t="s">
        <v>17</v>
      </c>
      <c r="E12" s="63">
        <v>1</v>
      </c>
      <c r="F12" s="1">
        <v>0</v>
      </c>
      <c r="G12" s="1">
        <v>0</v>
      </c>
      <c r="H12" s="2">
        <v>0</v>
      </c>
      <c r="I12" s="4">
        <f>SUM((F12+G12)*(1-H12)*E12)</f>
        <v>0</v>
      </c>
      <c r="J12" s="49"/>
    </row>
    <row r="13" spans="1:11">
      <c r="A13" s="61"/>
      <c r="B13" s="64"/>
      <c r="C13" s="63" t="s">
        <v>111</v>
      </c>
      <c r="D13" s="63" t="s">
        <v>112</v>
      </c>
      <c r="E13" s="63">
        <v>1</v>
      </c>
      <c r="F13" s="1">
        <v>0</v>
      </c>
      <c r="G13" s="1">
        <v>0</v>
      </c>
      <c r="H13" s="2">
        <v>0</v>
      </c>
      <c r="I13" s="4">
        <f t="shared" ref="I13:I17" si="1">SUM((F13+G13)*(1-H13)*E13)</f>
        <v>0</v>
      </c>
      <c r="J13" s="49"/>
    </row>
    <row r="14" spans="1:11">
      <c r="A14" s="61"/>
      <c r="B14" s="64"/>
      <c r="C14" s="63" t="s">
        <v>18</v>
      </c>
      <c r="D14" s="63" t="s">
        <v>17</v>
      </c>
      <c r="E14" s="63">
        <v>1</v>
      </c>
      <c r="F14" s="1">
        <v>0</v>
      </c>
      <c r="G14" s="1">
        <v>0</v>
      </c>
      <c r="H14" s="2">
        <v>0</v>
      </c>
      <c r="I14" s="4">
        <f t="shared" si="1"/>
        <v>0</v>
      </c>
      <c r="J14" s="49"/>
    </row>
    <row r="15" spans="1:11">
      <c r="A15" s="61"/>
      <c r="B15" s="64"/>
      <c r="C15" s="63" t="s">
        <v>22</v>
      </c>
      <c r="D15" s="63" t="s">
        <v>17</v>
      </c>
      <c r="E15" s="63">
        <v>25</v>
      </c>
      <c r="F15" s="1">
        <v>0</v>
      </c>
      <c r="G15" s="1">
        <v>0</v>
      </c>
      <c r="H15" s="2">
        <v>0</v>
      </c>
      <c r="I15" s="4">
        <f t="shared" si="1"/>
        <v>0</v>
      </c>
      <c r="J15" s="49"/>
    </row>
    <row r="16" spans="1:11">
      <c r="A16" s="61"/>
      <c r="B16" s="64"/>
      <c r="C16" s="63" t="s">
        <v>23</v>
      </c>
      <c r="D16" s="63" t="s">
        <v>17</v>
      </c>
      <c r="E16" s="63">
        <v>37</v>
      </c>
      <c r="F16" s="1">
        <v>0</v>
      </c>
      <c r="G16" s="1">
        <v>0</v>
      </c>
      <c r="H16" s="2">
        <v>0</v>
      </c>
      <c r="I16" s="4">
        <f t="shared" si="1"/>
        <v>0</v>
      </c>
      <c r="J16" s="49"/>
    </row>
    <row r="17" spans="1:10">
      <c r="A17" s="61"/>
      <c r="B17" s="65"/>
      <c r="C17" s="63" t="s">
        <v>24</v>
      </c>
      <c r="D17" s="63" t="s">
        <v>17</v>
      </c>
      <c r="E17" s="63">
        <v>1</v>
      </c>
      <c r="F17" s="1">
        <v>0</v>
      </c>
      <c r="G17" s="1">
        <v>0</v>
      </c>
      <c r="H17" s="2">
        <v>0</v>
      </c>
      <c r="I17" s="4">
        <f t="shared" si="1"/>
        <v>0</v>
      </c>
      <c r="J17" s="49"/>
    </row>
    <row r="18" spans="1:10">
      <c r="A18" s="57" t="s">
        <v>25</v>
      </c>
      <c r="B18" s="58" t="s">
        <v>26</v>
      </c>
      <c r="C18" s="59" t="s">
        <v>27</v>
      </c>
      <c r="D18" s="59" t="s">
        <v>17</v>
      </c>
      <c r="E18" s="59">
        <v>1</v>
      </c>
      <c r="F18" s="1">
        <v>0</v>
      </c>
      <c r="G18" s="1">
        <v>0</v>
      </c>
      <c r="H18" s="2">
        <v>0</v>
      </c>
      <c r="I18" s="3">
        <f>SUM((F18+G18)*(1-H18)*E18)</f>
        <v>0</v>
      </c>
      <c r="J18" s="49"/>
    </row>
    <row r="19" spans="1:10">
      <c r="A19" s="57"/>
      <c r="B19" s="58"/>
      <c r="C19" s="59" t="s">
        <v>28</v>
      </c>
      <c r="D19" s="59" t="s">
        <v>17</v>
      </c>
      <c r="E19" s="59">
        <v>1</v>
      </c>
      <c r="F19" s="1">
        <v>0</v>
      </c>
      <c r="G19" s="1">
        <v>0</v>
      </c>
      <c r="H19" s="2">
        <v>0</v>
      </c>
      <c r="I19" s="3">
        <f>SUM((F19+G19)*(1-H19)*E19)</f>
        <v>0</v>
      </c>
      <c r="J19" s="49"/>
    </row>
    <row r="20" spans="1:10">
      <c r="A20" s="66" t="s">
        <v>29</v>
      </c>
      <c r="B20" s="67" t="s">
        <v>30</v>
      </c>
      <c r="C20" s="63" t="s">
        <v>31</v>
      </c>
      <c r="D20" s="63" t="s">
        <v>31</v>
      </c>
      <c r="E20" s="63" t="s">
        <v>31</v>
      </c>
      <c r="F20" s="68">
        <v>0</v>
      </c>
      <c r="G20" s="68">
        <v>0</v>
      </c>
      <c r="H20" s="69">
        <v>0</v>
      </c>
      <c r="I20" s="4">
        <f t="shared" ref="I20:I39" si="2">SUM((F20+G20)*(1-H20))</f>
        <v>0</v>
      </c>
      <c r="J20" s="49"/>
    </row>
    <row r="21" spans="1:10">
      <c r="A21" s="70" t="s">
        <v>32</v>
      </c>
      <c r="B21" s="71" t="s">
        <v>33</v>
      </c>
      <c r="C21" s="59" t="s">
        <v>31</v>
      </c>
      <c r="D21" s="59" t="s">
        <v>31</v>
      </c>
      <c r="E21" s="59" t="s">
        <v>31</v>
      </c>
      <c r="F21" s="72">
        <v>0</v>
      </c>
      <c r="G21" s="72">
        <v>0</v>
      </c>
      <c r="H21" s="73">
        <v>0</v>
      </c>
      <c r="I21" s="3">
        <f t="shared" si="2"/>
        <v>0</v>
      </c>
      <c r="J21" s="49"/>
    </row>
    <row r="22" spans="1:10">
      <c r="A22" s="61" t="s">
        <v>34</v>
      </c>
      <c r="B22" s="74" t="s">
        <v>35</v>
      </c>
      <c r="C22" s="63" t="s">
        <v>36</v>
      </c>
      <c r="D22" s="75" t="s">
        <v>17</v>
      </c>
      <c r="E22" s="63">
        <v>2</v>
      </c>
      <c r="F22" s="1">
        <v>0</v>
      </c>
      <c r="G22" s="1">
        <v>0</v>
      </c>
      <c r="H22" s="2">
        <v>0</v>
      </c>
      <c r="I22" s="4">
        <f>SUM((F22+G22)*(1-H22)*E22)</f>
        <v>0</v>
      </c>
      <c r="J22" s="49"/>
    </row>
    <row r="23" spans="1:10">
      <c r="A23" s="61"/>
      <c r="B23" s="74"/>
      <c r="C23" s="63" t="s">
        <v>111</v>
      </c>
      <c r="D23" s="63" t="s">
        <v>112</v>
      </c>
      <c r="E23" s="63">
        <v>1</v>
      </c>
      <c r="F23" s="1">
        <v>0</v>
      </c>
      <c r="G23" s="1">
        <v>0</v>
      </c>
      <c r="H23" s="2">
        <v>0</v>
      </c>
      <c r="I23" s="4">
        <f t="shared" ref="I23:I27" si="3">SUM((F23+G23)*(1-H23)*E23)</f>
        <v>0</v>
      </c>
      <c r="J23" s="49"/>
    </row>
    <row r="24" spans="1:10">
      <c r="A24" s="61"/>
      <c r="B24" s="74"/>
      <c r="C24" s="63" t="s">
        <v>16</v>
      </c>
      <c r="D24" s="63" t="s">
        <v>17</v>
      </c>
      <c r="E24" s="63">
        <v>3</v>
      </c>
      <c r="F24" s="1">
        <v>0</v>
      </c>
      <c r="G24" s="1">
        <v>0</v>
      </c>
      <c r="H24" s="2">
        <v>0</v>
      </c>
      <c r="I24" s="4">
        <f t="shared" si="3"/>
        <v>0</v>
      </c>
      <c r="J24" s="49"/>
    </row>
    <row r="25" spans="1:10">
      <c r="A25" s="61"/>
      <c r="B25" s="74"/>
      <c r="C25" s="63" t="s">
        <v>37</v>
      </c>
      <c r="D25" s="63" t="s">
        <v>17</v>
      </c>
      <c r="E25" s="63">
        <v>1</v>
      </c>
      <c r="F25" s="1">
        <v>0</v>
      </c>
      <c r="G25" s="1">
        <v>0</v>
      </c>
      <c r="H25" s="2">
        <v>0</v>
      </c>
      <c r="I25" s="4">
        <f t="shared" si="3"/>
        <v>0</v>
      </c>
      <c r="J25" s="49"/>
    </row>
    <row r="26" spans="1:10">
      <c r="A26" s="61"/>
      <c r="B26" s="74"/>
      <c r="C26" s="63" t="s">
        <v>38</v>
      </c>
      <c r="D26" s="63" t="s">
        <v>39</v>
      </c>
      <c r="E26" s="63">
        <v>2</v>
      </c>
      <c r="F26" s="1">
        <v>0</v>
      </c>
      <c r="G26" s="1">
        <v>0</v>
      </c>
      <c r="H26" s="2">
        <v>0</v>
      </c>
      <c r="I26" s="4">
        <f t="shared" si="3"/>
        <v>0</v>
      </c>
      <c r="J26" s="49"/>
    </row>
    <row r="27" spans="1:10">
      <c r="A27" s="61"/>
      <c r="B27" s="74"/>
      <c r="C27" s="63" t="s">
        <v>40</v>
      </c>
      <c r="D27" s="75" t="s">
        <v>17</v>
      </c>
      <c r="E27" s="63">
        <v>1</v>
      </c>
      <c r="F27" s="1">
        <v>0</v>
      </c>
      <c r="G27" s="1">
        <v>0</v>
      </c>
      <c r="H27" s="2">
        <v>0</v>
      </c>
      <c r="I27" s="4">
        <f t="shared" si="3"/>
        <v>0</v>
      </c>
      <c r="J27" s="49"/>
    </row>
    <row r="28" spans="1:10">
      <c r="A28" s="57" t="s">
        <v>41</v>
      </c>
      <c r="B28" s="76" t="s">
        <v>42</v>
      </c>
      <c r="C28" s="59" t="s">
        <v>36</v>
      </c>
      <c r="D28" s="77" t="s">
        <v>17</v>
      </c>
      <c r="E28" s="59">
        <v>1</v>
      </c>
      <c r="F28" s="1">
        <v>0</v>
      </c>
      <c r="G28" s="1">
        <v>0</v>
      </c>
      <c r="H28" s="2">
        <v>0</v>
      </c>
      <c r="I28" s="3">
        <f>SUM((F28+G28)*(1-H28)*E28)</f>
        <v>0</v>
      </c>
      <c r="J28" s="49"/>
    </row>
    <row r="29" spans="1:10" ht="13.2" customHeight="1">
      <c r="A29" s="57"/>
      <c r="B29" s="78"/>
      <c r="C29" s="59" t="s">
        <v>16</v>
      </c>
      <c r="D29" s="59" t="s">
        <v>17</v>
      </c>
      <c r="E29" s="59">
        <v>1</v>
      </c>
      <c r="F29" s="1">
        <v>0</v>
      </c>
      <c r="G29" s="1">
        <v>0</v>
      </c>
      <c r="H29" s="2">
        <v>0</v>
      </c>
      <c r="I29" s="3">
        <f t="shared" ref="I29:I35" si="4">SUM((F29+G29)*(1-H29)*E29)</f>
        <v>0</v>
      </c>
      <c r="J29" s="49"/>
    </row>
    <row r="30" spans="1:10">
      <c r="A30" s="57"/>
      <c r="B30" s="78"/>
      <c r="C30" s="59" t="s">
        <v>43</v>
      </c>
      <c r="D30" s="59" t="s">
        <v>39</v>
      </c>
      <c r="E30" s="59">
        <v>1</v>
      </c>
      <c r="F30" s="1">
        <v>0</v>
      </c>
      <c r="G30" s="1">
        <v>0</v>
      </c>
      <c r="H30" s="2">
        <v>0</v>
      </c>
      <c r="I30" s="3">
        <f t="shared" si="4"/>
        <v>0</v>
      </c>
      <c r="J30" s="49"/>
    </row>
    <row r="31" spans="1:10">
      <c r="A31" s="57"/>
      <c r="B31" s="78"/>
      <c r="C31" s="59" t="s">
        <v>44</v>
      </c>
      <c r="D31" s="59" t="s">
        <v>45</v>
      </c>
      <c r="E31" s="59">
        <v>1</v>
      </c>
      <c r="F31" s="1">
        <v>0</v>
      </c>
      <c r="G31" s="1">
        <v>0</v>
      </c>
      <c r="H31" s="2">
        <v>0</v>
      </c>
      <c r="I31" s="3">
        <f t="shared" si="4"/>
        <v>0</v>
      </c>
      <c r="J31" s="49"/>
    </row>
    <row r="32" spans="1:10">
      <c r="A32" s="57"/>
      <c r="B32" s="78"/>
      <c r="C32" s="59" t="s">
        <v>46</v>
      </c>
      <c r="D32" s="59" t="s">
        <v>17</v>
      </c>
      <c r="E32" s="59">
        <v>2</v>
      </c>
      <c r="F32" s="1">
        <v>0</v>
      </c>
      <c r="G32" s="1">
        <v>0</v>
      </c>
      <c r="H32" s="2">
        <v>0</v>
      </c>
      <c r="I32" s="3">
        <f t="shared" si="4"/>
        <v>0</v>
      </c>
      <c r="J32" s="49"/>
    </row>
    <row r="33" spans="1:10">
      <c r="A33" s="57"/>
      <c r="B33" s="78"/>
      <c r="C33" s="59" t="s">
        <v>47</v>
      </c>
      <c r="D33" s="59" t="s">
        <v>17</v>
      </c>
      <c r="E33" s="59">
        <v>1</v>
      </c>
      <c r="F33" s="1">
        <v>0</v>
      </c>
      <c r="G33" s="1">
        <v>0</v>
      </c>
      <c r="H33" s="2">
        <v>0</v>
      </c>
      <c r="I33" s="3">
        <f t="shared" si="4"/>
        <v>0</v>
      </c>
      <c r="J33" s="49"/>
    </row>
    <row r="34" spans="1:10">
      <c r="A34" s="57"/>
      <c r="B34" s="78"/>
      <c r="C34" s="59" t="s">
        <v>40</v>
      </c>
      <c r="D34" s="59" t="s">
        <v>17</v>
      </c>
      <c r="E34" s="59">
        <v>2</v>
      </c>
      <c r="F34" s="1">
        <v>0</v>
      </c>
      <c r="G34" s="1">
        <v>0</v>
      </c>
      <c r="H34" s="2">
        <v>0</v>
      </c>
      <c r="I34" s="3">
        <f t="shared" si="4"/>
        <v>0</v>
      </c>
      <c r="J34" s="49"/>
    </row>
    <row r="35" spans="1:10">
      <c r="A35" s="57"/>
      <c r="B35" s="79"/>
      <c r="C35" s="59" t="s">
        <v>24</v>
      </c>
      <c r="D35" s="59" t="s">
        <v>17</v>
      </c>
      <c r="E35" s="59">
        <v>1</v>
      </c>
      <c r="F35" s="1">
        <v>0</v>
      </c>
      <c r="G35" s="1">
        <v>0</v>
      </c>
      <c r="H35" s="2">
        <v>0</v>
      </c>
      <c r="I35" s="3">
        <f t="shared" si="4"/>
        <v>0</v>
      </c>
      <c r="J35" s="49"/>
    </row>
    <row r="36" spans="1:10">
      <c r="A36" s="66" t="s">
        <v>48</v>
      </c>
      <c r="B36" s="67" t="s">
        <v>49</v>
      </c>
      <c r="C36" s="80" t="s">
        <v>31</v>
      </c>
      <c r="D36" s="81" t="s">
        <v>31</v>
      </c>
      <c r="E36" s="80" t="s">
        <v>31</v>
      </c>
      <c r="F36" s="68">
        <v>0</v>
      </c>
      <c r="G36" s="68">
        <v>0</v>
      </c>
      <c r="H36" s="69">
        <v>0</v>
      </c>
      <c r="I36" s="4">
        <f t="shared" si="2"/>
        <v>0</v>
      </c>
      <c r="J36" s="49"/>
    </row>
    <row r="37" spans="1:10">
      <c r="A37" s="82" t="s">
        <v>50</v>
      </c>
      <c r="B37" s="71" t="s">
        <v>51</v>
      </c>
      <c r="C37" s="83" t="s">
        <v>31</v>
      </c>
      <c r="D37" s="83" t="s">
        <v>31</v>
      </c>
      <c r="E37" s="83" t="s">
        <v>31</v>
      </c>
      <c r="F37" s="72">
        <v>0</v>
      </c>
      <c r="G37" s="72">
        <v>0</v>
      </c>
      <c r="H37" s="73">
        <v>0</v>
      </c>
      <c r="I37" s="3">
        <f t="shared" si="2"/>
        <v>0</v>
      </c>
      <c r="J37" s="49"/>
    </row>
    <row r="38" spans="1:10">
      <c r="A38" s="66" t="s">
        <v>52</v>
      </c>
      <c r="B38" s="84" t="s">
        <v>53</v>
      </c>
      <c r="C38" s="80" t="s">
        <v>31</v>
      </c>
      <c r="D38" s="80" t="s">
        <v>31</v>
      </c>
      <c r="E38" s="80" t="s">
        <v>31</v>
      </c>
      <c r="F38" s="68">
        <v>0</v>
      </c>
      <c r="G38" s="68">
        <v>0</v>
      </c>
      <c r="H38" s="69">
        <v>0</v>
      </c>
      <c r="I38" s="4">
        <f t="shared" si="2"/>
        <v>0</v>
      </c>
      <c r="J38" s="49"/>
    </row>
    <row r="39" spans="1:10">
      <c r="A39" s="70" t="s">
        <v>54</v>
      </c>
      <c r="B39" s="85" t="s">
        <v>55</v>
      </c>
      <c r="C39" s="83" t="s">
        <v>31</v>
      </c>
      <c r="D39" s="83" t="s">
        <v>31</v>
      </c>
      <c r="E39" s="83" t="s">
        <v>31</v>
      </c>
      <c r="F39" s="72">
        <v>0</v>
      </c>
      <c r="G39" s="72">
        <v>0</v>
      </c>
      <c r="H39" s="73">
        <v>0</v>
      </c>
      <c r="I39" s="3">
        <f t="shared" si="2"/>
        <v>0</v>
      </c>
      <c r="J39" s="49"/>
    </row>
    <row r="40" spans="1:10" ht="14.4" customHeight="1">
      <c r="A40" s="86" t="s">
        <v>56</v>
      </c>
      <c r="B40" s="86"/>
      <c r="C40" s="87"/>
      <c r="D40" s="87"/>
      <c r="E40" s="87"/>
      <c r="F40" s="87"/>
      <c r="G40" s="87"/>
      <c r="H40" s="87"/>
      <c r="I40" s="88">
        <f>SUM(I9:I39)</f>
        <v>0</v>
      </c>
      <c r="J40" s="49"/>
    </row>
    <row r="41" spans="1:10">
      <c r="A41" s="89" t="s">
        <v>57</v>
      </c>
      <c r="B41" s="89"/>
      <c r="C41" s="89"/>
      <c r="D41" s="49"/>
      <c r="E41" s="90"/>
      <c r="F41" s="90"/>
      <c r="G41" s="49"/>
      <c r="H41" s="49"/>
      <c r="I41" s="49"/>
      <c r="J41" s="49"/>
    </row>
    <row r="42" spans="1:10">
      <c r="A42" s="89" t="s">
        <v>58</v>
      </c>
      <c r="B42" s="89"/>
      <c r="C42" s="91"/>
      <c r="D42" s="91"/>
      <c r="E42" s="91"/>
      <c r="F42" s="90"/>
      <c r="G42" s="49"/>
      <c r="H42" s="49"/>
      <c r="I42" s="49"/>
      <c r="J42" s="49"/>
    </row>
    <row r="43" spans="1:10">
      <c r="B43" s="91"/>
      <c r="C43" s="91"/>
      <c r="D43" s="91"/>
      <c r="E43" s="91"/>
      <c r="F43" s="90"/>
      <c r="G43" s="49"/>
      <c r="H43" s="49"/>
      <c r="I43" s="49"/>
      <c r="J43" s="49"/>
    </row>
    <row r="44" spans="1:10" ht="17.399999999999999">
      <c r="A44" s="92" t="s">
        <v>59</v>
      </c>
      <c r="B44" s="93"/>
      <c r="C44" s="39"/>
      <c r="D44" s="39"/>
      <c r="E44" s="39"/>
      <c r="F44" s="39"/>
      <c r="G44" s="39"/>
      <c r="H44" s="39"/>
      <c r="I44" s="39"/>
      <c r="J44" s="92"/>
    </row>
    <row r="45" spans="1:10">
      <c r="A45" s="94"/>
      <c r="B45" s="95"/>
      <c r="C45" s="96"/>
      <c r="D45" s="96"/>
      <c r="E45" s="97" t="s">
        <v>2</v>
      </c>
      <c r="F45" s="98"/>
      <c r="G45" s="99" t="s">
        <v>3</v>
      </c>
      <c r="H45" s="100"/>
      <c r="I45" s="99" t="s">
        <v>4</v>
      </c>
      <c r="J45" s="100"/>
    </row>
    <row r="46" spans="1:10" ht="39.6">
      <c r="A46" s="101" t="s">
        <v>5</v>
      </c>
      <c r="B46" s="102" t="s">
        <v>60</v>
      </c>
      <c r="C46" s="103" t="s">
        <v>61</v>
      </c>
      <c r="D46" s="104" t="s">
        <v>8</v>
      </c>
      <c r="E46" s="105" t="s">
        <v>62</v>
      </c>
      <c r="F46" s="105" t="s">
        <v>10</v>
      </c>
      <c r="G46" s="105" t="s">
        <v>11</v>
      </c>
      <c r="H46" s="105" t="s">
        <v>12</v>
      </c>
      <c r="I46" s="105" t="s">
        <v>113</v>
      </c>
      <c r="J46" s="105" t="s">
        <v>63</v>
      </c>
    </row>
    <row r="47" spans="1:10">
      <c r="A47" s="106" t="s">
        <v>14</v>
      </c>
      <c r="B47" s="107" t="s">
        <v>15</v>
      </c>
      <c r="C47" s="108" t="s">
        <v>36</v>
      </c>
      <c r="D47" s="109" t="s">
        <v>64</v>
      </c>
      <c r="E47" s="108">
        <v>4</v>
      </c>
      <c r="F47" s="5">
        <v>0</v>
      </c>
      <c r="G47" s="5">
        <v>0</v>
      </c>
      <c r="H47" s="6">
        <v>0</v>
      </c>
      <c r="I47" s="7">
        <f>SUM((F47+G47)*(1-H47)*E47)</f>
        <v>0</v>
      </c>
      <c r="J47" s="8">
        <f t="shared" ref="J47:J112" si="5">SUM(I47*5)</f>
        <v>0</v>
      </c>
    </row>
    <row r="48" spans="1:10">
      <c r="A48" s="106"/>
      <c r="B48" s="107"/>
      <c r="C48" s="109" t="s">
        <v>65</v>
      </c>
      <c r="D48" s="109" t="s">
        <v>64</v>
      </c>
      <c r="E48" s="109">
        <v>2</v>
      </c>
      <c r="F48" s="9">
        <v>0</v>
      </c>
      <c r="G48" s="9">
        <v>0</v>
      </c>
      <c r="H48" s="10">
        <v>0</v>
      </c>
      <c r="I48" s="7">
        <f t="shared" ref="I48:I52" si="6">SUM((F48+G48)*(1-H48)*E48)</f>
        <v>0</v>
      </c>
      <c r="J48" s="12">
        <f t="shared" si="5"/>
        <v>0</v>
      </c>
    </row>
    <row r="49" spans="1:10">
      <c r="A49" s="106"/>
      <c r="B49" s="107"/>
      <c r="C49" s="109" t="s">
        <v>43</v>
      </c>
      <c r="D49" s="109" t="s">
        <v>64</v>
      </c>
      <c r="E49" s="109">
        <v>1</v>
      </c>
      <c r="F49" s="9">
        <v>0</v>
      </c>
      <c r="G49" s="9">
        <v>0</v>
      </c>
      <c r="H49" s="10">
        <v>0</v>
      </c>
      <c r="I49" s="7">
        <f t="shared" si="6"/>
        <v>0</v>
      </c>
      <c r="J49" s="12">
        <f t="shared" si="5"/>
        <v>0</v>
      </c>
    </row>
    <row r="50" spans="1:10">
      <c r="A50" s="106"/>
      <c r="B50" s="107"/>
      <c r="C50" s="109" t="s">
        <v>66</v>
      </c>
      <c r="D50" s="109" t="s">
        <v>67</v>
      </c>
      <c r="E50" s="109">
        <v>6</v>
      </c>
      <c r="F50" s="9">
        <v>0</v>
      </c>
      <c r="G50" s="9">
        <v>0</v>
      </c>
      <c r="H50" s="10">
        <v>0</v>
      </c>
      <c r="I50" s="7">
        <f t="shared" si="6"/>
        <v>0</v>
      </c>
      <c r="J50" s="12">
        <f t="shared" si="5"/>
        <v>0</v>
      </c>
    </row>
    <row r="51" spans="1:10">
      <c r="A51" s="106"/>
      <c r="B51" s="107"/>
      <c r="C51" s="109" t="s">
        <v>18</v>
      </c>
      <c r="D51" s="109" t="s">
        <v>64</v>
      </c>
      <c r="E51" s="109">
        <v>6</v>
      </c>
      <c r="F51" s="9">
        <v>0</v>
      </c>
      <c r="G51" s="9">
        <v>0</v>
      </c>
      <c r="H51" s="10">
        <v>0</v>
      </c>
      <c r="I51" s="7">
        <f t="shared" si="6"/>
        <v>0</v>
      </c>
      <c r="J51" s="12">
        <f t="shared" si="5"/>
        <v>0</v>
      </c>
    </row>
    <row r="52" spans="1:10">
      <c r="A52" s="106"/>
      <c r="B52" s="107"/>
      <c r="C52" s="109" t="s">
        <v>19</v>
      </c>
      <c r="D52" s="109" t="s">
        <v>64</v>
      </c>
      <c r="E52" s="109">
        <v>2</v>
      </c>
      <c r="F52" s="9">
        <v>0</v>
      </c>
      <c r="G52" s="9">
        <v>0</v>
      </c>
      <c r="H52" s="10">
        <v>0</v>
      </c>
      <c r="I52" s="7">
        <f t="shared" si="6"/>
        <v>0</v>
      </c>
      <c r="J52" s="12">
        <f t="shared" ref="J52" si="7">SUM(I52*5)</f>
        <v>0</v>
      </c>
    </row>
    <row r="53" spans="1:10">
      <c r="A53" s="110" t="s">
        <v>20</v>
      </c>
      <c r="B53" s="111" t="s">
        <v>21</v>
      </c>
      <c r="C53" s="112" t="s">
        <v>36</v>
      </c>
      <c r="D53" s="112" t="s">
        <v>64</v>
      </c>
      <c r="E53" s="112">
        <v>3</v>
      </c>
      <c r="F53" s="9">
        <v>0</v>
      </c>
      <c r="G53" s="9">
        <v>0</v>
      </c>
      <c r="H53" s="10">
        <v>0</v>
      </c>
      <c r="I53" s="13">
        <f>SUM((F53+G53)*(1-H53)*E53)</f>
        <v>0</v>
      </c>
      <c r="J53" s="14">
        <f t="shared" si="5"/>
        <v>0</v>
      </c>
    </row>
    <row r="54" spans="1:10">
      <c r="A54" s="110"/>
      <c r="B54" s="113"/>
      <c r="C54" s="112" t="s">
        <v>65</v>
      </c>
      <c r="D54" s="112" t="s">
        <v>64</v>
      </c>
      <c r="E54" s="112">
        <v>2</v>
      </c>
      <c r="F54" s="9">
        <v>0</v>
      </c>
      <c r="G54" s="9">
        <v>0</v>
      </c>
      <c r="H54" s="10">
        <v>0</v>
      </c>
      <c r="I54" s="13">
        <f t="shared" ref="I54:I61" si="8">SUM((F54+G54)*(1-H54)*E54)</f>
        <v>0</v>
      </c>
      <c r="J54" s="14">
        <f t="shared" ref="J54:J55" si="9">SUM(I54*5)</f>
        <v>0</v>
      </c>
    </row>
    <row r="55" spans="1:10" ht="13.95" customHeight="1">
      <c r="A55" s="110"/>
      <c r="B55" s="113"/>
      <c r="C55" s="112" t="s">
        <v>38</v>
      </c>
      <c r="D55" s="112" t="s">
        <v>64</v>
      </c>
      <c r="E55" s="112">
        <v>1</v>
      </c>
      <c r="F55" s="9">
        <v>0</v>
      </c>
      <c r="G55" s="9">
        <v>0</v>
      </c>
      <c r="H55" s="10">
        <v>0</v>
      </c>
      <c r="I55" s="13">
        <f t="shared" si="8"/>
        <v>0</v>
      </c>
      <c r="J55" s="14">
        <f t="shared" si="9"/>
        <v>0</v>
      </c>
    </row>
    <row r="56" spans="1:10" ht="13.95" customHeight="1">
      <c r="A56" s="110"/>
      <c r="B56" s="113"/>
      <c r="C56" s="112" t="s">
        <v>66</v>
      </c>
      <c r="D56" s="112" t="s">
        <v>67</v>
      </c>
      <c r="E56" s="112">
        <v>13</v>
      </c>
      <c r="F56" s="9">
        <v>0</v>
      </c>
      <c r="G56" s="9">
        <v>0</v>
      </c>
      <c r="H56" s="10">
        <v>0</v>
      </c>
      <c r="I56" s="13">
        <f t="shared" si="8"/>
        <v>0</v>
      </c>
      <c r="J56" s="14">
        <f t="shared" ref="J56:J57" si="10">SUM(I56*5)</f>
        <v>0</v>
      </c>
    </row>
    <row r="57" spans="1:10">
      <c r="A57" s="110"/>
      <c r="B57" s="113"/>
      <c r="C57" s="112" t="s">
        <v>18</v>
      </c>
      <c r="D57" s="112" t="s">
        <v>64</v>
      </c>
      <c r="E57" s="112">
        <v>2</v>
      </c>
      <c r="F57" s="9">
        <v>0</v>
      </c>
      <c r="G57" s="9">
        <v>0</v>
      </c>
      <c r="H57" s="10">
        <v>0</v>
      </c>
      <c r="I57" s="13">
        <f t="shared" si="8"/>
        <v>0</v>
      </c>
      <c r="J57" s="14">
        <f t="shared" si="10"/>
        <v>0</v>
      </c>
    </row>
    <row r="58" spans="1:10">
      <c r="A58" s="110"/>
      <c r="B58" s="113"/>
      <c r="C58" s="112" t="s">
        <v>68</v>
      </c>
      <c r="D58" s="112" t="s">
        <v>64</v>
      </c>
      <c r="E58" s="112">
        <v>1</v>
      </c>
      <c r="F58" s="9">
        <v>0</v>
      </c>
      <c r="G58" s="9">
        <v>0</v>
      </c>
      <c r="H58" s="10">
        <v>0</v>
      </c>
      <c r="I58" s="13">
        <f t="shared" si="8"/>
        <v>0</v>
      </c>
      <c r="J58" s="14">
        <f t="shared" ref="J58" si="11">SUM(I58*5)</f>
        <v>0</v>
      </c>
    </row>
    <row r="59" spans="1:10">
      <c r="A59" s="110"/>
      <c r="B59" s="113"/>
      <c r="C59" s="112" t="s">
        <v>47</v>
      </c>
      <c r="D59" s="112" t="s">
        <v>64</v>
      </c>
      <c r="E59" s="112">
        <v>8</v>
      </c>
      <c r="F59" s="9">
        <v>0</v>
      </c>
      <c r="G59" s="9">
        <v>0</v>
      </c>
      <c r="H59" s="10">
        <v>0</v>
      </c>
      <c r="I59" s="13">
        <f t="shared" si="8"/>
        <v>0</v>
      </c>
      <c r="J59" s="14">
        <f t="shared" si="5"/>
        <v>0</v>
      </c>
    </row>
    <row r="60" spans="1:10">
      <c r="A60" s="110"/>
      <c r="B60" s="113"/>
      <c r="C60" s="112" t="s">
        <v>69</v>
      </c>
      <c r="D60" s="112" t="s">
        <v>64</v>
      </c>
      <c r="E60" s="112">
        <v>1</v>
      </c>
      <c r="F60" s="9">
        <v>0</v>
      </c>
      <c r="G60" s="9">
        <v>0</v>
      </c>
      <c r="H60" s="10">
        <v>0</v>
      </c>
      <c r="I60" s="13">
        <f t="shared" si="8"/>
        <v>0</v>
      </c>
      <c r="J60" s="14">
        <f t="shared" ref="J60" si="12">SUM(I60*5)</f>
        <v>0</v>
      </c>
    </row>
    <row r="61" spans="1:10">
      <c r="A61" s="110"/>
      <c r="B61" s="113"/>
      <c r="C61" s="112" t="s">
        <v>19</v>
      </c>
      <c r="D61" s="112" t="s">
        <v>64</v>
      </c>
      <c r="E61" s="112">
        <v>2</v>
      </c>
      <c r="F61" s="9">
        <v>0</v>
      </c>
      <c r="G61" s="9">
        <v>0</v>
      </c>
      <c r="H61" s="10">
        <v>0</v>
      </c>
      <c r="I61" s="13">
        <f t="shared" si="8"/>
        <v>0</v>
      </c>
      <c r="J61" s="14">
        <f t="shared" si="5"/>
        <v>0</v>
      </c>
    </row>
    <row r="62" spans="1:10">
      <c r="A62" s="106" t="s">
        <v>25</v>
      </c>
      <c r="B62" s="114" t="s">
        <v>26</v>
      </c>
      <c r="C62" s="109" t="s">
        <v>36</v>
      </c>
      <c r="D62" s="109" t="s">
        <v>64</v>
      </c>
      <c r="E62" s="109">
        <v>2</v>
      </c>
      <c r="F62" s="9">
        <v>0</v>
      </c>
      <c r="G62" s="9">
        <v>0</v>
      </c>
      <c r="H62" s="10">
        <v>0</v>
      </c>
      <c r="I62" s="11">
        <f>SUM((F62+G62)*(1-H62)*E62)</f>
        <v>0</v>
      </c>
      <c r="J62" s="12">
        <f t="shared" si="5"/>
        <v>0</v>
      </c>
    </row>
    <row r="63" spans="1:10">
      <c r="A63" s="106"/>
      <c r="B63" s="107"/>
      <c r="C63" s="109" t="s">
        <v>65</v>
      </c>
      <c r="D63" s="109" t="s">
        <v>64</v>
      </c>
      <c r="E63" s="109">
        <v>4</v>
      </c>
      <c r="F63" s="9">
        <v>0</v>
      </c>
      <c r="G63" s="9">
        <v>0</v>
      </c>
      <c r="H63" s="10">
        <v>0</v>
      </c>
      <c r="I63" s="11">
        <f t="shared" ref="I63:I68" si="13">SUM((F63+G63)*(1-H63)*E63)</f>
        <v>0</v>
      </c>
      <c r="J63" s="12">
        <f t="shared" si="5"/>
        <v>0</v>
      </c>
    </row>
    <row r="64" spans="1:10">
      <c r="A64" s="106"/>
      <c r="B64" s="107"/>
      <c r="C64" s="109" t="s">
        <v>38</v>
      </c>
      <c r="D64" s="109" t="s">
        <v>64</v>
      </c>
      <c r="E64" s="109">
        <v>1</v>
      </c>
      <c r="F64" s="9">
        <v>0</v>
      </c>
      <c r="G64" s="9">
        <v>0</v>
      </c>
      <c r="H64" s="10">
        <v>0</v>
      </c>
      <c r="I64" s="11">
        <f t="shared" si="13"/>
        <v>0</v>
      </c>
      <c r="J64" s="12">
        <f t="shared" ref="J64:J68" si="14">SUM(I64*5)</f>
        <v>0</v>
      </c>
    </row>
    <row r="65" spans="1:10">
      <c r="A65" s="106"/>
      <c r="B65" s="107"/>
      <c r="C65" s="109" t="s">
        <v>18</v>
      </c>
      <c r="D65" s="109" t="s">
        <v>64</v>
      </c>
      <c r="E65" s="109">
        <v>2</v>
      </c>
      <c r="F65" s="9">
        <v>0</v>
      </c>
      <c r="G65" s="9">
        <v>0</v>
      </c>
      <c r="H65" s="10">
        <v>0</v>
      </c>
      <c r="I65" s="11">
        <f t="shared" si="13"/>
        <v>0</v>
      </c>
      <c r="J65" s="12">
        <f t="shared" si="14"/>
        <v>0</v>
      </c>
    </row>
    <row r="66" spans="1:10">
      <c r="A66" s="106"/>
      <c r="B66" s="107"/>
      <c r="C66" s="109" t="s">
        <v>27</v>
      </c>
      <c r="D66" s="109" t="s">
        <v>64</v>
      </c>
      <c r="E66" s="109">
        <v>3</v>
      </c>
      <c r="F66" s="9">
        <v>0</v>
      </c>
      <c r="G66" s="9">
        <v>0</v>
      </c>
      <c r="H66" s="10">
        <v>0</v>
      </c>
      <c r="I66" s="11">
        <f t="shared" si="13"/>
        <v>0</v>
      </c>
      <c r="J66" s="12">
        <f t="shared" si="14"/>
        <v>0</v>
      </c>
    </row>
    <row r="67" spans="1:10">
      <c r="A67" s="106"/>
      <c r="B67" s="107"/>
      <c r="C67" s="109" t="s">
        <v>69</v>
      </c>
      <c r="D67" s="109" t="s">
        <v>64</v>
      </c>
      <c r="E67" s="109">
        <v>1</v>
      </c>
      <c r="F67" s="9">
        <v>0</v>
      </c>
      <c r="G67" s="9">
        <v>0</v>
      </c>
      <c r="H67" s="10">
        <v>0</v>
      </c>
      <c r="I67" s="11">
        <f t="shared" si="13"/>
        <v>0</v>
      </c>
      <c r="J67" s="12">
        <f t="shared" si="14"/>
        <v>0</v>
      </c>
    </row>
    <row r="68" spans="1:10">
      <c r="A68" s="106"/>
      <c r="B68" s="107"/>
      <c r="C68" s="109" t="s">
        <v>19</v>
      </c>
      <c r="D68" s="109" t="s">
        <v>64</v>
      </c>
      <c r="E68" s="109">
        <v>1</v>
      </c>
      <c r="F68" s="9">
        <v>0</v>
      </c>
      <c r="G68" s="9">
        <v>0</v>
      </c>
      <c r="H68" s="10">
        <v>0</v>
      </c>
      <c r="I68" s="11">
        <f t="shared" si="13"/>
        <v>0</v>
      </c>
      <c r="J68" s="12">
        <f t="shared" si="14"/>
        <v>0</v>
      </c>
    </row>
    <row r="69" spans="1:10">
      <c r="A69" s="115" t="s">
        <v>29</v>
      </c>
      <c r="B69" s="116" t="s">
        <v>30</v>
      </c>
      <c r="C69" s="112" t="s">
        <v>19</v>
      </c>
      <c r="D69" s="112" t="s">
        <v>64</v>
      </c>
      <c r="E69" s="112">
        <v>1</v>
      </c>
      <c r="F69" s="9">
        <v>0</v>
      </c>
      <c r="G69" s="9">
        <v>0</v>
      </c>
      <c r="H69" s="10">
        <v>0</v>
      </c>
      <c r="I69" s="13">
        <f>SUM((F69+G69)*(1-H69)*E69)</f>
        <v>0</v>
      </c>
      <c r="J69" s="14">
        <f t="shared" si="5"/>
        <v>0</v>
      </c>
    </row>
    <row r="70" spans="1:10">
      <c r="A70" s="106" t="s">
        <v>32</v>
      </c>
      <c r="B70" s="107" t="s">
        <v>33</v>
      </c>
      <c r="C70" s="109" t="s">
        <v>19</v>
      </c>
      <c r="D70" s="109" t="s">
        <v>64</v>
      </c>
      <c r="E70" s="109">
        <v>1</v>
      </c>
      <c r="F70" s="9">
        <v>0</v>
      </c>
      <c r="G70" s="9">
        <v>0</v>
      </c>
      <c r="H70" s="10">
        <v>0</v>
      </c>
      <c r="I70" s="11">
        <f>SUM((F70+G70)*(1-H70)*E70)</f>
        <v>0</v>
      </c>
      <c r="J70" s="12">
        <f t="shared" ref="J70" si="15">SUM(I70*5)</f>
        <v>0</v>
      </c>
    </row>
    <row r="71" spans="1:10">
      <c r="A71" s="106"/>
      <c r="B71" s="117"/>
      <c r="C71" s="109" t="s">
        <v>70</v>
      </c>
      <c r="D71" s="109" t="s">
        <v>64</v>
      </c>
      <c r="E71" s="109">
        <v>1</v>
      </c>
      <c r="F71" s="9">
        <v>0</v>
      </c>
      <c r="G71" s="9">
        <v>0</v>
      </c>
      <c r="H71" s="10">
        <v>0</v>
      </c>
      <c r="I71" s="11">
        <f>SUM((F71+G71)*(1-H71)*E71)</f>
        <v>0</v>
      </c>
      <c r="J71" s="12">
        <f t="shared" ref="J71" si="16">SUM(I71*5)</f>
        <v>0</v>
      </c>
    </row>
    <row r="72" spans="1:10">
      <c r="A72" s="110" t="s">
        <v>34</v>
      </c>
      <c r="B72" s="111" t="s">
        <v>35</v>
      </c>
      <c r="C72" s="112" t="s">
        <v>36</v>
      </c>
      <c r="D72" s="112" t="s">
        <v>64</v>
      </c>
      <c r="E72" s="112">
        <v>2</v>
      </c>
      <c r="F72" s="9">
        <v>0</v>
      </c>
      <c r="G72" s="9">
        <v>0</v>
      </c>
      <c r="H72" s="10">
        <v>0</v>
      </c>
      <c r="I72" s="13">
        <f>SUM((F72+G72)*(1-H72)*E72)</f>
        <v>0</v>
      </c>
      <c r="J72" s="14">
        <f t="shared" si="5"/>
        <v>0</v>
      </c>
    </row>
    <row r="73" spans="1:10">
      <c r="A73" s="110"/>
      <c r="B73" s="113"/>
      <c r="C73" s="112" t="s">
        <v>65</v>
      </c>
      <c r="D73" s="112" t="s">
        <v>64</v>
      </c>
      <c r="E73" s="112">
        <v>3</v>
      </c>
      <c r="F73" s="9">
        <v>0</v>
      </c>
      <c r="G73" s="9">
        <v>0</v>
      </c>
      <c r="H73" s="10">
        <v>0</v>
      </c>
      <c r="I73" s="13">
        <f t="shared" ref="I73:I81" si="17">SUM((F73+G73)*(1-H73)*E73)</f>
        <v>0</v>
      </c>
      <c r="J73" s="14">
        <f t="shared" si="5"/>
        <v>0</v>
      </c>
    </row>
    <row r="74" spans="1:10">
      <c r="A74" s="110"/>
      <c r="B74" s="113"/>
      <c r="C74" s="112" t="s">
        <v>43</v>
      </c>
      <c r="D74" s="112" t="s">
        <v>64</v>
      </c>
      <c r="E74" s="112">
        <v>1</v>
      </c>
      <c r="F74" s="9">
        <v>0</v>
      </c>
      <c r="G74" s="9">
        <v>0</v>
      </c>
      <c r="H74" s="10">
        <v>0</v>
      </c>
      <c r="I74" s="13">
        <f t="shared" si="17"/>
        <v>0</v>
      </c>
      <c r="J74" s="14">
        <f t="shared" si="5"/>
        <v>0</v>
      </c>
    </row>
    <row r="75" spans="1:10">
      <c r="A75" s="110"/>
      <c r="B75" s="113"/>
      <c r="C75" s="112" t="s">
        <v>66</v>
      </c>
      <c r="D75" s="112" t="s">
        <v>67</v>
      </c>
      <c r="E75" s="112">
        <v>3</v>
      </c>
      <c r="F75" s="9">
        <v>0</v>
      </c>
      <c r="G75" s="9">
        <v>0</v>
      </c>
      <c r="H75" s="10">
        <v>0</v>
      </c>
      <c r="I75" s="13">
        <f t="shared" si="17"/>
        <v>0</v>
      </c>
      <c r="J75" s="14">
        <f t="shared" ref="J75:J77" si="18">SUM(I75*5)</f>
        <v>0</v>
      </c>
    </row>
    <row r="76" spans="1:10">
      <c r="A76" s="110"/>
      <c r="B76" s="113"/>
      <c r="C76" s="112" t="s">
        <v>18</v>
      </c>
      <c r="D76" s="112" t="s">
        <v>64</v>
      </c>
      <c r="E76" s="112">
        <v>1</v>
      </c>
      <c r="F76" s="9">
        <v>0</v>
      </c>
      <c r="G76" s="9">
        <v>0</v>
      </c>
      <c r="H76" s="10">
        <v>0</v>
      </c>
      <c r="I76" s="13">
        <f t="shared" si="17"/>
        <v>0</v>
      </c>
      <c r="J76" s="14">
        <f t="shared" si="18"/>
        <v>0</v>
      </c>
    </row>
    <row r="77" spans="1:10">
      <c r="A77" s="110"/>
      <c r="B77" s="113"/>
      <c r="C77" s="112" t="s">
        <v>27</v>
      </c>
      <c r="D77" s="112" t="s">
        <v>64</v>
      </c>
      <c r="E77" s="112">
        <v>1</v>
      </c>
      <c r="F77" s="9">
        <v>0</v>
      </c>
      <c r="G77" s="9">
        <v>0</v>
      </c>
      <c r="H77" s="10">
        <v>0</v>
      </c>
      <c r="I77" s="13">
        <f t="shared" si="17"/>
        <v>0</v>
      </c>
      <c r="J77" s="14">
        <f t="shared" si="18"/>
        <v>0</v>
      </c>
    </row>
    <row r="78" spans="1:10">
      <c r="A78" s="110"/>
      <c r="B78" s="113"/>
      <c r="C78" s="112" t="s">
        <v>47</v>
      </c>
      <c r="D78" s="112" t="s">
        <v>64</v>
      </c>
      <c r="E78" s="112">
        <v>4</v>
      </c>
      <c r="F78" s="9">
        <v>0</v>
      </c>
      <c r="G78" s="9">
        <v>0</v>
      </c>
      <c r="H78" s="10">
        <v>0</v>
      </c>
      <c r="I78" s="13">
        <f t="shared" si="17"/>
        <v>0</v>
      </c>
      <c r="J78" s="14">
        <f t="shared" ref="J78" si="19">SUM(I78*5)</f>
        <v>0</v>
      </c>
    </row>
    <row r="79" spans="1:10">
      <c r="A79" s="110"/>
      <c r="B79" s="113"/>
      <c r="C79" s="112" t="s">
        <v>69</v>
      </c>
      <c r="D79" s="112" t="s">
        <v>64</v>
      </c>
      <c r="E79" s="112">
        <v>1</v>
      </c>
      <c r="F79" s="9">
        <v>0</v>
      </c>
      <c r="G79" s="9">
        <v>0</v>
      </c>
      <c r="H79" s="10">
        <v>0</v>
      </c>
      <c r="I79" s="13">
        <f t="shared" si="17"/>
        <v>0</v>
      </c>
      <c r="J79" s="14">
        <f t="shared" si="5"/>
        <v>0</v>
      </c>
    </row>
    <row r="80" spans="1:10">
      <c r="A80" s="110"/>
      <c r="B80" s="113"/>
      <c r="C80" s="112" t="s">
        <v>19</v>
      </c>
      <c r="D80" s="112" t="s">
        <v>64</v>
      </c>
      <c r="E80" s="112">
        <v>1</v>
      </c>
      <c r="F80" s="9">
        <v>0</v>
      </c>
      <c r="G80" s="9">
        <v>0</v>
      </c>
      <c r="H80" s="10">
        <v>0</v>
      </c>
      <c r="I80" s="13">
        <f t="shared" si="17"/>
        <v>0</v>
      </c>
      <c r="J80" s="14">
        <f t="shared" si="5"/>
        <v>0</v>
      </c>
    </row>
    <row r="81" spans="1:10">
      <c r="A81" s="110"/>
      <c r="B81" s="118"/>
      <c r="C81" s="112" t="s">
        <v>70</v>
      </c>
      <c r="D81" s="112" t="s">
        <v>64</v>
      </c>
      <c r="E81" s="112">
        <v>1</v>
      </c>
      <c r="F81" s="9">
        <v>0</v>
      </c>
      <c r="G81" s="9">
        <v>0</v>
      </c>
      <c r="H81" s="10">
        <v>0</v>
      </c>
      <c r="I81" s="13">
        <f t="shared" si="17"/>
        <v>0</v>
      </c>
      <c r="J81" s="14">
        <f t="shared" si="5"/>
        <v>0</v>
      </c>
    </row>
    <row r="82" spans="1:10">
      <c r="A82" s="106" t="s">
        <v>41</v>
      </c>
      <c r="B82" s="114" t="s">
        <v>42</v>
      </c>
      <c r="C82" s="109" t="s">
        <v>36</v>
      </c>
      <c r="D82" s="109" t="s">
        <v>64</v>
      </c>
      <c r="E82" s="109">
        <v>1</v>
      </c>
      <c r="F82" s="9">
        <v>0</v>
      </c>
      <c r="G82" s="9">
        <v>0</v>
      </c>
      <c r="H82" s="10">
        <v>0</v>
      </c>
      <c r="I82" s="11">
        <f>SUM((F82+G82)*(1-H82)*E82)</f>
        <v>0</v>
      </c>
      <c r="J82" s="12">
        <f t="shared" si="5"/>
        <v>0</v>
      </c>
    </row>
    <row r="83" spans="1:10">
      <c r="A83" s="106"/>
      <c r="B83" s="107"/>
      <c r="C83" s="109" t="s">
        <v>65</v>
      </c>
      <c r="D83" s="109" t="s">
        <v>64</v>
      </c>
      <c r="E83" s="109">
        <v>1</v>
      </c>
      <c r="F83" s="9">
        <v>0</v>
      </c>
      <c r="G83" s="9">
        <v>0</v>
      </c>
      <c r="H83" s="10">
        <v>0</v>
      </c>
      <c r="I83" s="11">
        <f t="shared" ref="I83:I90" si="20">SUM((F83+G83)*(1-H83)*E83)</f>
        <v>0</v>
      </c>
      <c r="J83" s="12">
        <f t="shared" ref="J83:J86" si="21">SUM(I83*5)</f>
        <v>0</v>
      </c>
    </row>
    <row r="84" spans="1:10">
      <c r="A84" s="106"/>
      <c r="B84" s="107"/>
      <c r="C84" s="109" t="s">
        <v>43</v>
      </c>
      <c r="D84" s="109" t="s">
        <v>64</v>
      </c>
      <c r="E84" s="109">
        <v>1</v>
      </c>
      <c r="F84" s="9">
        <v>0</v>
      </c>
      <c r="G84" s="9">
        <v>0</v>
      </c>
      <c r="H84" s="10">
        <v>0</v>
      </c>
      <c r="I84" s="11">
        <f t="shared" si="20"/>
        <v>0</v>
      </c>
      <c r="J84" s="12">
        <f t="shared" si="21"/>
        <v>0</v>
      </c>
    </row>
    <row r="85" spans="1:10">
      <c r="A85" s="106"/>
      <c r="B85" s="107"/>
      <c r="C85" s="109" t="s">
        <v>66</v>
      </c>
      <c r="D85" s="109" t="s">
        <v>67</v>
      </c>
      <c r="E85" s="109">
        <v>19</v>
      </c>
      <c r="F85" s="9">
        <v>0</v>
      </c>
      <c r="G85" s="9">
        <v>0</v>
      </c>
      <c r="H85" s="10">
        <v>0</v>
      </c>
      <c r="I85" s="11">
        <f t="shared" si="20"/>
        <v>0</v>
      </c>
      <c r="J85" s="12">
        <f t="shared" si="21"/>
        <v>0</v>
      </c>
    </row>
    <row r="86" spans="1:10">
      <c r="A86" s="106"/>
      <c r="B86" s="107"/>
      <c r="C86" s="109" t="s">
        <v>18</v>
      </c>
      <c r="D86" s="109" t="s">
        <v>64</v>
      </c>
      <c r="E86" s="109">
        <v>1</v>
      </c>
      <c r="F86" s="9">
        <v>0</v>
      </c>
      <c r="G86" s="9">
        <v>0</v>
      </c>
      <c r="H86" s="10">
        <v>0</v>
      </c>
      <c r="I86" s="11">
        <f t="shared" si="20"/>
        <v>0</v>
      </c>
      <c r="J86" s="12">
        <f t="shared" si="21"/>
        <v>0</v>
      </c>
    </row>
    <row r="87" spans="1:10">
      <c r="A87" s="106"/>
      <c r="B87" s="107"/>
      <c r="C87" s="109" t="s">
        <v>47</v>
      </c>
      <c r="D87" s="109" t="s">
        <v>64</v>
      </c>
      <c r="E87" s="109">
        <v>1</v>
      </c>
      <c r="F87" s="9">
        <v>0</v>
      </c>
      <c r="G87" s="9">
        <v>0</v>
      </c>
      <c r="H87" s="10">
        <v>0</v>
      </c>
      <c r="I87" s="11">
        <f t="shared" si="20"/>
        <v>0</v>
      </c>
      <c r="J87" s="12">
        <f t="shared" si="5"/>
        <v>0</v>
      </c>
    </row>
    <row r="88" spans="1:10">
      <c r="A88" s="106"/>
      <c r="B88" s="107"/>
      <c r="C88" s="109" t="s">
        <v>69</v>
      </c>
      <c r="D88" s="109" t="s">
        <v>64</v>
      </c>
      <c r="E88" s="109">
        <v>1</v>
      </c>
      <c r="F88" s="9">
        <v>0</v>
      </c>
      <c r="G88" s="9">
        <v>0</v>
      </c>
      <c r="H88" s="10">
        <v>0</v>
      </c>
      <c r="I88" s="11">
        <f t="shared" si="20"/>
        <v>0</v>
      </c>
      <c r="J88" s="12">
        <f t="shared" si="5"/>
        <v>0</v>
      </c>
    </row>
    <row r="89" spans="1:10">
      <c r="A89" s="106"/>
      <c r="B89" s="107"/>
      <c r="C89" s="109" t="s">
        <v>19</v>
      </c>
      <c r="D89" s="109" t="s">
        <v>64</v>
      </c>
      <c r="E89" s="109">
        <v>2</v>
      </c>
      <c r="F89" s="9">
        <v>0</v>
      </c>
      <c r="G89" s="9">
        <v>0</v>
      </c>
      <c r="H89" s="10">
        <v>0</v>
      </c>
      <c r="I89" s="11">
        <f t="shared" si="20"/>
        <v>0</v>
      </c>
      <c r="J89" s="12">
        <f t="shared" si="5"/>
        <v>0</v>
      </c>
    </row>
    <row r="90" spans="1:10">
      <c r="A90" s="106"/>
      <c r="B90" s="107"/>
      <c r="C90" s="109" t="s">
        <v>46</v>
      </c>
      <c r="D90" s="109" t="s">
        <v>64</v>
      </c>
      <c r="E90" s="109">
        <v>2</v>
      </c>
      <c r="F90" s="9">
        <v>0</v>
      </c>
      <c r="G90" s="9">
        <v>0</v>
      </c>
      <c r="H90" s="10">
        <v>0</v>
      </c>
      <c r="I90" s="11">
        <f t="shared" si="20"/>
        <v>0</v>
      </c>
      <c r="J90" s="12">
        <f t="shared" si="5"/>
        <v>0</v>
      </c>
    </row>
    <row r="91" spans="1:10">
      <c r="A91" s="110" t="s">
        <v>48</v>
      </c>
      <c r="B91" s="111" t="s">
        <v>49</v>
      </c>
      <c r="C91" s="112" t="s">
        <v>36</v>
      </c>
      <c r="D91" s="112" t="s">
        <v>64</v>
      </c>
      <c r="E91" s="112">
        <v>1</v>
      </c>
      <c r="F91" s="9">
        <v>0</v>
      </c>
      <c r="G91" s="9">
        <v>0</v>
      </c>
      <c r="H91" s="10">
        <v>0</v>
      </c>
      <c r="I91" s="13">
        <f>SUM((F91+G91)*(1-H91)*E91)</f>
        <v>0</v>
      </c>
      <c r="J91" s="14">
        <f t="shared" si="5"/>
        <v>0</v>
      </c>
    </row>
    <row r="92" spans="1:10">
      <c r="A92" s="110"/>
      <c r="B92" s="113"/>
      <c r="C92" s="112" t="s">
        <v>65</v>
      </c>
      <c r="D92" s="112" t="s">
        <v>64</v>
      </c>
      <c r="E92" s="112">
        <v>4</v>
      </c>
      <c r="F92" s="9">
        <v>0</v>
      </c>
      <c r="G92" s="9">
        <v>0</v>
      </c>
      <c r="H92" s="10">
        <v>0</v>
      </c>
      <c r="I92" s="13">
        <f t="shared" ref="I92:I94" si="22">SUM((F92+G92)*(1-H92)*E92)</f>
        <v>0</v>
      </c>
      <c r="J92" s="14">
        <f t="shared" si="5"/>
        <v>0</v>
      </c>
    </row>
    <row r="93" spans="1:10">
      <c r="A93" s="110"/>
      <c r="B93" s="113"/>
      <c r="C93" s="112" t="s">
        <v>43</v>
      </c>
      <c r="D93" s="112" t="s">
        <v>64</v>
      </c>
      <c r="E93" s="112">
        <v>3</v>
      </c>
      <c r="F93" s="9">
        <v>0</v>
      </c>
      <c r="G93" s="9">
        <v>0</v>
      </c>
      <c r="H93" s="10">
        <v>0</v>
      </c>
      <c r="I93" s="13">
        <f t="shared" si="22"/>
        <v>0</v>
      </c>
      <c r="J93" s="14">
        <f t="shared" si="5"/>
        <v>0</v>
      </c>
    </row>
    <row r="94" spans="1:10">
      <c r="A94" s="110"/>
      <c r="B94" s="113"/>
      <c r="C94" s="112" t="s">
        <v>18</v>
      </c>
      <c r="D94" s="112" t="s">
        <v>64</v>
      </c>
      <c r="E94" s="112">
        <v>1</v>
      </c>
      <c r="F94" s="9">
        <v>0</v>
      </c>
      <c r="G94" s="9">
        <v>0</v>
      </c>
      <c r="H94" s="10">
        <v>0</v>
      </c>
      <c r="I94" s="13">
        <f t="shared" si="22"/>
        <v>0</v>
      </c>
      <c r="J94" s="14">
        <f t="shared" si="5"/>
        <v>0</v>
      </c>
    </row>
    <row r="95" spans="1:10">
      <c r="A95" s="106" t="s">
        <v>50</v>
      </c>
      <c r="B95" s="114" t="s">
        <v>51</v>
      </c>
      <c r="C95" s="109" t="s">
        <v>36</v>
      </c>
      <c r="D95" s="109" t="s">
        <v>64</v>
      </c>
      <c r="E95" s="109">
        <v>4</v>
      </c>
      <c r="F95" s="9">
        <v>0</v>
      </c>
      <c r="G95" s="9">
        <v>0</v>
      </c>
      <c r="H95" s="10">
        <v>0</v>
      </c>
      <c r="I95" s="11">
        <f>SUM((F95+G95)*(1-H95)*E95)</f>
        <v>0</v>
      </c>
      <c r="J95" s="12">
        <f t="shared" si="5"/>
        <v>0</v>
      </c>
    </row>
    <row r="96" spans="1:10">
      <c r="A96" s="106"/>
      <c r="B96" s="107"/>
      <c r="C96" s="109" t="s">
        <v>65</v>
      </c>
      <c r="D96" s="109" t="s">
        <v>64</v>
      </c>
      <c r="E96" s="109">
        <v>3</v>
      </c>
      <c r="F96" s="9">
        <v>0</v>
      </c>
      <c r="G96" s="9">
        <v>0</v>
      </c>
      <c r="H96" s="10">
        <v>0</v>
      </c>
      <c r="I96" s="11">
        <f t="shared" ref="I96:I99" si="23">SUM((F96+G96)*(1-H96)*E96)</f>
        <v>0</v>
      </c>
      <c r="J96" s="12">
        <f t="shared" si="5"/>
        <v>0</v>
      </c>
    </row>
    <row r="97" spans="1:10">
      <c r="A97" s="106"/>
      <c r="B97" s="107"/>
      <c r="C97" s="109" t="s">
        <v>38</v>
      </c>
      <c r="D97" s="109" t="s">
        <v>64</v>
      </c>
      <c r="E97" s="109">
        <v>1</v>
      </c>
      <c r="F97" s="9">
        <v>0</v>
      </c>
      <c r="G97" s="9">
        <v>0</v>
      </c>
      <c r="H97" s="10">
        <v>0</v>
      </c>
      <c r="I97" s="11">
        <f t="shared" si="23"/>
        <v>0</v>
      </c>
      <c r="J97" s="12">
        <f t="shared" si="5"/>
        <v>0</v>
      </c>
    </row>
    <row r="98" spans="1:10">
      <c r="A98" s="106"/>
      <c r="B98" s="107"/>
      <c r="C98" s="109" t="s">
        <v>18</v>
      </c>
      <c r="D98" s="109" t="s">
        <v>64</v>
      </c>
      <c r="E98" s="109">
        <v>3</v>
      </c>
      <c r="F98" s="9">
        <v>0</v>
      </c>
      <c r="G98" s="9">
        <v>0</v>
      </c>
      <c r="H98" s="10">
        <v>0</v>
      </c>
      <c r="I98" s="11">
        <f t="shared" si="23"/>
        <v>0</v>
      </c>
      <c r="J98" s="12">
        <f t="shared" si="5"/>
        <v>0</v>
      </c>
    </row>
    <row r="99" spans="1:10">
      <c r="A99" s="106"/>
      <c r="B99" s="107"/>
      <c r="C99" s="109" t="s">
        <v>19</v>
      </c>
      <c r="D99" s="109" t="s">
        <v>64</v>
      </c>
      <c r="E99" s="109">
        <v>5</v>
      </c>
      <c r="F99" s="9">
        <v>0</v>
      </c>
      <c r="G99" s="9">
        <v>0</v>
      </c>
      <c r="H99" s="10">
        <v>0</v>
      </c>
      <c r="I99" s="11">
        <f t="shared" si="23"/>
        <v>0</v>
      </c>
      <c r="J99" s="12">
        <f t="shared" si="5"/>
        <v>0</v>
      </c>
    </row>
    <row r="100" spans="1:10">
      <c r="A100" s="110" t="s">
        <v>52</v>
      </c>
      <c r="B100" s="111" t="s">
        <v>53</v>
      </c>
      <c r="C100" s="112" t="s">
        <v>36</v>
      </c>
      <c r="D100" s="112" t="s">
        <v>64</v>
      </c>
      <c r="E100" s="112">
        <v>3</v>
      </c>
      <c r="F100" s="9">
        <v>0</v>
      </c>
      <c r="G100" s="9">
        <v>0</v>
      </c>
      <c r="H100" s="10">
        <v>0</v>
      </c>
      <c r="I100" s="13">
        <f>SUM((F100+G100)*(1-H100)*E100)</f>
        <v>0</v>
      </c>
      <c r="J100" s="14">
        <f t="shared" si="5"/>
        <v>0</v>
      </c>
    </row>
    <row r="101" spans="1:10">
      <c r="A101" s="110"/>
      <c r="B101" s="113"/>
      <c r="C101" s="112" t="s">
        <v>65</v>
      </c>
      <c r="D101" s="112" t="s">
        <v>64</v>
      </c>
      <c r="E101" s="112">
        <v>3</v>
      </c>
      <c r="F101" s="9">
        <v>0</v>
      </c>
      <c r="G101" s="9">
        <v>0</v>
      </c>
      <c r="H101" s="10">
        <v>0</v>
      </c>
      <c r="I101" s="13">
        <f t="shared" ref="I101:I104" si="24">SUM((F101+G101)*(1-H101)*E101)</f>
        <v>0</v>
      </c>
      <c r="J101" s="14">
        <f t="shared" si="5"/>
        <v>0</v>
      </c>
    </row>
    <row r="102" spans="1:10">
      <c r="A102" s="110"/>
      <c r="B102" s="113"/>
      <c r="C102" s="112" t="s">
        <v>38</v>
      </c>
      <c r="D102" s="112" t="s">
        <v>64</v>
      </c>
      <c r="E102" s="112">
        <v>1</v>
      </c>
      <c r="F102" s="9">
        <v>0</v>
      </c>
      <c r="G102" s="9">
        <v>0</v>
      </c>
      <c r="H102" s="10">
        <v>0</v>
      </c>
      <c r="I102" s="13">
        <f t="shared" si="24"/>
        <v>0</v>
      </c>
      <c r="J102" s="14">
        <f t="shared" si="5"/>
        <v>0</v>
      </c>
    </row>
    <row r="103" spans="1:10">
      <c r="A103" s="110"/>
      <c r="B103" s="113"/>
      <c r="C103" s="112" t="s">
        <v>18</v>
      </c>
      <c r="D103" s="112" t="s">
        <v>64</v>
      </c>
      <c r="E103" s="112">
        <v>2</v>
      </c>
      <c r="F103" s="9">
        <v>0</v>
      </c>
      <c r="G103" s="9">
        <v>0</v>
      </c>
      <c r="H103" s="10">
        <v>0</v>
      </c>
      <c r="I103" s="13">
        <f t="shared" si="24"/>
        <v>0</v>
      </c>
      <c r="J103" s="14">
        <f t="shared" si="5"/>
        <v>0</v>
      </c>
    </row>
    <row r="104" spans="1:10">
      <c r="A104" s="110"/>
      <c r="B104" s="113"/>
      <c r="C104" s="112" t="s">
        <v>19</v>
      </c>
      <c r="D104" s="112" t="s">
        <v>64</v>
      </c>
      <c r="E104" s="112">
        <v>1</v>
      </c>
      <c r="F104" s="9">
        <v>0</v>
      </c>
      <c r="G104" s="9">
        <v>0</v>
      </c>
      <c r="H104" s="10">
        <v>0</v>
      </c>
      <c r="I104" s="13">
        <f t="shared" si="24"/>
        <v>0</v>
      </c>
      <c r="J104" s="14">
        <f t="shared" si="5"/>
        <v>0</v>
      </c>
    </row>
    <row r="105" spans="1:10">
      <c r="A105" s="106" t="s">
        <v>54</v>
      </c>
      <c r="B105" s="114" t="s">
        <v>55</v>
      </c>
      <c r="C105" s="109" t="s">
        <v>36</v>
      </c>
      <c r="D105" s="109" t="s">
        <v>64</v>
      </c>
      <c r="E105" s="109">
        <v>5</v>
      </c>
      <c r="F105" s="9">
        <v>0</v>
      </c>
      <c r="G105" s="9">
        <v>0</v>
      </c>
      <c r="H105" s="10">
        <v>0</v>
      </c>
      <c r="I105" s="11">
        <f>SUM((F105+G105)*(1-H105)*E105)</f>
        <v>0</v>
      </c>
      <c r="J105" s="12">
        <f t="shared" si="5"/>
        <v>0</v>
      </c>
    </row>
    <row r="106" spans="1:10">
      <c r="A106" s="106"/>
      <c r="B106" s="107"/>
      <c r="C106" s="109" t="s">
        <v>65</v>
      </c>
      <c r="D106" s="109" t="s">
        <v>64</v>
      </c>
      <c r="E106" s="109">
        <v>7</v>
      </c>
      <c r="F106" s="9">
        <v>0</v>
      </c>
      <c r="G106" s="9">
        <v>0</v>
      </c>
      <c r="H106" s="10">
        <v>0</v>
      </c>
      <c r="I106" s="11">
        <f t="shared" ref="I106:I112" si="25">SUM((F106+G106)*(1-H106)*E106)</f>
        <v>0</v>
      </c>
      <c r="J106" s="12">
        <f t="shared" ref="J106:J111" si="26">SUM(I106*5)</f>
        <v>0</v>
      </c>
    </row>
    <row r="107" spans="1:10">
      <c r="A107" s="106"/>
      <c r="B107" s="107"/>
      <c r="C107" s="109" t="s">
        <v>43</v>
      </c>
      <c r="D107" s="109" t="s">
        <v>64</v>
      </c>
      <c r="E107" s="109">
        <v>1</v>
      </c>
      <c r="F107" s="9">
        <v>0</v>
      </c>
      <c r="G107" s="9">
        <v>0</v>
      </c>
      <c r="H107" s="10">
        <v>0</v>
      </c>
      <c r="I107" s="11">
        <f t="shared" si="25"/>
        <v>0</v>
      </c>
      <c r="J107" s="12">
        <f t="shared" si="26"/>
        <v>0</v>
      </c>
    </row>
    <row r="108" spans="1:10">
      <c r="A108" s="106"/>
      <c r="B108" s="107"/>
      <c r="C108" s="109" t="s">
        <v>66</v>
      </c>
      <c r="D108" s="109" t="s">
        <v>67</v>
      </c>
      <c r="E108" s="109">
        <v>6</v>
      </c>
      <c r="F108" s="9">
        <v>0</v>
      </c>
      <c r="G108" s="9">
        <v>0</v>
      </c>
      <c r="H108" s="10">
        <v>0</v>
      </c>
      <c r="I108" s="11">
        <f t="shared" si="25"/>
        <v>0</v>
      </c>
      <c r="J108" s="12">
        <f t="shared" si="26"/>
        <v>0</v>
      </c>
    </row>
    <row r="109" spans="1:10">
      <c r="A109" s="106"/>
      <c r="B109" s="107"/>
      <c r="C109" s="109" t="s">
        <v>18</v>
      </c>
      <c r="D109" s="109" t="s">
        <v>64</v>
      </c>
      <c r="E109" s="109">
        <v>5</v>
      </c>
      <c r="F109" s="9">
        <v>0</v>
      </c>
      <c r="G109" s="9">
        <v>0</v>
      </c>
      <c r="H109" s="10">
        <v>0</v>
      </c>
      <c r="I109" s="11">
        <f t="shared" si="25"/>
        <v>0</v>
      </c>
      <c r="J109" s="12">
        <f t="shared" si="26"/>
        <v>0</v>
      </c>
    </row>
    <row r="110" spans="1:10">
      <c r="A110" s="106"/>
      <c r="B110" s="107"/>
      <c r="C110" s="109" t="s">
        <v>47</v>
      </c>
      <c r="D110" s="109" t="s">
        <v>64</v>
      </c>
      <c r="E110" s="109">
        <v>3</v>
      </c>
      <c r="F110" s="9">
        <v>0</v>
      </c>
      <c r="G110" s="9">
        <v>0</v>
      </c>
      <c r="H110" s="10">
        <v>0</v>
      </c>
      <c r="I110" s="11">
        <f t="shared" si="25"/>
        <v>0</v>
      </c>
      <c r="J110" s="12">
        <f t="shared" si="26"/>
        <v>0</v>
      </c>
    </row>
    <row r="111" spans="1:10">
      <c r="A111" s="106"/>
      <c r="B111" s="107"/>
      <c r="C111" s="109" t="s">
        <v>69</v>
      </c>
      <c r="D111" s="109" t="s">
        <v>64</v>
      </c>
      <c r="E111" s="109">
        <v>1</v>
      </c>
      <c r="F111" s="9">
        <v>0</v>
      </c>
      <c r="G111" s="9">
        <v>0</v>
      </c>
      <c r="H111" s="10">
        <v>0</v>
      </c>
      <c r="I111" s="11">
        <f t="shared" si="25"/>
        <v>0</v>
      </c>
      <c r="J111" s="12">
        <f t="shared" si="26"/>
        <v>0</v>
      </c>
    </row>
    <row r="112" spans="1:10">
      <c r="A112" s="106"/>
      <c r="B112" s="107"/>
      <c r="C112" s="109" t="s">
        <v>19</v>
      </c>
      <c r="D112" s="109" t="s">
        <v>64</v>
      </c>
      <c r="E112" s="109">
        <v>4</v>
      </c>
      <c r="F112" s="9">
        <v>0</v>
      </c>
      <c r="G112" s="9">
        <v>0</v>
      </c>
      <c r="H112" s="10">
        <v>0</v>
      </c>
      <c r="I112" s="11">
        <f t="shared" si="25"/>
        <v>0</v>
      </c>
      <c r="J112" s="12">
        <f t="shared" si="5"/>
        <v>0</v>
      </c>
    </row>
    <row r="113" spans="1:10" ht="18" customHeight="1">
      <c r="A113" s="119" t="s">
        <v>56</v>
      </c>
      <c r="B113" s="120"/>
      <c r="C113" s="121"/>
      <c r="D113" s="121"/>
      <c r="E113" s="121"/>
      <c r="F113" s="121"/>
      <c r="G113" s="121"/>
      <c r="H113" s="121"/>
      <c r="I113" s="121"/>
      <c r="J113" s="122">
        <f>SUM(J47:J112)</f>
        <v>0</v>
      </c>
    </row>
    <row r="114" spans="1:10" ht="18" customHeight="1">
      <c r="A114" s="123" t="s">
        <v>71</v>
      </c>
      <c r="B114" s="123"/>
      <c r="C114" s="123"/>
      <c r="D114" s="123"/>
      <c r="E114" s="90"/>
      <c r="F114" s="49"/>
      <c r="G114" s="49"/>
      <c r="H114" s="49"/>
      <c r="I114" s="49"/>
      <c r="J114" s="33"/>
    </row>
    <row r="115" spans="1:10" ht="18" customHeight="1">
      <c r="A115" s="123" t="s">
        <v>72</v>
      </c>
      <c r="B115" s="123"/>
      <c r="C115" s="123"/>
      <c r="D115" s="123"/>
      <c r="E115" s="90"/>
      <c r="F115" s="49"/>
      <c r="G115" s="49"/>
      <c r="H115" s="49"/>
      <c r="I115" s="49"/>
      <c r="J115" s="33"/>
    </row>
    <row r="116" spans="1:10" ht="18" customHeight="1">
      <c r="A116" s="123" t="s">
        <v>73</v>
      </c>
      <c r="B116" s="123"/>
      <c r="C116" s="123"/>
      <c r="D116" s="123"/>
      <c r="E116" s="90"/>
      <c r="F116" s="49"/>
      <c r="G116" s="49"/>
      <c r="H116" s="49"/>
      <c r="I116" s="49"/>
      <c r="J116" s="33"/>
    </row>
    <row r="117" spans="1:10">
      <c r="B117" s="123"/>
      <c r="C117" s="123"/>
      <c r="D117" s="123"/>
      <c r="E117" s="123"/>
      <c r="F117" s="90"/>
      <c r="G117" s="49"/>
      <c r="H117" s="49"/>
      <c r="I117" s="49"/>
      <c r="J117" s="49"/>
    </row>
    <row r="118" spans="1:10" s="125" customFormat="1" ht="17.399999999999999">
      <c r="A118" s="124" t="s">
        <v>74</v>
      </c>
      <c r="B118" s="124"/>
      <c r="C118" s="39"/>
      <c r="D118" s="92"/>
      <c r="E118" s="39"/>
      <c r="F118" s="92"/>
      <c r="G118" s="39"/>
      <c r="H118" s="49"/>
      <c r="I118" s="49"/>
      <c r="J118" s="49"/>
    </row>
    <row r="119" spans="1:10" s="125" customFormat="1" ht="14.4" customHeight="1">
      <c r="A119" s="126"/>
      <c r="B119" s="41"/>
      <c r="C119" s="45" t="s">
        <v>75</v>
      </c>
      <c r="D119" s="46"/>
      <c r="E119" s="127" t="s">
        <v>3</v>
      </c>
      <c r="F119" s="128"/>
      <c r="G119" s="129" t="s">
        <v>4</v>
      </c>
      <c r="H119" s="49"/>
      <c r="I119" s="49"/>
      <c r="J119" s="49"/>
    </row>
    <row r="120" spans="1:10" s="134" customFormat="1" ht="42" customHeight="1">
      <c r="A120" s="130" t="s">
        <v>76</v>
      </c>
      <c r="B120" s="131"/>
      <c r="C120" s="132" t="s">
        <v>77</v>
      </c>
      <c r="D120" s="132" t="s">
        <v>78</v>
      </c>
      <c r="E120" s="132" t="s">
        <v>79</v>
      </c>
      <c r="F120" s="132" t="s">
        <v>80</v>
      </c>
      <c r="G120" s="133" t="s">
        <v>81</v>
      </c>
      <c r="H120" s="55"/>
      <c r="I120" s="55"/>
      <c r="J120" s="55"/>
    </row>
    <row r="121" spans="1:10">
      <c r="A121" s="135" t="s">
        <v>82</v>
      </c>
      <c r="B121" s="136"/>
      <c r="C121" s="137">
        <v>50</v>
      </c>
      <c r="D121" s="15">
        <v>0</v>
      </c>
      <c r="E121" s="138">
        <v>10000</v>
      </c>
      <c r="F121" s="16">
        <v>0</v>
      </c>
      <c r="G121" s="17">
        <f>SUM(C121*D121)+(E121-E121*F121)*5</f>
        <v>50000</v>
      </c>
      <c r="H121" s="49"/>
      <c r="I121" s="49"/>
      <c r="J121" s="49"/>
    </row>
    <row r="122" spans="1:10">
      <c r="A122" s="139" t="s">
        <v>83</v>
      </c>
      <c r="B122" s="140"/>
      <c r="C122" s="141">
        <v>15</v>
      </c>
      <c r="D122" s="18">
        <v>0</v>
      </c>
      <c r="E122" s="142">
        <v>5000</v>
      </c>
      <c r="F122" s="19">
        <v>0</v>
      </c>
      <c r="G122" s="20">
        <f t="shared" ref="G122:G127" si="27">SUM(C122*D122)+(E122-E122*F122)*5</f>
        <v>25000</v>
      </c>
      <c r="H122" s="49"/>
      <c r="I122" s="49"/>
      <c r="J122" s="49"/>
    </row>
    <row r="123" spans="1:10">
      <c r="A123" s="143" t="s">
        <v>84</v>
      </c>
      <c r="B123" s="144"/>
      <c r="C123" s="137">
        <v>10</v>
      </c>
      <c r="D123" s="15">
        <v>0</v>
      </c>
      <c r="E123" s="138">
        <v>5000</v>
      </c>
      <c r="F123" s="16">
        <v>0</v>
      </c>
      <c r="G123" s="21">
        <f t="shared" si="27"/>
        <v>25000</v>
      </c>
      <c r="H123" s="49"/>
      <c r="I123" s="49"/>
      <c r="J123" s="49"/>
    </row>
    <row r="124" spans="1:10">
      <c r="A124" s="139" t="s">
        <v>85</v>
      </c>
      <c r="B124" s="140"/>
      <c r="C124" s="141">
        <v>10</v>
      </c>
      <c r="D124" s="18">
        <v>0</v>
      </c>
      <c r="E124" s="142">
        <v>5000</v>
      </c>
      <c r="F124" s="19">
        <v>0</v>
      </c>
      <c r="G124" s="20">
        <f t="shared" si="27"/>
        <v>25000</v>
      </c>
      <c r="H124" s="49"/>
      <c r="I124" s="49"/>
      <c r="J124" s="49"/>
    </row>
    <row r="125" spans="1:10">
      <c r="A125" s="143" t="s">
        <v>86</v>
      </c>
      <c r="B125" s="145"/>
      <c r="C125" s="146">
        <v>10</v>
      </c>
      <c r="D125" s="18">
        <v>0</v>
      </c>
      <c r="E125" s="147">
        <v>5000</v>
      </c>
      <c r="F125" s="19">
        <v>0</v>
      </c>
      <c r="G125" s="21">
        <f t="shared" si="27"/>
        <v>25000</v>
      </c>
      <c r="H125" s="49"/>
      <c r="I125" s="49"/>
      <c r="J125" s="49"/>
    </row>
    <row r="126" spans="1:10">
      <c r="A126" s="139" t="s">
        <v>87</v>
      </c>
      <c r="B126" s="148"/>
      <c r="C126" s="149">
        <v>10</v>
      </c>
      <c r="D126" s="18">
        <v>0</v>
      </c>
      <c r="E126" s="142">
        <v>5000</v>
      </c>
      <c r="F126" s="19">
        <v>0</v>
      </c>
      <c r="G126" s="20">
        <f t="shared" si="27"/>
        <v>25000</v>
      </c>
      <c r="H126" s="49"/>
      <c r="I126" s="49"/>
      <c r="J126" s="49"/>
    </row>
    <row r="127" spans="1:10">
      <c r="A127" s="143" t="s">
        <v>88</v>
      </c>
      <c r="B127" s="143"/>
      <c r="C127" s="146">
        <v>10</v>
      </c>
      <c r="D127" s="18">
        <v>0</v>
      </c>
      <c r="E127" s="147">
        <v>5000</v>
      </c>
      <c r="F127" s="19">
        <v>0</v>
      </c>
      <c r="G127" s="21">
        <f t="shared" si="27"/>
        <v>25000</v>
      </c>
      <c r="H127" s="49"/>
      <c r="I127" s="49"/>
      <c r="J127" s="49"/>
    </row>
    <row r="128" spans="1:10">
      <c r="A128" s="150" t="s">
        <v>56</v>
      </c>
      <c r="B128" s="150"/>
      <c r="C128" s="151"/>
      <c r="D128" s="151"/>
      <c r="E128" s="151"/>
      <c r="F128" s="151"/>
      <c r="G128" s="152">
        <f>SUM(G121:G127)</f>
        <v>200000</v>
      </c>
      <c r="H128" s="49"/>
      <c r="I128" s="49"/>
      <c r="J128" s="49"/>
    </row>
    <row r="129" spans="1:15" s="155" customFormat="1" ht="18" customHeight="1">
      <c r="A129" s="153" t="s">
        <v>89</v>
      </c>
      <c r="B129" s="153"/>
      <c r="C129" s="153"/>
      <c r="D129" s="153"/>
      <c r="E129" s="154"/>
      <c r="F129" s="154"/>
      <c r="G129" s="154"/>
      <c r="H129" s="154"/>
      <c r="I129" s="49"/>
      <c r="J129" s="49"/>
    </row>
    <row r="130" spans="1:15" ht="17.399999999999999" customHeight="1">
      <c r="B130" s="156"/>
      <c r="C130" s="156"/>
      <c r="D130" s="156"/>
      <c r="E130" s="154"/>
      <c r="F130" s="154"/>
      <c r="G130" s="154"/>
      <c r="H130" s="154"/>
      <c r="I130" s="49"/>
      <c r="J130" s="49"/>
    </row>
    <row r="131" spans="1:15" ht="24" customHeight="1">
      <c r="A131" s="124" t="s">
        <v>90</v>
      </c>
      <c r="B131" s="124"/>
      <c r="C131" s="124"/>
      <c r="D131" s="92"/>
      <c r="E131" s="92"/>
      <c r="F131" s="92"/>
      <c r="G131" s="125"/>
      <c r="H131" s="125"/>
      <c r="I131" s="49"/>
      <c r="J131" s="49"/>
    </row>
    <row r="132" spans="1:15">
      <c r="A132" s="157" t="s">
        <v>91</v>
      </c>
      <c r="B132" s="158"/>
      <c r="C132" s="159" t="s">
        <v>92</v>
      </c>
      <c r="D132" s="160" t="s">
        <v>93</v>
      </c>
      <c r="E132" s="161" t="s">
        <v>94</v>
      </c>
      <c r="F132" s="162" t="s">
        <v>95</v>
      </c>
      <c r="G132" s="125"/>
      <c r="H132" s="125"/>
      <c r="I132" s="49"/>
      <c r="J132" s="49"/>
      <c r="O132" s="33" t="s">
        <v>96</v>
      </c>
    </row>
    <row r="133" spans="1:15">
      <c r="A133" s="157"/>
      <c r="B133" s="158"/>
      <c r="C133" s="159"/>
      <c r="D133" s="160"/>
      <c r="E133" s="161"/>
      <c r="F133" s="162"/>
      <c r="G133" s="125"/>
      <c r="H133" s="125"/>
      <c r="I133" s="49"/>
      <c r="J133" s="49"/>
    </row>
    <row r="134" spans="1:15">
      <c r="A134" s="163" t="s">
        <v>83</v>
      </c>
      <c r="B134" s="164"/>
      <c r="C134" s="196">
        <v>0</v>
      </c>
      <c r="D134" s="141">
        <v>50</v>
      </c>
      <c r="E134" s="165">
        <f>D125</f>
        <v>0</v>
      </c>
      <c r="F134" s="22">
        <f>(E134*C134)*(D134)</f>
        <v>0</v>
      </c>
      <c r="G134" s="125"/>
      <c r="H134" s="125"/>
      <c r="I134" s="49"/>
      <c r="J134" s="49"/>
    </row>
    <row r="135" spans="1:15">
      <c r="A135" s="166" t="s">
        <v>84</v>
      </c>
      <c r="B135" s="167"/>
      <c r="C135" s="196">
        <v>0</v>
      </c>
      <c r="D135" s="168">
        <v>30</v>
      </c>
      <c r="E135" s="169">
        <f>D125</f>
        <v>0</v>
      </c>
      <c r="F135" s="23">
        <f t="shared" ref="F135:F136" si="28">(E135*C135)*(D135)</f>
        <v>0</v>
      </c>
      <c r="G135" s="125"/>
      <c r="H135" s="125"/>
      <c r="I135" s="49"/>
      <c r="J135" s="49"/>
    </row>
    <row r="136" spans="1:15">
      <c r="A136" s="163" t="s">
        <v>85</v>
      </c>
      <c r="B136" s="164"/>
      <c r="C136" s="196">
        <v>0</v>
      </c>
      <c r="D136" s="141">
        <v>20</v>
      </c>
      <c r="E136" s="165">
        <f>D125</f>
        <v>0</v>
      </c>
      <c r="F136" s="22">
        <f t="shared" si="28"/>
        <v>0</v>
      </c>
      <c r="G136" s="125"/>
      <c r="H136" s="125"/>
      <c r="I136" s="49"/>
      <c r="J136" s="49"/>
    </row>
    <row r="137" spans="1:15">
      <c r="A137" s="143" t="s">
        <v>97</v>
      </c>
      <c r="B137" s="143"/>
      <c r="C137" s="196">
        <v>0</v>
      </c>
      <c r="D137" s="170">
        <v>78000</v>
      </c>
      <c r="E137" s="171"/>
      <c r="F137" s="172">
        <f>D137*C137</f>
        <v>0</v>
      </c>
      <c r="G137" s="125"/>
      <c r="H137" s="125"/>
      <c r="I137" s="49"/>
      <c r="J137" s="49"/>
    </row>
    <row r="138" spans="1:15">
      <c r="A138" s="139" t="s">
        <v>98</v>
      </c>
      <c r="B138" s="139"/>
      <c r="C138" s="196">
        <v>0</v>
      </c>
      <c r="D138" s="173">
        <v>78000</v>
      </c>
      <c r="E138" s="174"/>
      <c r="F138" s="175">
        <f>D138*C138</f>
        <v>0</v>
      </c>
      <c r="G138" s="125"/>
      <c r="H138" s="125"/>
      <c r="I138" s="49"/>
      <c r="J138" s="49"/>
    </row>
    <row r="139" spans="1:15" ht="14.4" customHeight="1">
      <c r="A139" s="176" t="s">
        <v>56</v>
      </c>
      <c r="B139" s="176"/>
      <c r="C139" s="177"/>
      <c r="D139" s="177"/>
      <c r="E139" s="178"/>
      <c r="F139" s="24">
        <f>SUM(F134:F138)</f>
        <v>0</v>
      </c>
      <c r="G139" s="125"/>
      <c r="H139" s="125"/>
      <c r="I139" s="49"/>
      <c r="J139" s="49"/>
    </row>
    <row r="140" spans="1:15" ht="14.4" customHeight="1">
      <c r="A140" s="153" t="s">
        <v>99</v>
      </c>
      <c r="B140" s="153"/>
      <c r="C140" s="153"/>
      <c r="D140" s="125"/>
      <c r="E140" s="125"/>
      <c r="F140" s="125"/>
      <c r="G140" s="125"/>
      <c r="H140" s="125"/>
      <c r="I140" s="49"/>
      <c r="J140" s="49"/>
    </row>
    <row r="141" spans="1:15">
      <c r="B141" s="179"/>
      <c r="C141" s="179"/>
      <c r="D141" s="125"/>
      <c r="E141" s="125"/>
      <c r="F141" s="125"/>
      <c r="G141" s="125"/>
      <c r="H141" s="125"/>
      <c r="I141" s="49"/>
      <c r="J141" s="49"/>
    </row>
    <row r="142" spans="1:15" ht="17.399999999999999">
      <c r="A142" s="37" t="s">
        <v>100</v>
      </c>
      <c r="B142" s="37"/>
      <c r="C142" s="92"/>
      <c r="D142" s="92"/>
      <c r="E142" s="92"/>
      <c r="F142" s="92"/>
      <c r="G142" s="92"/>
      <c r="H142" s="92"/>
      <c r="I142" s="92"/>
      <c r="J142" s="49"/>
    </row>
    <row r="143" spans="1:15" ht="28.8" customHeight="1">
      <c r="A143" s="119" t="s">
        <v>101</v>
      </c>
      <c r="B143" s="119"/>
      <c r="C143" s="119"/>
      <c r="D143" s="119"/>
      <c r="E143" s="119"/>
      <c r="F143" s="119"/>
      <c r="G143" s="119"/>
      <c r="H143" s="180"/>
      <c r="I143" s="181">
        <f>F139+G128+J113+I40</f>
        <v>200000</v>
      </c>
      <c r="J143" s="182"/>
    </row>
    <row r="144" spans="1:15">
      <c r="A144" s="183" t="s">
        <v>102</v>
      </c>
      <c r="B144" s="183"/>
      <c r="C144" s="183"/>
      <c r="D144" s="184"/>
      <c r="E144" s="184"/>
      <c r="F144" s="184"/>
      <c r="G144" s="184"/>
      <c r="H144" s="184"/>
      <c r="I144" s="184"/>
      <c r="J144" s="49"/>
    </row>
    <row r="145" spans="1:10" ht="14.4" customHeight="1">
      <c r="A145" s="185" t="s">
        <v>103</v>
      </c>
      <c r="B145" s="185"/>
      <c r="C145" s="185"/>
      <c r="D145" s="185"/>
      <c r="E145" s="185"/>
      <c r="F145" s="185"/>
      <c r="G145" s="185"/>
      <c r="H145" s="185"/>
      <c r="I145" s="184"/>
      <c r="J145" s="49"/>
    </row>
    <row r="146" spans="1:10">
      <c r="A146" s="185"/>
      <c r="B146" s="185"/>
      <c r="C146" s="185"/>
      <c r="D146" s="185"/>
      <c r="E146" s="185"/>
      <c r="F146" s="185"/>
      <c r="G146" s="185"/>
      <c r="H146" s="185"/>
      <c r="I146" s="184"/>
      <c r="J146" s="49"/>
    </row>
    <row r="147" spans="1:10">
      <c r="A147" s="185"/>
      <c r="B147" s="185"/>
      <c r="C147" s="185"/>
      <c r="D147" s="185"/>
      <c r="E147" s="185"/>
      <c r="F147" s="185"/>
      <c r="G147" s="185"/>
      <c r="H147" s="185"/>
      <c r="J147" s="49"/>
    </row>
    <row r="148" spans="1:10">
      <c r="A148" s="139" t="s">
        <v>104</v>
      </c>
      <c r="B148" s="139"/>
      <c r="C148" s="139"/>
      <c r="D148" s="32"/>
      <c r="E148" s="32"/>
      <c r="F148" s="32"/>
      <c r="G148" s="32"/>
      <c r="H148" s="32"/>
      <c r="I148" s="32"/>
      <c r="J148" s="49"/>
    </row>
    <row r="149" spans="1:10">
      <c r="A149" s="139" t="s">
        <v>105</v>
      </c>
      <c r="B149" s="139"/>
      <c r="C149" s="139"/>
      <c r="D149" s="139"/>
      <c r="E149" s="32"/>
      <c r="F149" s="32"/>
      <c r="G149" s="32"/>
      <c r="H149" s="32"/>
      <c r="I149" s="32"/>
      <c r="J149" s="49"/>
    </row>
    <row r="150" spans="1:10">
      <c r="B150" s="187"/>
      <c r="C150" s="32"/>
      <c r="D150" s="32"/>
      <c r="E150" s="32"/>
      <c r="F150" s="32"/>
      <c r="G150" s="32"/>
      <c r="H150" s="32"/>
      <c r="I150" s="32"/>
      <c r="J150" s="49"/>
    </row>
    <row r="151" spans="1:10" ht="14.4" customHeight="1">
      <c r="A151" s="185" t="s">
        <v>114</v>
      </c>
      <c r="B151" s="185"/>
      <c r="C151" s="185"/>
      <c r="D151" s="185"/>
      <c r="E151" s="185"/>
      <c r="F151" s="185"/>
      <c r="G151" s="185"/>
      <c r="H151" s="185"/>
      <c r="I151" s="32"/>
      <c r="J151" s="49"/>
    </row>
    <row r="152" spans="1:10">
      <c r="A152" s="185"/>
      <c r="B152" s="185"/>
      <c r="C152" s="185"/>
      <c r="D152" s="185"/>
      <c r="E152" s="185"/>
      <c r="F152" s="185"/>
      <c r="G152" s="185"/>
      <c r="H152" s="185"/>
      <c r="I152" s="32"/>
      <c r="J152" s="49"/>
    </row>
    <row r="153" spans="1:10">
      <c r="A153" s="183"/>
      <c r="B153" s="183"/>
      <c r="C153" s="183"/>
      <c r="D153" s="184"/>
      <c r="E153" s="184"/>
      <c r="F153" s="184"/>
      <c r="G153" s="184"/>
      <c r="H153" s="184"/>
      <c r="I153" s="184"/>
      <c r="J153" s="49"/>
    </row>
    <row r="154" spans="1:10">
      <c r="A154" s="150" t="s">
        <v>106</v>
      </c>
      <c r="B154" s="188"/>
      <c r="C154" s="27"/>
      <c r="D154" s="28"/>
      <c r="E154" s="189"/>
      <c r="F154" s="189"/>
      <c r="G154" s="32"/>
      <c r="H154" s="32"/>
      <c r="I154" s="32"/>
      <c r="J154" s="32"/>
    </row>
    <row r="155" spans="1:10">
      <c r="A155" s="150" t="s">
        <v>107</v>
      </c>
      <c r="B155" s="188"/>
      <c r="C155" s="25"/>
      <c r="D155" s="26"/>
      <c r="E155" s="190"/>
      <c r="F155" s="190"/>
      <c r="G155" s="32"/>
      <c r="H155" s="32"/>
      <c r="I155" s="32"/>
      <c r="J155" s="32"/>
    </row>
    <row r="156" spans="1:10">
      <c r="A156" s="150" t="s">
        <v>108</v>
      </c>
      <c r="B156" s="188"/>
      <c r="C156" s="25"/>
      <c r="D156" s="26"/>
      <c r="E156" s="191"/>
      <c r="F156" s="191"/>
      <c r="G156" s="32"/>
      <c r="H156" s="32"/>
      <c r="I156" s="32"/>
      <c r="J156" s="32"/>
    </row>
    <row r="157" spans="1:10">
      <c r="A157" s="150" t="s">
        <v>109</v>
      </c>
      <c r="B157" s="188"/>
      <c r="C157" s="25"/>
      <c r="D157" s="26"/>
      <c r="E157" s="191"/>
      <c r="F157" s="191"/>
      <c r="G157" s="32"/>
      <c r="H157" s="32"/>
      <c r="I157" s="32"/>
      <c r="J157" s="32"/>
    </row>
    <row r="158" spans="1:10">
      <c r="C158" s="32"/>
      <c r="D158" s="32"/>
      <c r="E158" s="32"/>
      <c r="F158" s="32"/>
      <c r="G158" s="32"/>
      <c r="H158" s="32"/>
      <c r="I158" s="32"/>
      <c r="J158" s="32"/>
    </row>
    <row r="159" spans="1:10">
      <c r="A159" s="193" t="s">
        <v>116</v>
      </c>
      <c r="B159" s="33"/>
      <c r="C159" s="33"/>
      <c r="D159" s="33"/>
      <c r="E159" s="194"/>
      <c r="F159" s="194"/>
      <c r="G159" s="194"/>
      <c r="H159" s="194"/>
      <c r="I159" s="194"/>
      <c r="J159" s="194"/>
    </row>
    <row r="160" spans="1:10">
      <c r="A160" s="193" t="s">
        <v>110</v>
      </c>
      <c r="C160" s="195"/>
      <c r="D160" s="32"/>
      <c r="E160" s="32"/>
      <c r="F160" s="32"/>
      <c r="G160" s="32"/>
      <c r="H160" s="32"/>
      <c r="I160" s="32"/>
      <c r="J160" s="32"/>
    </row>
  </sheetData>
  <sheetProtection algorithmName="SHA-512" hashValue="i3Wni3TeXYQfco9w+4JK4yLvU73PLaAuyLnFT7xnmu0u6kP2XS4WkYc02cn2Do1ZT6Cr0prF1c+o2n8oCJjEJQ==" saltValue="hNrwgAsOTmjpJrUHDe0EFQ==" spinCount="100000" sheet="1" objects="1" scenarios="1"/>
  <mergeCells count="84">
    <mergeCell ref="A157:B157"/>
    <mergeCell ref="C157:D157"/>
    <mergeCell ref="A154:B154"/>
    <mergeCell ref="C154:D154"/>
    <mergeCell ref="A155:B155"/>
    <mergeCell ref="C155:D155"/>
    <mergeCell ref="A156:B156"/>
    <mergeCell ref="C156:D156"/>
    <mergeCell ref="A137:B137"/>
    <mergeCell ref="A138:B138"/>
    <mergeCell ref="A148:C148"/>
    <mergeCell ref="A149:D149"/>
    <mergeCell ref="D137:E137"/>
    <mergeCell ref="D138:E138"/>
    <mergeCell ref="A139:B139"/>
    <mergeCell ref="A140:C140"/>
    <mergeCell ref="A143:G143"/>
    <mergeCell ref="A145:H147"/>
    <mergeCell ref="A128:B128"/>
    <mergeCell ref="A129:D129"/>
    <mergeCell ref="A132:B133"/>
    <mergeCell ref="C132:C133"/>
    <mergeCell ref="D132:D133"/>
    <mergeCell ref="A131:C131"/>
    <mergeCell ref="E132:E133"/>
    <mergeCell ref="F132:F133"/>
    <mergeCell ref="A134:B134"/>
    <mergeCell ref="A135:B135"/>
    <mergeCell ref="A136:B136"/>
    <mergeCell ref="C119:D119"/>
    <mergeCell ref="E119:F119"/>
    <mergeCell ref="A120:B120"/>
    <mergeCell ref="A121:B121"/>
    <mergeCell ref="A122:B122"/>
    <mergeCell ref="A123:B123"/>
    <mergeCell ref="A124:B124"/>
    <mergeCell ref="A125:B125"/>
    <mergeCell ref="A126:B126"/>
    <mergeCell ref="A127:B127"/>
    <mergeCell ref="A118:B118"/>
    <mergeCell ref="A95:A99"/>
    <mergeCell ref="B95:B99"/>
    <mergeCell ref="A100:A104"/>
    <mergeCell ref="B100:B104"/>
    <mergeCell ref="A105:A112"/>
    <mergeCell ref="B105:B112"/>
    <mergeCell ref="A113:B113"/>
    <mergeCell ref="A114:D114"/>
    <mergeCell ref="A115:D115"/>
    <mergeCell ref="A116:D116"/>
    <mergeCell ref="B117:E117"/>
    <mergeCell ref="A82:A90"/>
    <mergeCell ref="B82:B90"/>
    <mergeCell ref="A70:A71"/>
    <mergeCell ref="B70:B71"/>
    <mergeCell ref="A91:A94"/>
    <mergeCell ref="B91:B94"/>
    <mergeCell ref="A62:A68"/>
    <mergeCell ref="B62:B68"/>
    <mergeCell ref="A53:A61"/>
    <mergeCell ref="B53:B61"/>
    <mergeCell ref="A72:A81"/>
    <mergeCell ref="B72:B81"/>
    <mergeCell ref="B47:B52"/>
    <mergeCell ref="A47:A52"/>
    <mergeCell ref="E45:F45"/>
    <mergeCell ref="G45:H45"/>
    <mergeCell ref="I45:J45"/>
    <mergeCell ref="A151:H152"/>
    <mergeCell ref="A1:C4"/>
    <mergeCell ref="C7:D7"/>
    <mergeCell ref="E7:F7"/>
    <mergeCell ref="G7:H7"/>
    <mergeCell ref="A9:A11"/>
    <mergeCell ref="B9:B11"/>
    <mergeCell ref="A18:A19"/>
    <mergeCell ref="B18:B19"/>
    <mergeCell ref="B12:B17"/>
    <mergeCell ref="A12:A17"/>
    <mergeCell ref="B28:B35"/>
    <mergeCell ref="A22:A27"/>
    <mergeCell ref="B22:B27"/>
    <mergeCell ref="A28:A35"/>
    <mergeCell ref="A40:B40"/>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15926c4-e8ff-42d4-b9d0-1e26ec6e82c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E25720BBB2DF48AE544CF9DE0110F8" ma:contentTypeVersion="12" ma:contentTypeDescription="Een nieuw document maken." ma:contentTypeScope="" ma:versionID="3cc063ffe0f1c709811cd93d7ef7d620">
  <xsd:schema xmlns:xsd="http://www.w3.org/2001/XMLSchema" xmlns:xs="http://www.w3.org/2001/XMLSchema" xmlns:p="http://schemas.microsoft.com/office/2006/metadata/properties" xmlns:ns2="815926c4-e8ff-42d4-b9d0-1e26ec6e82c7" xmlns:ns3="ecdca462-2f1c-4701-8845-2ad2bc5ba5cf" targetNamespace="http://schemas.microsoft.com/office/2006/metadata/properties" ma:root="true" ma:fieldsID="01159329bd3c5093953b098c907cf3cf" ns2:_="" ns3:_="">
    <xsd:import namespace="815926c4-e8ff-42d4-b9d0-1e26ec6e82c7"/>
    <xsd:import namespace="ecdca462-2f1c-4701-8845-2ad2bc5ba5c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lcf76f155ced4ddcb4097134ff3c332f"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5926c4-e8ff-42d4-b9d0-1e26ec6e8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758b4a29-3837-4b53-a279-ca9b2b0fc937" ma:termSetId="09814cd3-568e-fe90-9814-8d621ff8fb84" ma:anchorId="fba54fb3-c3e1-fe81-a776-ca4b69148c4d" ma:open="true" ma:isKeyword="false">
      <xsd:complexType>
        <xsd:sequence>
          <xsd:element ref="pc:Terms" minOccurs="0" maxOccurs="1"/>
        </xsd:sequence>
      </xsd:complex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cdca462-2f1c-4701-8845-2ad2bc5ba5cf"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F4C2DE-3D5C-4694-9056-35F1B42A272F}">
  <ds:schemaRefs>
    <ds:schemaRef ds:uri="http://schemas.microsoft.com/sharepoint/v3/contenttype/forms"/>
  </ds:schemaRefs>
</ds:datastoreItem>
</file>

<file path=customXml/itemProps2.xml><?xml version="1.0" encoding="utf-8"?>
<ds:datastoreItem xmlns:ds="http://schemas.openxmlformats.org/officeDocument/2006/customXml" ds:itemID="{6693617E-3070-4D47-91BB-3B4DB4ADE984}">
  <ds:schemaRefs>
    <ds:schemaRef ds:uri="http://schemas.microsoft.com/office/2006/metadata/properties"/>
    <ds:schemaRef ds:uri="http://schemas.microsoft.com/office/infopath/2007/PartnerControls"/>
    <ds:schemaRef ds:uri="815926c4-e8ff-42d4-b9d0-1e26ec6e82c7"/>
  </ds:schemaRefs>
</ds:datastoreItem>
</file>

<file path=customXml/itemProps3.xml><?xml version="1.0" encoding="utf-8"?>
<ds:datastoreItem xmlns:ds="http://schemas.openxmlformats.org/officeDocument/2006/customXml" ds:itemID="{CD9A34CD-3BB9-453D-B04B-7415516437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5926c4-e8ff-42d4-b9d0-1e26ec6e82c7"/>
    <ds:schemaRef ds:uri="ecdca462-2f1c-4701-8845-2ad2bc5ba5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Calculatieblad W Aanbesteding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 De Groot | Younggroup</dc:creator>
  <cp:keywords/>
  <dc:description/>
  <cp:lastModifiedBy>Tim De Groot | Younggroup</cp:lastModifiedBy>
  <cp:revision/>
  <dcterms:created xsi:type="dcterms:W3CDTF">2024-02-20T10:23:44Z</dcterms:created>
  <dcterms:modified xsi:type="dcterms:W3CDTF">2024-03-28T14:25:15Z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0x010100AFE25720BBB2DF48AE544CF9DE0110F8</vt:lpwstr>
  </property>
  <property fmtid="{D5CDD505-2E9C-101B-9397-08002B2CF9AE}" pid="3" name="MediaServiceImageTags">
    <vt:lpwstr/>
  </property>
</Properties>
</file>