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14_{D7C04293-4764-4B11-887A-C91024241348}" xr6:coauthVersionLast="47" xr6:coauthVersionMax="47" xr10:uidLastSave="{00000000-0000-0000-0000-000000000000}"/>
  <bookViews>
    <workbookView xWindow="13395" yWindow="0" windowWidth="15270" windowHeight="15585" xr2:uid="{00000000-000D-0000-FFFF-FFFF00000000}"/>
  </bookViews>
  <sheets>
    <sheet name="specificatie" sheetId="1" r:id="rId1"/>
  </sheets>
  <definedNames>
    <definedName name="_xlnm.Print_Area" localSheetId="0">specificatie!$A$1:$L$13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9" i="1" l="1"/>
  <c r="K4" i="1"/>
  <c r="K5" i="1"/>
  <c r="K6" i="1"/>
  <c r="K8" i="1"/>
  <c r="K7" i="1"/>
  <c r="K11" i="1"/>
  <c r="K12" i="1"/>
  <c r="J7" i="1"/>
  <c r="J6" i="1"/>
  <c r="L6" i="1" l="1"/>
  <c r="L7" i="1"/>
  <c r="K10" i="1" l="1"/>
  <c r="K13" i="1" l="1"/>
  <c r="J10" i="1"/>
  <c r="L10" i="1" s="1"/>
  <c r="J12" i="1" l="1"/>
  <c r="L12" i="1" s="1"/>
  <c r="J4" i="1"/>
  <c r="L4" i="1" s="1"/>
  <c r="J5" i="1"/>
  <c r="L5" i="1" s="1"/>
  <c r="J8" i="1"/>
  <c r="L8" i="1" s="1"/>
  <c r="J11" i="1"/>
  <c r="L11" i="1" s="1"/>
  <c r="J13" i="1" l="1"/>
  <c r="L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  <author>Marscha Lieveld</author>
  </authors>
  <commentList>
    <comment ref="J9" authorId="0" shapeId="0" xr:uid="{6ACD0441-6637-4210-B7AB-E90F621B3F0E}">
      <text>
        <r>
          <rPr>
            <b/>
            <sz val="9"/>
            <color indexed="81"/>
            <rFont val="Tahoma"/>
            <family val="2"/>
          </rPr>
          <t>indexcijfer 128,4</t>
        </r>
      </text>
    </comment>
    <comment ref="K9" authorId="0" shapeId="0" xr:uid="{E036F6C3-DCFA-4DBE-A06B-B33CAED76D3C}">
      <text>
        <r>
          <rPr>
            <b/>
            <sz val="9"/>
            <color indexed="81"/>
            <rFont val="Tahoma"/>
            <family val="2"/>
          </rPr>
          <t>indexcijfer 124,4</t>
        </r>
      </text>
    </comment>
    <comment ref="I10" authorId="1" shapeId="0" xr:uid="{00000000-0006-0000-0000-000002000000}">
      <text>
        <r>
          <rPr>
            <b/>
            <sz val="9"/>
            <color indexed="81"/>
            <rFont val="Tahoma"/>
            <family val="2"/>
          </rPr>
          <t>Verhoogd per 22-06-2018</t>
        </r>
      </text>
    </comment>
  </commentList>
</comments>
</file>

<file path=xl/sharedStrings.xml><?xml version="1.0" encoding="utf-8"?>
<sst xmlns="http://schemas.openxmlformats.org/spreadsheetml/2006/main" count="81" uniqueCount="50">
  <si>
    <t>Adres</t>
  </si>
  <si>
    <t>Postcode</t>
  </si>
  <si>
    <t>Plaats</t>
  </si>
  <si>
    <t>Bestemming</t>
  </si>
  <si>
    <t>Huur/
Eigendom</t>
  </si>
  <si>
    <t xml:space="preserve">Taxatie-
rapportnr. </t>
  </si>
  <si>
    <t>Gebouwen</t>
  </si>
  <si>
    <t>Gebouwen geïndexeerd</t>
  </si>
  <si>
    <t>Inventaris/
Huurdersbelang</t>
  </si>
  <si>
    <t>Totaal</t>
  </si>
  <si>
    <t>Inventaris</t>
  </si>
  <si>
    <t>School</t>
  </si>
  <si>
    <t>6717 XA</t>
  </si>
  <si>
    <t>Ede</t>
  </si>
  <si>
    <t>Eigendom</t>
  </si>
  <si>
    <t>6883 ER</t>
  </si>
  <si>
    <t>Velp</t>
  </si>
  <si>
    <t>6883 CN</t>
  </si>
  <si>
    <t>6717 LG</t>
  </si>
  <si>
    <t>Bovenbuurtweg 9 (blok E/F)</t>
  </si>
  <si>
    <t xml:space="preserve">Zandlaan 29a </t>
  </si>
  <si>
    <t>6717 LN</t>
  </si>
  <si>
    <t>Bovenbuurtweg 7 G</t>
  </si>
  <si>
    <t>00230993001</t>
  </si>
  <si>
    <t>00230395001</t>
  </si>
  <si>
    <t>00230392001</t>
  </si>
  <si>
    <t>0023039001</t>
  </si>
  <si>
    <t>Taxatierapport Troostwijk d.d. 9-5-2017 incl funderingen en d.d. 24-4-2017</t>
  </si>
  <si>
    <t xml:space="preserve">Taxatierapport Troostwijk d.d. 9-5-2017 incl funderingen en d.d. 10-4-2017 </t>
  </si>
  <si>
    <t xml:space="preserve">Gruttostraat 10 </t>
  </si>
  <si>
    <t>00230378001</t>
  </si>
  <si>
    <t>00230376001</t>
  </si>
  <si>
    <t xml:space="preserve">Reigerstraat 25 </t>
  </si>
  <si>
    <t>00230371001</t>
  </si>
  <si>
    <t>00230370001</t>
  </si>
  <si>
    <t>00230342001</t>
  </si>
  <si>
    <t>00230341001</t>
  </si>
  <si>
    <t>Taxatierapport Troostwijk d.d. 9-5-2017 incl funderingen en d.d. 19-4-2017</t>
  </si>
  <si>
    <t>Gruttostraat 1</t>
  </si>
  <si>
    <t>per 01-07-2022</t>
  </si>
  <si>
    <t>indexcijfer 163,4</t>
  </si>
  <si>
    <t>355 woonunits</t>
  </si>
  <si>
    <t>dekking inventaris van Reehorsterweg 80 nr Bovenbuurtweg 7 ivm sloop gebouw</t>
  </si>
  <si>
    <t>per 01-07-2023</t>
  </si>
  <si>
    <t>indexcijfer 124,9</t>
  </si>
  <si>
    <t>indexcijfer 122,5</t>
  </si>
  <si>
    <t>Reehorsterweg 80</t>
  </si>
  <si>
    <t>Bovenbuurtweg 9</t>
  </si>
  <si>
    <t>Taxatierapport Troostwijk d.d. 6-3-2024 incl funderingen</t>
  </si>
  <si>
    <t>306672-01-0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</si>
</sst>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[$€-413]\ * #,##0.00_ ;_ [$€-413]\ * \-#,##0.00_ ;_ [$€-413]\ * &quot;-&quot;??_ ;_ @_ 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9"/>
      <color indexed="81"/>
      <name val="Tahoma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</cellStyleXfs>
  <cellXfs count="3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2" fillId="0" borderId="4" xfId="0" applyFont="1" applyBorder="1"/>
    <xf numFmtId="0" fontId="2" fillId="0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8" xfId="0" applyFont="1" applyFill="1" applyBorder="1" applyAlignment="1">
      <alignment vertical="top"/>
    </xf>
    <xf numFmtId="0" fontId="1" fillId="2" borderId="9" xfId="0" applyFont="1" applyFill="1" applyBorder="1" applyAlignment="1">
      <alignment vertical="top" wrapText="1"/>
    </xf>
    <xf numFmtId="0" fontId="1" fillId="2" borderId="10" xfId="0" applyFont="1" applyFill="1" applyBorder="1"/>
    <xf numFmtId="0" fontId="5" fillId="0" borderId="0" xfId="0" applyFont="1"/>
    <xf numFmtId="0" fontId="1" fillId="2" borderId="6" xfId="3" applyFont="1" applyFill="1" applyBorder="1" applyAlignment="1">
      <alignment vertical="top"/>
    </xf>
    <xf numFmtId="0" fontId="1" fillId="2" borderId="5" xfId="3" applyFont="1" applyFill="1" applyBorder="1" applyAlignment="1">
      <alignment vertical="top" wrapText="1"/>
    </xf>
    <xf numFmtId="0" fontId="1" fillId="2" borderId="0" xfId="3" applyFont="1" applyFill="1" applyBorder="1" applyAlignment="1">
      <alignment vertical="top" wrapText="1"/>
    </xf>
    <xf numFmtId="164" fontId="2" fillId="0" borderId="4" xfId="1" applyFont="1" applyFill="1" applyBorder="1"/>
    <xf numFmtId="164" fontId="2" fillId="0" borderId="7" xfId="1" applyFont="1" applyBorder="1"/>
    <xf numFmtId="0" fontId="2" fillId="0" borderId="0" xfId="0" applyFont="1"/>
    <xf numFmtId="44" fontId="5" fillId="0" borderId="0" xfId="0" applyNumberFormat="1" applyFont="1"/>
    <xf numFmtId="49" fontId="2" fillId="0" borderId="4" xfId="0" applyNumberFormat="1" applyFont="1" applyBorder="1"/>
    <xf numFmtId="164" fontId="1" fillId="0" borderId="11" xfId="0" applyNumberFormat="1" applyFont="1" applyBorder="1"/>
    <xf numFmtId="165" fontId="2" fillId="0" borderId="7" xfId="1" applyNumberFormat="1" applyFont="1" applyBorder="1" applyAlignment="1">
      <alignment horizontal="left"/>
    </xf>
    <xf numFmtId="165" fontId="2" fillId="0" borderId="4" xfId="4" applyNumberFormat="1" applyFont="1" applyFill="1" applyBorder="1"/>
    <xf numFmtId="0" fontId="7" fillId="0" borderId="0" xfId="0" applyFont="1"/>
    <xf numFmtId="0" fontId="7" fillId="0" borderId="4" xfId="0" applyFont="1" applyBorder="1"/>
    <xf numFmtId="44" fontId="7" fillId="0" borderId="4" xfId="4" applyFont="1" applyBorder="1"/>
    <xf numFmtId="44" fontId="2" fillId="0" borderId="4" xfId="4" applyFont="1" applyBorder="1"/>
    <xf numFmtId="0" fontId="1" fillId="0" borderId="0" xfId="0" applyFont="1" applyFill="1" applyBorder="1"/>
    <xf numFmtId="49" fontId="2" fillId="0" borderId="4" xfId="0" applyNumberFormat="1" applyFont="1" applyFill="1" applyBorder="1"/>
    <xf numFmtId="165" fontId="2" fillId="0" borderId="7" xfId="1" applyNumberFormat="1" applyFont="1" applyFill="1" applyBorder="1" applyAlignment="1">
      <alignment horizontal="left"/>
    </xf>
    <xf numFmtId="165" fontId="2" fillId="0" borderId="7" xfId="2" applyNumberFormat="1" applyFont="1" applyFill="1" applyBorder="1" applyAlignment="1">
      <alignment horizontal="left"/>
    </xf>
    <xf numFmtId="164" fontId="2" fillId="0" borderId="7" xfId="2" applyFont="1" applyFill="1" applyBorder="1"/>
    <xf numFmtId="0" fontId="2" fillId="0" borderId="0" xfId="0" applyFont="1" applyFill="1"/>
  </cellXfs>
  <cellStyles count="5">
    <cellStyle name="Euro" xfId="1" xr:uid="{00000000-0005-0000-0000-000000000000}"/>
    <cellStyle name="Euro 2" xfId="2" xr:uid="{00000000-0005-0000-0000-000001000000}"/>
    <cellStyle name="Standaard" xfId="0" builtinId="0"/>
    <cellStyle name="Standaard 2" xfId="3" xr:uid="{00000000-0005-0000-0000-000003000000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tabSelected="1" zoomScaleNormal="100" workbookViewId="0">
      <selection activeCell="A6" sqref="A6"/>
    </sheetView>
  </sheetViews>
  <sheetFormatPr defaultRowHeight="12.75" x14ac:dyDescent="0.2"/>
  <cols>
    <col min="1" max="1" width="24.140625" style="15" bestFit="1" customWidth="1"/>
    <col min="2" max="2" width="9.140625" style="15"/>
    <col min="3" max="3" width="9" style="15" bestFit="1" customWidth="1"/>
    <col min="4" max="4" width="15.140625" style="15" bestFit="1" customWidth="1"/>
    <col min="5" max="5" width="15.140625" style="15" hidden="1" customWidth="1"/>
    <col min="6" max="6" width="15.7109375" style="15" customWidth="1"/>
    <col min="7" max="7" width="15.85546875" style="15" customWidth="1"/>
    <col min="8" max="8" width="23.42578125" style="15" hidden="1" customWidth="1"/>
    <col min="9" max="9" width="21.5703125" style="15" hidden="1" customWidth="1"/>
    <col min="10" max="11" width="21.5703125" style="15" customWidth="1"/>
    <col min="12" max="12" width="22.85546875" style="15" customWidth="1"/>
    <col min="13" max="13" width="68.28515625" style="15" bestFit="1" customWidth="1"/>
    <col min="14" max="16384" width="9.140625" style="15"/>
  </cols>
  <sheetData>
    <row r="1" spans="1:14" ht="25.5" x14ac:dyDescent="0.2">
      <c r="A1" s="1" t="s">
        <v>0</v>
      </c>
      <c r="B1" s="6" t="s">
        <v>1</v>
      </c>
      <c r="C1" s="6" t="s">
        <v>2</v>
      </c>
      <c r="D1" s="6" t="s">
        <v>3</v>
      </c>
      <c r="E1" s="9" t="s">
        <v>4</v>
      </c>
      <c r="F1" s="9" t="s">
        <v>5</v>
      </c>
      <c r="G1" s="9" t="s">
        <v>5</v>
      </c>
      <c r="H1" s="17" t="s">
        <v>7</v>
      </c>
      <c r="I1" s="9" t="s">
        <v>8</v>
      </c>
      <c r="J1" s="17" t="s">
        <v>6</v>
      </c>
      <c r="K1" s="9" t="s">
        <v>8</v>
      </c>
      <c r="L1" s="12" t="s">
        <v>9</v>
      </c>
    </row>
    <row r="2" spans="1:14" x14ac:dyDescent="0.2">
      <c r="A2" s="2"/>
      <c r="B2" s="7"/>
      <c r="C2" s="7"/>
      <c r="D2" s="7"/>
      <c r="E2" s="10"/>
      <c r="F2" s="10" t="s">
        <v>6</v>
      </c>
      <c r="G2" s="10" t="s">
        <v>10</v>
      </c>
      <c r="H2" s="18" t="s">
        <v>39</v>
      </c>
      <c r="I2" s="10"/>
      <c r="J2" s="18" t="s">
        <v>43</v>
      </c>
      <c r="K2" s="18" t="s">
        <v>43</v>
      </c>
      <c r="L2" s="13" t="s">
        <v>43</v>
      </c>
    </row>
    <row r="3" spans="1:14" ht="13.5" thickBot="1" x14ac:dyDescent="0.25">
      <c r="A3" s="3"/>
      <c r="B3" s="8"/>
      <c r="C3" s="8"/>
      <c r="D3" s="8"/>
      <c r="E3" s="11"/>
      <c r="F3" s="11"/>
      <c r="G3" s="11"/>
      <c r="H3" s="16" t="s">
        <v>40</v>
      </c>
      <c r="I3" s="11"/>
      <c r="J3" s="16" t="s">
        <v>44</v>
      </c>
      <c r="K3" s="16" t="s">
        <v>45</v>
      </c>
      <c r="L3" s="14"/>
    </row>
    <row r="4" spans="1:14" s="21" customFormat="1" x14ac:dyDescent="0.2">
      <c r="A4" s="4" t="s">
        <v>32</v>
      </c>
      <c r="B4" s="4" t="s">
        <v>15</v>
      </c>
      <c r="C4" s="4" t="s">
        <v>16</v>
      </c>
      <c r="D4" s="4" t="s">
        <v>11</v>
      </c>
      <c r="E4" s="4" t="s">
        <v>14</v>
      </c>
      <c r="F4" s="23" t="s">
        <v>34</v>
      </c>
      <c r="G4" s="23" t="s">
        <v>33</v>
      </c>
      <c r="H4" s="25">
        <v>7831518</v>
      </c>
      <c r="I4" s="26">
        <v>1400000</v>
      </c>
      <c r="J4" s="25">
        <f t="shared" ref="J4:J12" si="0">ROUND(H4/163.4*176.5,0)</f>
        <v>8459381</v>
      </c>
      <c r="K4" s="25">
        <f t="shared" ref="K4:K12" si="1">ROUND(I4/132.3*148,0)</f>
        <v>1566138</v>
      </c>
      <c r="L4" s="20">
        <f t="shared" ref="L4:L12" si="2">J4+K4</f>
        <v>10025519</v>
      </c>
      <c r="M4" s="21" t="s">
        <v>37</v>
      </c>
    </row>
    <row r="5" spans="1:14" s="21" customFormat="1" x14ac:dyDescent="0.2">
      <c r="A5" s="4" t="s">
        <v>29</v>
      </c>
      <c r="B5" s="4" t="s">
        <v>17</v>
      </c>
      <c r="C5" s="4" t="s">
        <v>16</v>
      </c>
      <c r="D5" s="4" t="s">
        <v>11</v>
      </c>
      <c r="E5" s="4" t="s">
        <v>14</v>
      </c>
      <c r="F5" s="23" t="s">
        <v>31</v>
      </c>
      <c r="G5" s="23" t="s">
        <v>30</v>
      </c>
      <c r="H5" s="25">
        <v>24423721</v>
      </c>
      <c r="I5" s="26">
        <v>4300000</v>
      </c>
      <c r="J5" s="25">
        <f t="shared" si="0"/>
        <v>26381804</v>
      </c>
      <c r="K5" s="25">
        <f t="shared" si="1"/>
        <v>4810280</v>
      </c>
      <c r="L5" s="20">
        <f t="shared" si="2"/>
        <v>31192084</v>
      </c>
      <c r="M5" s="21" t="s">
        <v>37</v>
      </c>
    </row>
    <row r="6" spans="1:14" s="21" customFormat="1" x14ac:dyDescent="0.2">
      <c r="A6" s="4" t="s">
        <v>47</v>
      </c>
      <c r="B6" s="4" t="s">
        <v>12</v>
      </c>
      <c r="C6" s="4" t="s">
        <v>13</v>
      </c>
      <c r="D6" s="4" t="s">
        <v>41</v>
      </c>
      <c r="E6" s="4"/>
      <c r="F6" s="4"/>
      <c r="G6" s="4"/>
      <c r="H6" s="30">
        <v>0</v>
      </c>
      <c r="I6" s="30">
        <v>7700000</v>
      </c>
      <c r="J6" s="25">
        <f t="shared" si="0"/>
        <v>0</v>
      </c>
      <c r="K6" s="25">
        <f t="shared" si="1"/>
        <v>8613757</v>
      </c>
      <c r="L6" s="20">
        <f t="shared" si="2"/>
        <v>8613757</v>
      </c>
      <c r="M6" s="21" t="s">
        <v>42</v>
      </c>
    </row>
    <row r="7" spans="1:14" s="27" customFormat="1" x14ac:dyDescent="0.2">
      <c r="A7" s="4" t="s">
        <v>47</v>
      </c>
      <c r="B7" s="4" t="s">
        <v>12</v>
      </c>
      <c r="C7" s="4" t="s">
        <v>13</v>
      </c>
      <c r="D7" s="4" t="s">
        <v>41</v>
      </c>
      <c r="E7" s="28"/>
      <c r="F7" s="28"/>
      <c r="G7" s="28"/>
      <c r="H7" s="29">
        <v>8785000</v>
      </c>
      <c r="I7" s="29">
        <v>0</v>
      </c>
      <c r="J7" s="25">
        <f>ROUND(H7/167*176.5,0)</f>
        <v>9284746</v>
      </c>
      <c r="K7" s="25">
        <f>ROUND(I7/132.3*148,0)</f>
        <v>0</v>
      </c>
      <c r="L7" s="20">
        <f>J7+K7</f>
        <v>9284746</v>
      </c>
    </row>
    <row r="8" spans="1:14" s="21" customFormat="1" x14ac:dyDescent="0.2">
      <c r="A8" s="4" t="s">
        <v>19</v>
      </c>
      <c r="B8" s="4" t="s">
        <v>12</v>
      </c>
      <c r="C8" s="4" t="s">
        <v>13</v>
      </c>
      <c r="D8" s="4" t="s">
        <v>11</v>
      </c>
      <c r="E8" s="4" t="s">
        <v>14</v>
      </c>
      <c r="F8" s="23" t="s">
        <v>36</v>
      </c>
      <c r="G8" s="23" t="s">
        <v>35</v>
      </c>
      <c r="H8" s="25">
        <v>13074656</v>
      </c>
      <c r="I8" s="26">
        <v>2050000</v>
      </c>
      <c r="J8" s="25">
        <f t="shared" si="0"/>
        <v>14122869</v>
      </c>
      <c r="K8" s="25">
        <f t="shared" si="1"/>
        <v>2293273</v>
      </c>
      <c r="L8" s="20">
        <f t="shared" si="2"/>
        <v>16416142</v>
      </c>
      <c r="M8" s="21" t="s">
        <v>27</v>
      </c>
    </row>
    <row r="9" spans="1:14" s="36" customFormat="1" x14ac:dyDescent="0.2">
      <c r="A9" s="5" t="s">
        <v>46</v>
      </c>
      <c r="B9" s="5" t="s">
        <v>18</v>
      </c>
      <c r="C9" s="5" t="s">
        <v>13</v>
      </c>
      <c r="D9" s="5" t="s">
        <v>11</v>
      </c>
      <c r="E9" s="5"/>
      <c r="F9" s="32" t="s">
        <v>49</v>
      </c>
      <c r="G9" s="32"/>
      <c r="H9" s="33"/>
      <c r="I9" s="26"/>
      <c r="J9" s="34">
        <v>38400000</v>
      </c>
      <c r="K9" s="34">
        <v>800000</v>
      </c>
      <c r="L9" s="35">
        <f t="shared" si="2"/>
        <v>39200000</v>
      </c>
      <c r="M9" s="36" t="s">
        <v>48</v>
      </c>
    </row>
    <row r="10" spans="1:14" s="21" customFormat="1" x14ac:dyDescent="0.2">
      <c r="A10" s="4" t="s">
        <v>22</v>
      </c>
      <c r="B10" s="4" t="s">
        <v>12</v>
      </c>
      <c r="C10" s="4" t="s">
        <v>13</v>
      </c>
      <c r="D10" s="4" t="s">
        <v>11</v>
      </c>
      <c r="E10" s="4" t="s">
        <v>14</v>
      </c>
      <c r="F10" s="23" t="s">
        <v>26</v>
      </c>
      <c r="G10" s="23" t="s">
        <v>25</v>
      </c>
      <c r="H10" s="25">
        <v>20718742</v>
      </c>
      <c r="I10" s="26">
        <v>6100000</v>
      </c>
      <c r="J10" s="25">
        <f t="shared" si="0"/>
        <v>22379792</v>
      </c>
      <c r="K10" s="25">
        <f t="shared" si="1"/>
        <v>6823885</v>
      </c>
      <c r="L10" s="20">
        <f t="shared" si="2"/>
        <v>29203677</v>
      </c>
      <c r="M10" s="21" t="s">
        <v>27</v>
      </c>
      <c r="N10" s="27"/>
    </row>
    <row r="11" spans="1:14" s="21" customFormat="1" x14ac:dyDescent="0.2">
      <c r="A11" s="4" t="s">
        <v>20</v>
      </c>
      <c r="B11" s="5" t="s">
        <v>21</v>
      </c>
      <c r="C11" s="5" t="s">
        <v>13</v>
      </c>
      <c r="D11" s="5" t="s">
        <v>11</v>
      </c>
      <c r="E11" s="4" t="s">
        <v>14</v>
      </c>
      <c r="F11" s="23" t="s">
        <v>23</v>
      </c>
      <c r="G11" s="23" t="s">
        <v>24</v>
      </c>
      <c r="H11" s="25">
        <v>3490999</v>
      </c>
      <c r="I11" s="26">
        <v>730000</v>
      </c>
      <c r="J11" s="25">
        <f t="shared" si="0"/>
        <v>3770877</v>
      </c>
      <c r="K11" s="25">
        <f t="shared" si="1"/>
        <v>816629</v>
      </c>
      <c r="L11" s="20">
        <f t="shared" si="2"/>
        <v>4587506</v>
      </c>
      <c r="M11" s="21" t="s">
        <v>28</v>
      </c>
    </row>
    <row r="12" spans="1:14" s="21" customFormat="1" x14ac:dyDescent="0.2">
      <c r="A12" s="4" t="s">
        <v>38</v>
      </c>
      <c r="B12" s="4" t="s">
        <v>17</v>
      </c>
      <c r="C12" s="4" t="s">
        <v>16</v>
      </c>
      <c r="D12" s="5" t="s">
        <v>11</v>
      </c>
      <c r="E12" s="4"/>
      <c r="F12" s="23"/>
      <c r="G12" s="23"/>
      <c r="H12" s="25">
        <v>2614400</v>
      </c>
      <c r="I12" s="19">
        <v>200000</v>
      </c>
      <c r="J12" s="25">
        <f t="shared" si="0"/>
        <v>2824000</v>
      </c>
      <c r="K12" s="25">
        <f t="shared" si="1"/>
        <v>223734</v>
      </c>
      <c r="L12" s="20">
        <f t="shared" si="2"/>
        <v>3047734</v>
      </c>
    </row>
    <row r="13" spans="1:14" ht="13.5" thickBot="1" x14ac:dyDescent="0.25">
      <c r="A13" s="31" t="s">
        <v>9</v>
      </c>
      <c r="H13" s="24">
        <v>84562773</v>
      </c>
      <c r="I13" s="24">
        <v>23170000</v>
      </c>
      <c r="J13" s="24">
        <f>SUM(J4:J12)</f>
        <v>125623469</v>
      </c>
      <c r="K13" s="24">
        <f>SUM(K4:K12)</f>
        <v>25947696</v>
      </c>
      <c r="L13" s="24">
        <f>SUM(L4:L12)</f>
        <v>151571165</v>
      </c>
    </row>
    <row r="14" spans="1:14" ht="13.5" thickTop="1" x14ac:dyDescent="0.2"/>
    <row r="15" spans="1:14" x14ac:dyDescent="0.2">
      <c r="L15" s="22"/>
    </row>
    <row r="16" spans="1:14" x14ac:dyDescent="0.2">
      <c r="L16" s="22"/>
    </row>
  </sheetData>
  <pageMargins left="0.51181102362204722" right="0.51181102362204722" top="1.7322834645669292" bottom="0.94488188976377963" header="0.31496062992125984" footer="0.70866141732283472"/>
  <pageSetup paperSize="9" scale="87" orientation="landscape" r:id="rId1"/>
  <headerFooter>
    <oddFooter>&amp;L&amp;"Arial,Standaard"&amp;10&amp;F&amp;C&amp;"Arial,Standaard"&amp;10&amp;P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specificatie</vt:lpstr>
      <vt:lpstr>specificatie!Afdrukbereik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Cornelisse</dc:creator>
  <cp:lastModifiedBy>Petra Cornelisse</cp:lastModifiedBy>
  <cp:lastPrinted>2024-04-30T13:42:34Z</cp:lastPrinted>
  <dcterms:created xsi:type="dcterms:W3CDTF">2016-10-07T13:13:02Z</dcterms:created>
  <dcterms:modified xsi:type="dcterms:W3CDTF">2024-04-30T13:42:51Z</dcterms:modified>
</cp:coreProperties>
</file>