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rocurepronl-my.sharepoint.com/personal/hans_procurepro_nl/Documents/Procurepro/Aanbestedingen/VRZW/Warme dranken/aanbestedingsdocumenten VrZW/"/>
    </mc:Choice>
  </mc:AlternateContent>
  <xr:revisionPtr revIDLastSave="0" documentId="8_{152BB87A-35C2-4B03-97C6-39C9FCCF1F21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1. Totaal overzicht" sheetId="1" r:id="rId1"/>
    <sheet name="2. Ingrediënten" sheetId="2" r:id="rId2"/>
    <sheet name="3. Automaten en onderhou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3" l="1"/>
  <c r="H4" i="2" l="1"/>
  <c r="E4" i="2"/>
  <c r="I4" i="2" l="1"/>
  <c r="I5" i="2" s="1"/>
  <c r="J13" i="3"/>
  <c r="G7" i="3"/>
  <c r="G8" i="3" s="1"/>
  <c r="B6" i="1" l="1"/>
  <c r="M20" i="3" l="1"/>
  <c r="M21" i="3" s="1"/>
  <c r="M13" i="3"/>
  <c r="M7" i="3"/>
  <c r="M8" i="3" s="1"/>
  <c r="D17" i="2"/>
  <c r="D18" i="2"/>
  <c r="D19" i="2"/>
  <c r="D20" i="2"/>
  <c r="D21" i="2"/>
  <c r="D22" i="2"/>
  <c r="D23" i="2"/>
  <c r="D24" i="2"/>
  <c r="D25" i="2"/>
  <c r="D26" i="2"/>
  <c r="D27" i="2"/>
  <c r="D28" i="2"/>
  <c r="D16" i="2"/>
  <c r="D9" i="2"/>
  <c r="D10" i="2"/>
  <c r="D11" i="2"/>
  <c r="G13" i="3"/>
  <c r="G14" i="3" s="1"/>
  <c r="B4" i="1" s="1"/>
  <c r="J20" i="3"/>
  <c r="J7" i="3"/>
  <c r="M14" i="3" l="1"/>
  <c r="J14" i="3"/>
  <c r="B3" i="1"/>
  <c r="G21" i="3"/>
  <c r="B5" i="1" s="1"/>
  <c r="J21" i="3"/>
  <c r="J8" i="3"/>
  <c r="D29" i="2"/>
  <c r="B8" i="1" s="1"/>
  <c r="D12" i="2"/>
  <c r="B7" i="1" s="1"/>
  <c r="B10" i="1" l="1"/>
</calcChain>
</file>

<file path=xl/sharedStrings.xml><?xml version="1.0" encoding="utf-8"?>
<sst xmlns="http://schemas.openxmlformats.org/spreadsheetml/2006/main" count="128" uniqueCount="77">
  <si>
    <t>Aantal</t>
  </si>
  <si>
    <t>Zetmethode</t>
  </si>
  <si>
    <t>Financieringsvorm:</t>
  </si>
  <si>
    <t>TOTAAL KOSTEN</t>
  </si>
  <si>
    <t>TCO kosten 5 jaar ((kolom E + kolom F) * kolom B) *60</t>
  </si>
  <si>
    <t>Verlengingsjaar 1 (jaar 6)</t>
  </si>
  <si>
    <t>Verlengingsjaar 2 (jaar 7)</t>
  </si>
  <si>
    <t>Initiële looptijd (jaar 1 t/m 5)</t>
  </si>
  <si>
    <t>TCO kosten 1 jaar ((kolom H + kolom I) * kolom B) *12</t>
  </si>
  <si>
    <t>X</t>
  </si>
  <si>
    <t>TCO kosten 5 jaar (kolom E * kolom B) *60</t>
  </si>
  <si>
    <t>TCO kosten 1 jaar (kolom H * kolom B) *12</t>
  </si>
  <si>
    <t>Totaal kosten dagelijks onderhoud</t>
  </si>
  <si>
    <t>TOTAAL</t>
  </si>
  <si>
    <t>Totaal kosten koffieautomaten</t>
  </si>
  <si>
    <t>Totaal kosten onderzetkasten</t>
  </si>
  <si>
    <t>Prijs per kilo</t>
  </si>
  <si>
    <t>Snelfilter koffie (per kilogram)</t>
  </si>
  <si>
    <t>Roerstaafjes (2000 stuks)</t>
  </si>
  <si>
    <t>Losse ingrediënten</t>
  </si>
  <si>
    <t>Totaal kosten losse ingrediënten</t>
  </si>
  <si>
    <t>Prijs per genoemde eenheid</t>
  </si>
  <si>
    <t>Aangeboden model automaat</t>
  </si>
  <si>
    <t>Bijlage 13 Prijzenblad - Automaten en onderhoud</t>
  </si>
  <si>
    <t>Bijlage 13 Prijzenblad - Ingrediënten</t>
  </si>
  <si>
    <t>Statutaire naam inschrijver (combinant)</t>
  </si>
  <si>
    <t>Naam ondertekenaar</t>
  </si>
  <si>
    <t>Functie ondertekenaar</t>
  </si>
  <si>
    <t>Handtekening</t>
  </si>
  <si>
    <t>Plaats en datum</t>
  </si>
  <si>
    <t>Totaal aantal kilo per jaar</t>
  </si>
  <si>
    <t>Decafé sachets (1,5 grams, 100 stuks)</t>
  </si>
  <si>
    <t>TCO kosten 5 jaar (kolom B * kolom C) *5</t>
  </si>
  <si>
    <r>
      <t xml:space="preserve">Non food ingrediënten en decafé sachets </t>
    </r>
    <r>
      <rPr>
        <b/>
        <i/>
        <sz val="10"/>
        <rFont val="Arial"/>
        <family val="2"/>
      </rPr>
      <t>(buiten scope, optionele afname)</t>
    </r>
  </si>
  <si>
    <t>TCO kosten 1 jaar ((kolom K + kolom L) * kolom B) *12</t>
  </si>
  <si>
    <t>TCO kosten 1 jaar (kolom K * kolom B) *12</t>
  </si>
  <si>
    <t>Aangeboden model onderzetkast</t>
  </si>
  <si>
    <t>Gewone thee (zakjes à 2 gram)</t>
  </si>
  <si>
    <t>Earl grey (zakjes à 2 gram)</t>
  </si>
  <si>
    <t>Rooibos (zakjes à 1,5 gram)</t>
  </si>
  <si>
    <t>Groene thee (zakjes à 1,5 gram)</t>
  </si>
  <si>
    <t>Groene thee lemon (zakjes à 2 gram)</t>
  </si>
  <si>
    <t>Tropische vruchten thee (zakjes à 1,5 gram)</t>
  </si>
  <si>
    <t>Bosvruchten thee (zakjes à 1,5 gram)</t>
  </si>
  <si>
    <t>Sterremunt (zakjes à 2 gram)</t>
  </si>
  <si>
    <t>Mango (zakjes à 1,5 gram)</t>
  </si>
  <si>
    <t>Suikersachets (4 grams)</t>
  </si>
  <si>
    <t>Creamersachets (2,5 grams)</t>
  </si>
  <si>
    <t>Sachets met zoetstof (zakjes met 2 zoetjes)</t>
  </si>
  <si>
    <t>Periodieke kosten per onderhoudsbeurt</t>
  </si>
  <si>
    <t>Onderhouds- kosten (preventief en correctief) per mnd.</t>
  </si>
  <si>
    <t>Cacao (prijs o.b.v. aantal kilo)</t>
  </si>
  <si>
    <t>Topping (prijs o.b.v. aantal kilo)</t>
  </si>
  <si>
    <t>Suiker (prijs o.b.v. aantal kilo)</t>
  </si>
  <si>
    <t>Aantal consumpties</t>
  </si>
  <si>
    <t>TCO kosten 5 jaar (kolom E * kolom F) *5</t>
  </si>
  <si>
    <t>Aantal gram/mililiter per kopje weergegeven in kg of liter</t>
  </si>
  <si>
    <t>Totaal volume in kg/liter (kolom B * kolom D)</t>
  </si>
  <si>
    <t>Aangeboden zetmethode</t>
  </si>
  <si>
    <t>Koffie in de automaat</t>
  </si>
  <si>
    <t>Overige ingrediënten in de automaat</t>
  </si>
  <si>
    <t>Totaal kosten koffie in de automaat</t>
  </si>
  <si>
    <t>Totaal kosten overige ingrediënten in de automaat</t>
  </si>
  <si>
    <t>automaat koffie</t>
  </si>
  <si>
    <t>Dagelijks onderhoud koffieautomaat</t>
  </si>
  <si>
    <t>Koffieautomaat</t>
  </si>
  <si>
    <t>Onderzetkast koffieautomaat</t>
  </si>
  <si>
    <t>Totaal aantal onderhoudsbeurten per maand</t>
  </si>
  <si>
    <t>prijs per kg/liter soort/smaak koffie 1</t>
  </si>
  <si>
    <t>prijs per kg/liter soort/smaak koffie 2</t>
  </si>
  <si>
    <t>Gemiddelde prijs per kg/liter koffie*</t>
  </si>
  <si>
    <t>* zie pag. 33 beschrijvend document. In deze cel wordt dus de gemiddelde prijs van 2 smaken koffie berekend, zoals die in de cellen F4 en G4 dienen te worden beprijsd.</t>
  </si>
  <si>
    <t>Bijlage 11 Prijzenblad - Totaal overzicht</t>
  </si>
  <si>
    <t>Periodieke huurkosten per mnd. (60 mnd.)</t>
  </si>
  <si>
    <t>Periodieke huurkosten per mnd.</t>
  </si>
  <si>
    <t xml:space="preserve">Periodieke huurkosten per mnd. </t>
  </si>
  <si>
    <t>Huur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</si>
</sst>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\ #,##0.0000"/>
    <numFmt numFmtId="165" formatCode="&quot;€&quot;\ #,##0_-"/>
    <numFmt numFmtId="166" formatCode="0.0000"/>
  </numFmts>
  <fonts count="10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0" fillId="6" borderId="18" xfId="0" applyFill="1" applyBorder="1" applyAlignment="1" applyProtection="1">
      <alignment vertical="center" wrapText="1"/>
      <protection locked="0"/>
    </xf>
    <xf numFmtId="0" fontId="0" fillId="6" borderId="4" xfId="0" applyFill="1" applyBorder="1" applyAlignment="1" applyProtection="1">
      <alignment vertical="center" wrapText="1"/>
      <protection locked="0"/>
    </xf>
    <xf numFmtId="0" fontId="0" fillId="6" borderId="33" xfId="0" applyFill="1" applyBorder="1" applyAlignment="1" applyProtection="1">
      <alignment vertical="center" wrapText="1"/>
      <protection locked="0"/>
    </xf>
    <xf numFmtId="0" fontId="5" fillId="0" borderId="1" xfId="0" applyFont="1" applyBorder="1"/>
    <xf numFmtId="0" fontId="2" fillId="0" borderId="9" xfId="0" applyFont="1" applyBorder="1"/>
    <xf numFmtId="0" fontId="0" fillId="0" borderId="0" xfId="0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164" fontId="6" fillId="3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0" borderId="13" xfId="0" applyNumberFormat="1" applyBorder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164" fontId="6" fillId="0" borderId="0" xfId="0" applyNumberFormat="1" applyFont="1" applyAlignment="1" applyProtection="1">
      <alignment horizontal="center" wrapText="1"/>
      <protection locked="0"/>
    </xf>
    <xf numFmtId="0" fontId="6" fillId="3" borderId="1" xfId="0" applyFont="1" applyFill="1" applyBorder="1"/>
    <xf numFmtId="165" fontId="6" fillId="3" borderId="1" xfId="0" applyNumberFormat="1" applyFont="1" applyFill="1" applyBorder="1" applyAlignment="1">
      <alignment horizontal="center" wrapText="1"/>
    </xf>
    <xf numFmtId="0" fontId="7" fillId="0" borderId="1" xfId="0" applyFont="1" applyBorder="1"/>
    <xf numFmtId="3" fontId="7" fillId="0" borderId="1" xfId="0" applyNumberFormat="1" applyFont="1" applyBorder="1" applyAlignment="1">
      <alignment horizontal="center"/>
    </xf>
    <xf numFmtId="0" fontId="7" fillId="0" borderId="38" xfId="0" applyFont="1" applyBorder="1"/>
    <xf numFmtId="0" fontId="6" fillId="0" borderId="3" xfId="0" applyFont="1" applyBorder="1"/>
    <xf numFmtId="0" fontId="0" fillId="0" borderId="14" xfId="0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wrapText="1"/>
    </xf>
    <xf numFmtId="0" fontId="0" fillId="0" borderId="1" xfId="0" applyBorder="1"/>
    <xf numFmtId="0" fontId="7" fillId="0" borderId="22" xfId="0" applyFont="1" applyBorder="1"/>
    <xf numFmtId="0" fontId="0" fillId="0" borderId="22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6" fillId="3" borderId="1" xfId="0" applyFont="1" applyFill="1" applyBorder="1" applyAlignment="1">
      <alignment wrapText="1"/>
    </xf>
    <xf numFmtId="164" fontId="5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36" xfId="0" applyNumberFormat="1" applyFill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24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3" fillId="0" borderId="3" xfId="0" applyFont="1" applyBorder="1"/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9" xfId="0" applyFont="1" applyBorder="1"/>
    <xf numFmtId="0" fontId="0" fillId="0" borderId="3" xfId="0" applyBorder="1" applyAlignment="1" applyProtection="1">
      <alignment horizontal="center"/>
      <protection locked="0"/>
    </xf>
    <xf numFmtId="164" fontId="0" fillId="0" borderId="3" xfId="0" applyNumberFormat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3" borderId="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 applyProtection="1">
      <alignment horizontal="center" vertical="center" wrapText="1"/>
      <protection locked="0"/>
    </xf>
    <xf numFmtId="0" fontId="1" fillId="3" borderId="19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 applyProtection="1">
      <alignment horizontal="center" vertical="center" wrapText="1"/>
      <protection locked="0"/>
    </xf>
    <xf numFmtId="0" fontId="1" fillId="3" borderId="20" xfId="0" applyFont="1" applyFill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/>
    </xf>
    <xf numFmtId="44" fontId="0" fillId="5" borderId="3" xfId="0" applyNumberFormat="1" applyFill="1" applyBorder="1" applyAlignment="1">
      <alignment horizontal="center"/>
    </xf>
    <xf numFmtId="44" fontId="0" fillId="2" borderId="1" xfId="0" applyNumberFormat="1" applyFill="1" applyBorder="1" applyAlignment="1" applyProtection="1">
      <alignment horizontal="center"/>
      <protection locked="0"/>
    </xf>
    <xf numFmtId="44" fontId="0" fillId="2" borderId="22" xfId="0" applyNumberFormat="1" applyFill="1" applyBorder="1" applyAlignment="1" applyProtection="1">
      <alignment horizontal="center"/>
      <protection locked="0"/>
    </xf>
    <xf numFmtId="3" fontId="0" fillId="0" borderId="1" xfId="0" applyNumberFormat="1" applyBorder="1" applyAlignment="1">
      <alignment horizontal="center"/>
    </xf>
    <xf numFmtId="44" fontId="0" fillId="0" borderId="5" xfId="0" applyNumberFormat="1" applyBorder="1" applyAlignment="1">
      <alignment horizontal="center"/>
    </xf>
    <xf numFmtId="44" fontId="1" fillId="5" borderId="3" xfId="0" applyNumberFormat="1" applyFont="1" applyFill="1" applyBorder="1" applyAlignment="1">
      <alignment horizontal="center"/>
    </xf>
    <xf numFmtId="44" fontId="1" fillId="0" borderId="3" xfId="0" applyNumberFormat="1" applyFont="1" applyBorder="1" applyAlignment="1">
      <alignment horizontal="center"/>
    </xf>
    <xf numFmtId="44" fontId="0" fillId="0" borderId="2" xfId="0" applyNumberFormat="1" applyBorder="1" applyAlignment="1">
      <alignment horizontal="center"/>
    </xf>
    <xf numFmtId="44" fontId="5" fillId="0" borderId="1" xfId="0" applyNumberFormat="1" applyFont="1" applyBorder="1"/>
    <xf numFmtId="44" fontId="0" fillId="0" borderId="0" xfId="0" applyNumberFormat="1"/>
    <xf numFmtId="44" fontId="2" fillId="5" borderId="3" xfId="0" applyNumberFormat="1" applyFont="1" applyFill="1" applyBorder="1"/>
    <xf numFmtId="44" fontId="0" fillId="2" borderId="4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2" borderId="34" xfId="0" applyFill="1" applyBorder="1" applyAlignment="1" applyProtection="1">
      <alignment vertical="center" wrapText="1"/>
      <protection locked="0"/>
    </xf>
    <xf numFmtId="0" fontId="0" fillId="2" borderId="35" xfId="0" applyFill="1" applyBorder="1" applyProtection="1">
      <protection locked="0"/>
    </xf>
    <xf numFmtId="0" fontId="0" fillId="6" borderId="4" xfId="0" applyFill="1" applyBorder="1" applyAlignment="1" applyProtection="1">
      <alignment vertical="center" wrapText="1"/>
      <protection locked="0"/>
    </xf>
    <xf numFmtId="0" fontId="0" fillId="2" borderId="21" xfId="0" applyFill="1" applyBorder="1" applyAlignment="1" applyProtection="1">
      <alignment vertical="center" wrapText="1"/>
      <protection locked="0"/>
    </xf>
    <xf numFmtId="0" fontId="0" fillId="2" borderId="28" xfId="0" applyFill="1" applyBorder="1" applyProtection="1"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0" fontId="0" fillId="2" borderId="29" xfId="0" applyFill="1" applyBorder="1" applyProtection="1">
      <protection locked="0"/>
    </xf>
    <xf numFmtId="0" fontId="0" fillId="2" borderId="23" xfId="0" applyFill="1" applyBorder="1" applyAlignment="1" applyProtection="1">
      <alignment vertical="center" wrapText="1"/>
      <protection locked="0"/>
    </xf>
    <xf numFmtId="0" fontId="0" fillId="2" borderId="30" xfId="0" applyFill="1" applyBorder="1" applyProtection="1">
      <protection locked="0"/>
    </xf>
    <xf numFmtId="0" fontId="0" fillId="2" borderId="26" xfId="0" applyFill="1" applyBorder="1" applyAlignment="1" applyProtection="1">
      <alignment vertical="center" wrapText="1"/>
      <protection locked="0"/>
    </xf>
    <xf numFmtId="0" fontId="0" fillId="2" borderId="31" xfId="0" applyFill="1" applyBorder="1" applyProtection="1">
      <protection locked="0"/>
    </xf>
    <xf numFmtId="0" fontId="0" fillId="2" borderId="27" xfId="0" applyFill="1" applyBorder="1" applyAlignment="1" applyProtection="1">
      <alignment vertical="center" wrapText="1"/>
      <protection locked="0"/>
    </xf>
    <xf numFmtId="0" fontId="0" fillId="2" borderId="32" xfId="0" applyFill="1" applyBorder="1" applyProtection="1"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0" fontId="1" fillId="4" borderId="9" xfId="0" applyFont="1" applyFill="1" applyBorder="1" applyAlignment="1" applyProtection="1">
      <alignment horizontal="center"/>
      <protection locked="0"/>
    </xf>
    <xf numFmtId="0" fontId="1" fillId="4" borderId="10" xfId="0" applyFont="1" applyFill="1" applyBorder="1" applyAlignment="1" applyProtection="1">
      <alignment horizontal="center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0" fillId="4" borderId="11" xfId="0" applyFill="1" applyBorder="1" applyAlignment="1" applyProtection="1">
      <alignment horizontal="center"/>
      <protection locked="0"/>
    </xf>
    <xf numFmtId="0" fontId="1" fillId="4" borderId="15" xfId="0" applyFont="1" applyFill="1" applyBorder="1" applyAlignment="1" applyProtection="1">
      <alignment horizontal="center"/>
      <protection locked="0"/>
    </xf>
    <xf numFmtId="0" fontId="1" fillId="4" borderId="16" xfId="0" applyFon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center"/>
      <protection locked="0"/>
    </xf>
    <xf numFmtId="0" fontId="0" fillId="4" borderId="17" xfId="0" applyFill="1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C19"/>
  <sheetViews>
    <sheetView workbookViewId="0"/>
  </sheetViews>
  <sheetFormatPr defaultColWidth="9.21875" defaultRowHeight="13.2" x14ac:dyDescent="0.25"/>
  <cols>
    <col min="1" max="1" width="51.77734375" style="3" customWidth="1"/>
    <col min="2" max="2" width="26.44140625" style="2" customWidth="1"/>
    <col min="3" max="16384" width="9.21875" style="3"/>
  </cols>
  <sheetData>
    <row r="1" spans="1:3" ht="17.399999999999999" x14ac:dyDescent="0.3">
      <c r="A1" s="1" t="s">
        <v>72</v>
      </c>
    </row>
    <row r="3" spans="1:3" ht="15" x14ac:dyDescent="0.25">
      <c r="A3" s="7" t="s">
        <v>14</v>
      </c>
      <c r="B3" s="83">
        <f>'3. Automaten en onderhoud'!G8</f>
        <v>0</v>
      </c>
    </row>
    <row r="4" spans="1:3" ht="15" x14ac:dyDescent="0.25">
      <c r="A4" s="7" t="s">
        <v>15</v>
      </c>
      <c r="B4" s="83">
        <f>'3. Automaten en onderhoud'!G14</f>
        <v>0</v>
      </c>
    </row>
    <row r="5" spans="1:3" ht="15" x14ac:dyDescent="0.25">
      <c r="A5" s="7" t="s">
        <v>12</v>
      </c>
      <c r="B5" s="83">
        <f>'3. Automaten en onderhoud'!G21</f>
        <v>0</v>
      </c>
    </row>
    <row r="6" spans="1:3" ht="15" x14ac:dyDescent="0.25">
      <c r="A6" s="7" t="s">
        <v>61</v>
      </c>
      <c r="B6" s="83">
        <f>'2. Ingrediënten'!I5</f>
        <v>0</v>
      </c>
    </row>
    <row r="7" spans="1:3" ht="15" x14ac:dyDescent="0.25">
      <c r="A7" s="7" t="s">
        <v>62</v>
      </c>
      <c r="B7" s="83">
        <f>'2. Ingrediënten'!D12</f>
        <v>0</v>
      </c>
    </row>
    <row r="8" spans="1:3" ht="15" x14ac:dyDescent="0.25">
      <c r="A8" s="7" t="s">
        <v>20</v>
      </c>
      <c r="B8" s="83">
        <f>'2. Ingrediënten'!D29</f>
        <v>0</v>
      </c>
    </row>
    <row r="9" spans="1:3" ht="13.8" thickBot="1" x14ac:dyDescent="0.3">
      <c r="A9"/>
      <c r="B9" s="84"/>
    </row>
    <row r="10" spans="1:3" ht="18" thickBot="1" x14ac:dyDescent="0.35">
      <c r="A10" s="8" t="s">
        <v>13</v>
      </c>
      <c r="B10" s="85">
        <f>B3+B4+B5+B6+B7+B8</f>
        <v>0</v>
      </c>
    </row>
    <row r="12" spans="1:3" ht="13.8" thickBot="1" x14ac:dyDescent="0.3"/>
    <row r="13" spans="1:3" x14ac:dyDescent="0.25">
      <c r="A13" s="4" t="s">
        <v>25</v>
      </c>
      <c r="B13" s="96"/>
      <c r="C13" s="97"/>
    </row>
    <row r="14" spans="1:3" x14ac:dyDescent="0.25">
      <c r="A14" s="5" t="s">
        <v>26</v>
      </c>
      <c r="B14" s="98"/>
      <c r="C14" s="99"/>
    </row>
    <row r="15" spans="1:3" x14ac:dyDescent="0.25">
      <c r="A15" s="5" t="s">
        <v>27</v>
      </c>
      <c r="B15" s="98"/>
      <c r="C15" s="99"/>
    </row>
    <row r="16" spans="1:3" x14ac:dyDescent="0.25">
      <c r="A16" s="95" t="s">
        <v>28</v>
      </c>
      <c r="B16" s="100"/>
      <c r="C16" s="101"/>
    </row>
    <row r="17" spans="1:3" x14ac:dyDescent="0.25">
      <c r="A17" s="95"/>
      <c r="B17" s="102"/>
      <c r="C17" s="103"/>
    </row>
    <row r="18" spans="1:3" x14ac:dyDescent="0.25">
      <c r="A18" s="95"/>
      <c r="B18" s="104"/>
      <c r="C18" s="105"/>
    </row>
    <row r="19" spans="1:3" ht="13.8" thickBot="1" x14ac:dyDescent="0.3">
      <c r="A19" s="6" t="s">
        <v>29</v>
      </c>
      <c r="B19" s="93"/>
      <c r="C19" s="94"/>
    </row>
  </sheetData>
  <sheetProtection selectLockedCells="1"/>
  <mergeCells count="6">
    <mergeCell ref="B19:C19"/>
    <mergeCell ref="A16:A18"/>
    <mergeCell ref="B13:C13"/>
    <mergeCell ref="B14:C14"/>
    <mergeCell ref="B15:C15"/>
    <mergeCell ref="B16:C18"/>
  </mergeCells>
  <pageMargins left="0.7" right="0.7" top="0.75" bottom="0.75" header="0.3" footer="0.3"/>
  <pageSetup paperSize="9" orientation="portrait" r:id="rId1"/>
  <headerFooter>
    <oddFooter>&amp;C_x000D_&amp;1#&amp;"Calibri"&amp;10&amp;K000000 Bedrijfsvertrouwelijk (BBN1)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K43"/>
  <sheetViews>
    <sheetView topLeftCell="A15" workbookViewId="0">
      <selection activeCell="F15" sqref="F15"/>
    </sheetView>
  </sheetViews>
  <sheetFormatPr defaultColWidth="9.21875" defaultRowHeight="13.2" x14ac:dyDescent="0.25"/>
  <cols>
    <col min="1" max="1" width="46.5546875" style="3" customWidth="1"/>
    <col min="2" max="2" width="17.33203125" style="9" customWidth="1"/>
    <col min="3" max="4" width="17.33203125" style="10" customWidth="1"/>
    <col min="5" max="9" width="17.33203125" style="3" customWidth="1"/>
    <col min="10" max="16384" width="9.21875" style="3"/>
  </cols>
  <sheetData>
    <row r="1" spans="1:11" ht="17.399999999999999" x14ac:dyDescent="0.3">
      <c r="A1" s="1" t="s">
        <v>24</v>
      </c>
    </row>
    <row r="3" spans="1:11" s="90" customFormat="1" ht="66" x14ac:dyDescent="0.25">
      <c r="A3" s="87" t="s">
        <v>59</v>
      </c>
      <c r="B3" s="88" t="s">
        <v>54</v>
      </c>
      <c r="C3" s="89" t="s">
        <v>58</v>
      </c>
      <c r="D3" s="89" t="s">
        <v>56</v>
      </c>
      <c r="E3" s="88" t="s">
        <v>57</v>
      </c>
      <c r="F3" s="88" t="s">
        <v>68</v>
      </c>
      <c r="G3" s="88" t="s">
        <v>69</v>
      </c>
      <c r="H3" s="89" t="s">
        <v>70</v>
      </c>
      <c r="I3" s="88" t="s">
        <v>55</v>
      </c>
    </row>
    <row r="4" spans="1:11" ht="13.8" thickBot="1" x14ac:dyDescent="0.3">
      <c r="A4" s="26" t="s">
        <v>63</v>
      </c>
      <c r="B4" s="78">
        <v>150000</v>
      </c>
      <c r="C4" s="33"/>
      <c r="D4" s="55"/>
      <c r="E4" s="57">
        <f>B4*D4</f>
        <v>0</v>
      </c>
      <c r="F4" s="76"/>
      <c r="G4" s="76"/>
      <c r="H4" s="74">
        <f>(F4+G4)/2</f>
        <v>0</v>
      </c>
      <c r="I4" s="74">
        <f>(E4*H4)*5</f>
        <v>0</v>
      </c>
    </row>
    <row r="5" spans="1:11" ht="13.8" thickBot="1" x14ac:dyDescent="0.3">
      <c r="A5" s="52" t="s">
        <v>3</v>
      </c>
      <c r="B5" s="56"/>
      <c r="C5" s="54"/>
      <c r="D5" s="54"/>
      <c r="E5" s="56"/>
      <c r="F5" s="56"/>
      <c r="G5" s="56"/>
      <c r="H5" s="53"/>
      <c r="I5" s="75">
        <f>SUM(I4:I4)</f>
        <v>0</v>
      </c>
    </row>
    <row r="6" spans="1:11" s="91" customFormat="1" ht="21" customHeight="1" thickBot="1" x14ac:dyDescent="0.3">
      <c r="A6" s="106" t="s">
        <v>71</v>
      </c>
      <c r="B6" s="107"/>
      <c r="C6" s="107"/>
      <c r="D6" s="107"/>
      <c r="E6" s="107"/>
      <c r="F6" s="107"/>
      <c r="G6" s="107"/>
      <c r="H6" s="107"/>
      <c r="I6" s="108"/>
      <c r="J6" s="92"/>
      <c r="K6" s="92"/>
    </row>
    <row r="8" spans="1:11" ht="39.6" x14ac:dyDescent="0.25">
      <c r="A8" s="16" t="s">
        <v>60</v>
      </c>
      <c r="B8" s="17" t="s">
        <v>30</v>
      </c>
      <c r="C8" s="11" t="s">
        <v>16</v>
      </c>
      <c r="D8" s="23" t="s">
        <v>32</v>
      </c>
    </row>
    <row r="9" spans="1:11" x14ac:dyDescent="0.25">
      <c r="A9" s="18" t="s">
        <v>51</v>
      </c>
      <c r="B9" s="19">
        <v>100</v>
      </c>
      <c r="C9" s="76"/>
      <c r="D9" s="76">
        <f t="shared" ref="D9:D11" si="0">(B9*C9)*5</f>
        <v>0</v>
      </c>
    </row>
    <row r="10" spans="1:11" x14ac:dyDescent="0.25">
      <c r="A10" s="18" t="s">
        <v>52</v>
      </c>
      <c r="B10" s="19">
        <v>250</v>
      </c>
      <c r="C10" s="76"/>
      <c r="D10" s="76">
        <f t="shared" si="0"/>
        <v>0</v>
      </c>
    </row>
    <row r="11" spans="1:11" ht="13.8" thickBot="1" x14ac:dyDescent="0.3">
      <c r="A11" s="20" t="s">
        <v>53</v>
      </c>
      <c r="B11" s="19">
        <v>100</v>
      </c>
      <c r="C11" s="76"/>
      <c r="D11" s="76">
        <f t="shared" si="0"/>
        <v>0</v>
      </c>
    </row>
    <row r="12" spans="1:11" ht="13.8" thickBot="1" x14ac:dyDescent="0.3">
      <c r="A12" s="21" t="s">
        <v>3</v>
      </c>
      <c r="B12" s="22"/>
      <c r="C12" s="22"/>
      <c r="D12" s="75">
        <f>SUM(D9:D11)</f>
        <v>0</v>
      </c>
    </row>
    <row r="15" spans="1:11" ht="39.6" x14ac:dyDescent="0.25">
      <c r="A15" s="16" t="s">
        <v>19</v>
      </c>
      <c r="B15" s="17" t="s">
        <v>30</v>
      </c>
      <c r="C15" s="11" t="s">
        <v>16</v>
      </c>
      <c r="D15" s="23" t="s">
        <v>32</v>
      </c>
    </row>
    <row r="16" spans="1:11" ht="15.6" x14ac:dyDescent="0.3">
      <c r="A16" s="18" t="s">
        <v>37</v>
      </c>
      <c r="B16" s="24">
        <v>25</v>
      </c>
      <c r="C16" s="76"/>
      <c r="D16" s="74">
        <f>(B16*C16)*5</f>
        <v>0</v>
      </c>
      <c r="E16" s="14"/>
      <c r="F16" s="14"/>
      <c r="G16" s="14"/>
    </row>
    <row r="17" spans="1:4" x14ac:dyDescent="0.25">
      <c r="A17" s="18" t="s">
        <v>38</v>
      </c>
      <c r="B17" s="24">
        <v>25</v>
      </c>
      <c r="C17" s="76"/>
      <c r="D17" s="74">
        <f t="shared" ref="D17:D28" si="1">(B17*C17)*5</f>
        <v>0</v>
      </c>
    </row>
    <row r="18" spans="1:4" x14ac:dyDescent="0.25">
      <c r="A18" s="18" t="s">
        <v>39</v>
      </c>
      <c r="B18" s="24">
        <v>25</v>
      </c>
      <c r="C18" s="76"/>
      <c r="D18" s="74">
        <f t="shared" si="1"/>
        <v>0</v>
      </c>
    </row>
    <row r="19" spans="1:4" x14ac:dyDescent="0.25">
      <c r="A19" s="25" t="s">
        <v>40</v>
      </c>
      <c r="B19" s="24">
        <v>25</v>
      </c>
      <c r="C19" s="76"/>
      <c r="D19" s="74">
        <f t="shared" si="1"/>
        <v>0</v>
      </c>
    </row>
    <row r="20" spans="1:4" x14ac:dyDescent="0.25">
      <c r="A20" s="26" t="s">
        <v>41</v>
      </c>
      <c r="B20" s="24">
        <v>25</v>
      </c>
      <c r="C20" s="76"/>
      <c r="D20" s="74">
        <f t="shared" si="1"/>
        <v>0</v>
      </c>
    </row>
    <row r="21" spans="1:4" x14ac:dyDescent="0.25">
      <c r="A21" s="18" t="s">
        <v>42</v>
      </c>
      <c r="B21" s="24">
        <v>25</v>
      </c>
      <c r="C21" s="76"/>
      <c r="D21" s="74">
        <f t="shared" si="1"/>
        <v>0</v>
      </c>
    </row>
    <row r="22" spans="1:4" x14ac:dyDescent="0.25">
      <c r="A22" s="18" t="s">
        <v>43</v>
      </c>
      <c r="B22" s="24">
        <v>25</v>
      </c>
      <c r="C22" s="76"/>
      <c r="D22" s="74">
        <f t="shared" si="1"/>
        <v>0</v>
      </c>
    </row>
    <row r="23" spans="1:4" x14ac:dyDescent="0.25">
      <c r="A23" s="18" t="s">
        <v>44</v>
      </c>
      <c r="B23" s="24">
        <v>25</v>
      </c>
      <c r="C23" s="76"/>
      <c r="D23" s="74">
        <f t="shared" si="1"/>
        <v>0</v>
      </c>
    </row>
    <row r="24" spans="1:4" x14ac:dyDescent="0.25">
      <c r="A24" s="18" t="s">
        <v>45</v>
      </c>
      <c r="B24" s="24">
        <v>25</v>
      </c>
      <c r="C24" s="76"/>
      <c r="D24" s="74">
        <f t="shared" si="1"/>
        <v>0</v>
      </c>
    </row>
    <row r="25" spans="1:4" x14ac:dyDescent="0.25">
      <c r="A25" s="18" t="s">
        <v>46</v>
      </c>
      <c r="B25" s="24">
        <v>25</v>
      </c>
      <c r="C25" s="76"/>
      <c r="D25" s="74">
        <f t="shared" si="1"/>
        <v>0</v>
      </c>
    </row>
    <row r="26" spans="1:4" x14ac:dyDescent="0.25">
      <c r="A26" s="18" t="s">
        <v>47</v>
      </c>
      <c r="B26" s="24">
        <v>25</v>
      </c>
      <c r="C26" s="76"/>
      <c r="D26" s="74">
        <f t="shared" si="1"/>
        <v>0</v>
      </c>
    </row>
    <row r="27" spans="1:4" x14ac:dyDescent="0.25">
      <c r="A27" s="18" t="s">
        <v>48</v>
      </c>
      <c r="B27" s="24">
        <v>25</v>
      </c>
      <c r="C27" s="76"/>
      <c r="D27" s="74">
        <f t="shared" si="1"/>
        <v>0</v>
      </c>
    </row>
    <row r="28" spans="1:4" ht="13.8" thickBot="1" x14ac:dyDescent="0.3">
      <c r="A28" s="27" t="s">
        <v>17</v>
      </c>
      <c r="B28" s="28">
        <v>200</v>
      </c>
      <c r="C28" s="77"/>
      <c r="D28" s="74">
        <f t="shared" si="1"/>
        <v>0</v>
      </c>
    </row>
    <row r="29" spans="1:4" ht="13.8" thickBot="1" x14ac:dyDescent="0.3">
      <c r="A29" s="21" t="s">
        <v>3</v>
      </c>
      <c r="B29" s="22"/>
      <c r="C29" s="13"/>
      <c r="D29" s="75">
        <f>SUM(D16:D28)</f>
        <v>0</v>
      </c>
    </row>
    <row r="32" spans="1:4" ht="39.6" x14ac:dyDescent="0.25">
      <c r="A32" s="30" t="s">
        <v>33</v>
      </c>
      <c r="B32" s="11" t="s">
        <v>21</v>
      </c>
      <c r="C32" s="15"/>
      <c r="D32" s="15"/>
    </row>
    <row r="33" spans="1:3" x14ac:dyDescent="0.25">
      <c r="A33" s="18" t="s">
        <v>18</v>
      </c>
      <c r="B33" s="12"/>
    </row>
    <row r="34" spans="1:3" x14ac:dyDescent="0.25">
      <c r="A34" s="18" t="s">
        <v>31</v>
      </c>
      <c r="B34" s="12"/>
    </row>
    <row r="36" spans="1:3" ht="13.8" thickBot="1" x14ac:dyDescent="0.3"/>
    <row r="37" spans="1:3" x14ac:dyDescent="0.25">
      <c r="A37" s="4" t="s">
        <v>25</v>
      </c>
      <c r="B37" s="96"/>
      <c r="C37" s="97"/>
    </row>
    <row r="38" spans="1:3" x14ac:dyDescent="0.25">
      <c r="A38" s="5" t="s">
        <v>26</v>
      </c>
      <c r="B38" s="98"/>
      <c r="C38" s="99"/>
    </row>
    <row r="39" spans="1:3" x14ac:dyDescent="0.25">
      <c r="A39" s="5" t="s">
        <v>27</v>
      </c>
      <c r="B39" s="98"/>
      <c r="C39" s="99"/>
    </row>
    <row r="40" spans="1:3" x14ac:dyDescent="0.25">
      <c r="A40" s="95" t="s">
        <v>28</v>
      </c>
      <c r="B40" s="100"/>
      <c r="C40" s="101"/>
    </row>
    <row r="41" spans="1:3" x14ac:dyDescent="0.25">
      <c r="A41" s="95"/>
      <c r="B41" s="102"/>
      <c r="C41" s="103"/>
    </row>
    <row r="42" spans="1:3" x14ac:dyDescent="0.25">
      <c r="A42" s="95"/>
      <c r="B42" s="104"/>
      <c r="C42" s="105"/>
    </row>
    <row r="43" spans="1:3" ht="13.8" thickBot="1" x14ac:dyDescent="0.3">
      <c r="A43" s="6" t="s">
        <v>29</v>
      </c>
      <c r="B43" s="93"/>
      <c r="C43" s="94"/>
    </row>
  </sheetData>
  <sheetProtection selectLockedCells="1"/>
  <mergeCells count="7">
    <mergeCell ref="A6:I6"/>
    <mergeCell ref="B43:C43"/>
    <mergeCell ref="A40:A42"/>
    <mergeCell ref="B37:C37"/>
    <mergeCell ref="B38:C38"/>
    <mergeCell ref="B39:C39"/>
    <mergeCell ref="B40:C42"/>
  </mergeCells>
  <pageMargins left="0.7" right="0.7" top="0.75" bottom="0.75" header="0.3" footer="0.3"/>
  <pageSetup paperSize="8" orientation="landscape" r:id="rId1"/>
  <headerFooter>
    <oddFooter>&amp;C_x000D_&amp;1#&amp;"Calibri"&amp;10&amp;K000000 Bedrijfsvertrouwelijk (BBN1)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pageSetUpPr fitToPage="1"/>
  </sheetPr>
  <dimension ref="A1:T36"/>
  <sheetViews>
    <sheetView tabSelected="1" topLeftCell="A8" workbookViewId="0">
      <selection activeCell="F28" sqref="F28"/>
    </sheetView>
  </sheetViews>
  <sheetFormatPr defaultColWidth="9.21875" defaultRowHeight="13.2" x14ac:dyDescent="0.25"/>
  <cols>
    <col min="1" max="1" width="23.21875" style="9" customWidth="1"/>
    <col min="2" max="2" width="20.21875" style="9" customWidth="1"/>
    <col min="3" max="3" width="18.44140625" style="9" customWidth="1"/>
    <col min="4" max="4" width="19.21875" style="9" customWidth="1"/>
    <col min="5" max="5" width="20.44140625" style="9" customWidth="1"/>
    <col min="6" max="6" width="15.77734375" style="9" customWidth="1"/>
    <col min="7" max="7" width="21" style="9" customWidth="1"/>
    <col min="8" max="8" width="19.77734375" style="9" customWidth="1"/>
    <col min="9" max="9" width="15.77734375" style="9" customWidth="1"/>
    <col min="10" max="10" width="21" style="9" customWidth="1"/>
    <col min="11" max="11" width="24.21875" style="9" bestFit="1" customWidth="1"/>
    <col min="12" max="12" width="15.77734375" style="9" customWidth="1"/>
    <col min="13" max="13" width="21" style="9" customWidth="1"/>
    <col min="14" max="20" width="9.21875" style="9"/>
    <col min="21" max="16384" width="9.21875" style="3"/>
  </cols>
  <sheetData>
    <row r="1" spans="1:20" ht="17.399999999999999" x14ac:dyDescent="0.3">
      <c r="A1" s="1" t="s">
        <v>23</v>
      </c>
    </row>
    <row r="2" spans="1:20" ht="13.8" thickBot="1" x14ac:dyDescent="0.3"/>
    <row r="3" spans="1:20" ht="16.2" thickBot="1" x14ac:dyDescent="0.35">
      <c r="A3" s="47" t="s">
        <v>2</v>
      </c>
      <c r="B3" s="31" t="s">
        <v>76</v>
      </c>
      <c r="C3" s="3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3.8" thickBot="1" x14ac:dyDescent="0.3"/>
    <row r="5" spans="1:20" ht="13.8" thickBot="1" x14ac:dyDescent="0.3">
      <c r="E5" s="109" t="s">
        <v>7</v>
      </c>
      <c r="F5" s="110"/>
      <c r="G5" s="111"/>
      <c r="H5" s="109" t="s">
        <v>5</v>
      </c>
      <c r="I5" s="110"/>
      <c r="J5" s="112"/>
      <c r="K5" s="109" t="s">
        <v>6</v>
      </c>
      <c r="L5" s="117"/>
      <c r="M5" s="118"/>
    </row>
    <row r="6" spans="1:20" s="67" customFormat="1" ht="66" x14ac:dyDescent="0.25">
      <c r="A6" s="58" t="s">
        <v>65</v>
      </c>
      <c r="B6" s="59" t="s">
        <v>0</v>
      </c>
      <c r="C6" s="60" t="s">
        <v>22</v>
      </c>
      <c r="D6" s="61" t="s">
        <v>1</v>
      </c>
      <c r="E6" s="62" t="s">
        <v>73</v>
      </c>
      <c r="F6" s="63" t="s">
        <v>50</v>
      </c>
      <c r="G6" s="64" t="s">
        <v>4</v>
      </c>
      <c r="H6" s="62" t="s">
        <v>74</v>
      </c>
      <c r="I6" s="63" t="s">
        <v>50</v>
      </c>
      <c r="J6" s="64" t="s">
        <v>8</v>
      </c>
      <c r="K6" s="65" t="s">
        <v>74</v>
      </c>
      <c r="L6" s="63" t="s">
        <v>50</v>
      </c>
      <c r="M6" s="64" t="s">
        <v>34</v>
      </c>
      <c r="N6" s="66"/>
      <c r="O6" s="66"/>
      <c r="P6" s="66"/>
      <c r="Q6" s="66"/>
      <c r="R6" s="66"/>
      <c r="S6" s="66"/>
      <c r="T6" s="66"/>
    </row>
    <row r="7" spans="1:20" ht="13.8" thickBot="1" x14ac:dyDescent="0.3">
      <c r="A7" s="24"/>
      <c r="B7" s="24">
        <v>16</v>
      </c>
      <c r="C7" s="33"/>
      <c r="D7" s="34"/>
      <c r="E7" s="35"/>
      <c r="F7" s="12"/>
      <c r="G7" s="79">
        <f>((E7+F7)*B7)*60</f>
        <v>0</v>
      </c>
      <c r="H7" s="35"/>
      <c r="I7" s="12"/>
      <c r="J7" s="79">
        <f t="shared" ref="J7" si="0">((H7+I7)*B7)*12</f>
        <v>0</v>
      </c>
      <c r="K7" s="36"/>
      <c r="L7" s="12"/>
      <c r="M7" s="79">
        <f>((K7+L7)*B7)*12</f>
        <v>0</v>
      </c>
    </row>
    <row r="8" spans="1:20" s="43" customFormat="1" ht="13.8" thickBot="1" x14ac:dyDescent="0.3">
      <c r="A8" s="48" t="s">
        <v>3</v>
      </c>
      <c r="B8" s="49"/>
      <c r="C8" s="37"/>
      <c r="D8" s="38"/>
      <c r="E8" s="39"/>
      <c r="F8" s="38"/>
      <c r="G8" s="80">
        <f>SUM(G7:G7)</f>
        <v>0</v>
      </c>
      <c r="H8" s="40"/>
      <c r="I8" s="38"/>
      <c r="J8" s="81">
        <f>SUM(J7:J7)</f>
        <v>0</v>
      </c>
      <c r="K8" s="41"/>
      <c r="L8" s="38"/>
      <c r="M8" s="81">
        <f>SUM(M7:M7)</f>
        <v>0</v>
      </c>
      <c r="N8" s="42"/>
      <c r="O8" s="42"/>
      <c r="P8" s="42"/>
      <c r="Q8" s="42"/>
      <c r="R8" s="42"/>
      <c r="S8" s="42"/>
      <c r="T8" s="42"/>
    </row>
    <row r="9" spans="1:20" s="43" customFormat="1" x14ac:dyDescent="0.25">
      <c r="A9" s="44"/>
      <c r="B9" s="42"/>
      <c r="C9" s="42"/>
      <c r="D9" s="42"/>
      <c r="E9" s="42"/>
      <c r="F9" s="42"/>
      <c r="G9" s="45"/>
      <c r="H9" s="42"/>
      <c r="I9" s="42"/>
      <c r="J9" s="45"/>
      <c r="K9" s="42"/>
      <c r="L9" s="42"/>
      <c r="M9" s="42"/>
      <c r="N9" s="42"/>
      <c r="O9" s="42"/>
      <c r="P9" s="42"/>
      <c r="Q9" s="42"/>
      <c r="R9" s="42"/>
      <c r="S9" s="42"/>
      <c r="T9" s="42"/>
    </row>
    <row r="10" spans="1:20" s="43" customFormat="1" ht="13.8" thickBot="1" x14ac:dyDescent="0.3">
      <c r="A10" s="44"/>
      <c r="B10" s="42"/>
      <c r="C10" s="42"/>
      <c r="D10" s="42"/>
      <c r="E10" s="42"/>
      <c r="F10" s="42"/>
      <c r="G10" s="45"/>
      <c r="H10" s="42"/>
      <c r="I10" s="42"/>
      <c r="J10" s="45"/>
      <c r="K10" s="42"/>
      <c r="L10" s="42"/>
      <c r="M10" s="42"/>
      <c r="N10" s="42"/>
      <c r="O10" s="42"/>
      <c r="P10" s="42"/>
      <c r="Q10" s="42"/>
      <c r="R10" s="42"/>
      <c r="S10" s="42"/>
      <c r="T10" s="42"/>
    </row>
    <row r="11" spans="1:20" ht="13.8" thickBot="1" x14ac:dyDescent="0.3">
      <c r="E11" s="113" t="s">
        <v>7</v>
      </c>
      <c r="F11" s="114"/>
      <c r="G11" s="115"/>
      <c r="H11" s="113" t="s">
        <v>5</v>
      </c>
      <c r="I11" s="114"/>
      <c r="J11" s="116"/>
      <c r="K11" s="109" t="s">
        <v>6</v>
      </c>
      <c r="L11" s="117"/>
      <c r="M11" s="118"/>
    </row>
    <row r="12" spans="1:20" s="67" customFormat="1" ht="39.6" x14ac:dyDescent="0.25">
      <c r="A12" s="58" t="s">
        <v>66</v>
      </c>
      <c r="B12" s="59" t="s">
        <v>0</v>
      </c>
      <c r="C12" s="60" t="s">
        <v>36</v>
      </c>
      <c r="D12" s="68" t="s">
        <v>9</v>
      </c>
      <c r="E12" s="69" t="s">
        <v>75</v>
      </c>
      <c r="F12" s="70" t="s">
        <v>9</v>
      </c>
      <c r="G12" s="71" t="s">
        <v>10</v>
      </c>
      <c r="H12" s="69" t="s">
        <v>74</v>
      </c>
      <c r="I12" s="70" t="s">
        <v>9</v>
      </c>
      <c r="J12" s="71" t="s">
        <v>11</v>
      </c>
      <c r="K12" s="72" t="s">
        <v>74</v>
      </c>
      <c r="L12" s="70" t="s">
        <v>9</v>
      </c>
      <c r="M12" s="73" t="s">
        <v>35</v>
      </c>
      <c r="N12" s="66"/>
      <c r="O12" s="66"/>
      <c r="P12" s="66"/>
      <c r="Q12" s="66"/>
      <c r="R12" s="66"/>
      <c r="S12" s="66"/>
      <c r="T12" s="66"/>
    </row>
    <row r="13" spans="1:20" ht="13.8" thickBot="1" x14ac:dyDescent="0.3">
      <c r="A13" s="24"/>
      <c r="B13" s="24">
        <v>10</v>
      </c>
      <c r="C13" s="33"/>
      <c r="D13" s="51" t="s">
        <v>9</v>
      </c>
      <c r="E13" s="86"/>
      <c r="F13" s="29" t="s">
        <v>9</v>
      </c>
      <c r="G13" s="82">
        <f t="shared" ref="G13" si="1">(E13*B13)*60</f>
        <v>0</v>
      </c>
      <c r="H13" s="86"/>
      <c r="I13" s="29" t="s">
        <v>9</v>
      </c>
      <c r="J13" s="82">
        <f>(H13*B13)*12</f>
        <v>0</v>
      </c>
      <c r="K13" s="86"/>
      <c r="L13" s="29" t="s">
        <v>9</v>
      </c>
      <c r="M13" s="79">
        <f>(K13*B13)*12</f>
        <v>0</v>
      </c>
    </row>
    <row r="14" spans="1:20" ht="13.8" thickBot="1" x14ac:dyDescent="0.3">
      <c r="A14" s="48" t="s">
        <v>3</v>
      </c>
      <c r="B14" s="49"/>
      <c r="C14" s="37"/>
      <c r="D14" s="50"/>
      <c r="E14" s="39"/>
      <c r="F14" s="50"/>
      <c r="G14" s="80">
        <f>SUM(G13:G13)</f>
        <v>0</v>
      </c>
      <c r="H14" s="40"/>
      <c r="I14" s="50"/>
      <c r="J14" s="81">
        <f>SUM(J13:J13)</f>
        <v>0</v>
      </c>
      <c r="K14" s="46"/>
      <c r="L14" s="50"/>
      <c r="M14" s="81">
        <f>SUM(M13:M13)</f>
        <v>0</v>
      </c>
    </row>
    <row r="17" spans="1:20" ht="13.8" thickBot="1" x14ac:dyDescent="0.3"/>
    <row r="18" spans="1:20" ht="13.8" thickBot="1" x14ac:dyDescent="0.3">
      <c r="E18" s="109" t="s">
        <v>7</v>
      </c>
      <c r="F18" s="110"/>
      <c r="G18" s="111"/>
      <c r="H18" s="109" t="s">
        <v>5</v>
      </c>
      <c r="I18" s="110"/>
      <c r="J18" s="112"/>
      <c r="K18" s="109" t="s">
        <v>6</v>
      </c>
      <c r="L18" s="117"/>
      <c r="M18" s="118"/>
    </row>
    <row r="19" spans="1:20" s="67" customFormat="1" ht="46.8" x14ac:dyDescent="0.25">
      <c r="A19" s="58" t="s">
        <v>64</v>
      </c>
      <c r="B19" s="59" t="s">
        <v>67</v>
      </c>
      <c r="C19" s="60" t="s">
        <v>22</v>
      </c>
      <c r="D19" s="68" t="s">
        <v>9</v>
      </c>
      <c r="E19" s="69" t="s">
        <v>49</v>
      </c>
      <c r="F19" s="70" t="s">
        <v>9</v>
      </c>
      <c r="G19" s="73" t="s">
        <v>10</v>
      </c>
      <c r="H19" s="69" t="s">
        <v>49</v>
      </c>
      <c r="I19" s="70" t="s">
        <v>9</v>
      </c>
      <c r="J19" s="73" t="s">
        <v>11</v>
      </c>
      <c r="K19" s="69" t="s">
        <v>49</v>
      </c>
      <c r="L19" s="70" t="s">
        <v>9</v>
      </c>
      <c r="M19" s="73" t="s">
        <v>35</v>
      </c>
      <c r="N19" s="66"/>
      <c r="O19" s="66"/>
      <c r="P19" s="66"/>
      <c r="Q19" s="66"/>
      <c r="R19" s="66"/>
      <c r="S19" s="66"/>
      <c r="T19" s="66"/>
    </row>
    <row r="20" spans="1:20" ht="13.8" thickBot="1" x14ac:dyDescent="0.3">
      <c r="A20" s="24"/>
      <c r="B20" s="24">
        <v>13</v>
      </c>
      <c r="C20" s="33"/>
      <c r="D20" s="51" t="s">
        <v>9</v>
      </c>
      <c r="E20" s="86"/>
      <c r="F20" s="29" t="s">
        <v>9</v>
      </c>
      <c r="G20" s="79">
        <f>(E20*B20)*60</f>
        <v>0</v>
      </c>
      <c r="H20" s="86"/>
      <c r="I20" s="29" t="s">
        <v>9</v>
      </c>
      <c r="J20" s="79">
        <f>(H20*B20)*12</f>
        <v>0</v>
      </c>
      <c r="K20" s="86"/>
      <c r="L20" s="29" t="s">
        <v>9</v>
      </c>
      <c r="M20" s="79">
        <f>(K20*B20)*12</f>
        <v>0</v>
      </c>
    </row>
    <row r="21" spans="1:20" s="43" customFormat="1" ht="13.8" thickBot="1" x14ac:dyDescent="0.3">
      <c r="A21" s="48" t="s">
        <v>3</v>
      </c>
      <c r="B21" s="49"/>
      <c r="C21" s="37"/>
      <c r="D21" s="50"/>
      <c r="E21" s="39"/>
      <c r="F21" s="50"/>
      <c r="G21" s="80">
        <f>SUM(G20:G20)</f>
        <v>0</v>
      </c>
      <c r="H21" s="40"/>
      <c r="I21" s="50"/>
      <c r="J21" s="81">
        <f>SUM(J20:J20)</f>
        <v>0</v>
      </c>
      <c r="K21" s="41"/>
      <c r="L21" s="50"/>
      <c r="M21" s="81">
        <f>SUM(M20:M20)</f>
        <v>0</v>
      </c>
      <c r="N21" s="42"/>
      <c r="O21" s="42"/>
      <c r="P21" s="42"/>
      <c r="Q21" s="42"/>
      <c r="R21" s="42"/>
      <c r="S21" s="42"/>
      <c r="T21" s="42"/>
    </row>
    <row r="29" spans="1:20" ht="13.8" thickBot="1" x14ac:dyDescent="0.3"/>
    <row r="30" spans="1:20" ht="26.4" x14ac:dyDescent="0.25">
      <c r="A30" s="4" t="s">
        <v>25</v>
      </c>
      <c r="B30" s="96"/>
      <c r="C30" s="97"/>
    </row>
    <row r="31" spans="1:20" x14ac:dyDescent="0.25">
      <c r="A31" s="5" t="s">
        <v>26</v>
      </c>
      <c r="B31" s="98"/>
      <c r="C31" s="99"/>
    </row>
    <row r="32" spans="1:20" x14ac:dyDescent="0.25">
      <c r="A32" s="5" t="s">
        <v>27</v>
      </c>
      <c r="B32" s="98"/>
      <c r="C32" s="99"/>
    </row>
    <row r="33" spans="1:3" x14ac:dyDescent="0.25">
      <c r="A33" s="95" t="s">
        <v>28</v>
      </c>
      <c r="B33" s="100"/>
      <c r="C33" s="101"/>
    </row>
    <row r="34" spans="1:3" x14ac:dyDescent="0.25">
      <c r="A34" s="95"/>
      <c r="B34" s="102"/>
      <c r="C34" s="103"/>
    </row>
    <row r="35" spans="1:3" x14ac:dyDescent="0.25">
      <c r="A35" s="95"/>
      <c r="B35" s="104"/>
      <c r="C35" s="105"/>
    </row>
    <row r="36" spans="1:3" ht="13.8" thickBot="1" x14ac:dyDescent="0.3">
      <c r="A36" s="6" t="s">
        <v>29</v>
      </c>
      <c r="B36" s="93"/>
      <c r="C36" s="94"/>
    </row>
  </sheetData>
  <sheetProtection selectLockedCells="1"/>
  <mergeCells count="15">
    <mergeCell ref="K5:M5"/>
    <mergeCell ref="K11:M11"/>
    <mergeCell ref="K18:M18"/>
    <mergeCell ref="B36:C36"/>
    <mergeCell ref="B30:C30"/>
    <mergeCell ref="B31:C31"/>
    <mergeCell ref="B32:C32"/>
    <mergeCell ref="A33:A35"/>
    <mergeCell ref="B33:C35"/>
    <mergeCell ref="E18:G18"/>
    <mergeCell ref="H18:J18"/>
    <mergeCell ref="E5:G5"/>
    <mergeCell ref="H5:J5"/>
    <mergeCell ref="E11:G11"/>
    <mergeCell ref="H11:J11"/>
  </mergeCells>
  <pageMargins left="0.7" right="0.7" top="0.75" bottom="0.75" header="0.3" footer="0.3"/>
  <pageSetup paperSize="8" scale="77" orientation="landscape" r:id="rId1"/>
  <headerFooter>
    <oddFooter>&amp;C_x000D_&amp;1#&amp;"Calibri"&amp;10&amp;K000000 Bedrijfsvertrouwelijk (BBN1)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5af4f7-1f66-40ae-b18f-b746c8dfd161"/>
    <TaxKeywordTaxHTField xmlns="605af4f7-1f66-40ae-b18f-b746c8dfd16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3584AF0BFD2447B21F8FF97D47953C" ma:contentTypeVersion="5" ma:contentTypeDescription="Een nieuw document maken." ma:contentTypeScope="" ma:versionID="759d4457865d04a33d779fea96143d67">
  <xsd:schema xmlns:xsd="http://www.w3.org/2001/XMLSchema" xmlns:xs="http://www.w3.org/2001/XMLSchema" xmlns:p="http://schemas.microsoft.com/office/2006/metadata/properties" xmlns:ns3="605af4f7-1f66-40ae-b18f-b746c8dfd161" targetNamespace="http://schemas.microsoft.com/office/2006/metadata/properties" ma:root="true" ma:fieldsID="fc4ae76a1708ad23957a97de50ea63dc" ns3:_="">
    <xsd:import namespace="605af4f7-1f66-40ae-b18f-b746c8dfd161"/>
    <xsd:element name="properties">
      <xsd:complexType>
        <xsd:sequence>
          <xsd:element name="documentManagement">
            <xsd:complexType>
              <xsd:all>
                <xsd:element ref="ns3:TaxKeywordTaxHTField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af4f7-1f66-40ae-b18f-b746c8dfd161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displayName="TaxKeywordTaxHTField" ma:hidden="true" ma:internalName="TaxKeywordTaxHTField">
      <xsd:simpleType>
        <xsd:restriction base="dms:Note"/>
      </xsd:simpleType>
    </xsd:element>
    <xsd:element name="TaxCatchAll" ma:index="10" nillable="true" ma:displayName="Taxonomy Catch All Column" ma:hidden="true" ma:list="{500ec5b6-43f0-4a14-8217-79c549e51af8}" ma:internalName="TaxCatchAll" ma:showField="CatchAllData" ma:web="605af4f7-1f66-40ae-b18f-b746c8dfd1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 ma:index="11" ma:displayName="Opmerkingen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6A93F5-619F-483F-89D9-3489520967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A6CAF0-7088-41B0-8A24-F575EC1F0B98}">
  <ds:schemaRefs>
    <ds:schemaRef ds:uri="http://schemas.microsoft.com/office/2006/metadata/properties"/>
    <ds:schemaRef ds:uri="http://schemas.microsoft.com/office/infopath/2007/PartnerControls"/>
    <ds:schemaRef ds:uri="605af4f7-1f66-40ae-b18f-b746c8dfd161"/>
  </ds:schemaRefs>
</ds:datastoreItem>
</file>

<file path=customXml/itemProps3.xml><?xml version="1.0" encoding="utf-8"?>
<ds:datastoreItem xmlns:ds="http://schemas.openxmlformats.org/officeDocument/2006/customXml" ds:itemID="{8E545E26-E04D-466B-BC42-0CB2DD749B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5af4f7-1f66-40ae-b18f-b746c8dfd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1. Totaal overzicht</vt:lpstr>
      <vt:lpstr>2. Ingrediënten</vt:lpstr>
      <vt:lpstr>3. Automaten en onderhoud</vt:lpstr>
    </vt:vector>
  </TitlesOfParts>
  <Company>VRLN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Janssens, Kelly</dc:creator>
  <cp:lastModifiedBy>Hans Stams - ProcurePro</cp:lastModifiedBy>
  <cp:lastPrinted>2017-12-11T10:19:57Z</cp:lastPrinted>
  <dcterms:created xsi:type="dcterms:W3CDTF">2017-09-15T07:39:23Z</dcterms:created>
  <dcterms:modified xsi:type="dcterms:W3CDTF">2024-03-11T16:15:34Z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0x010100F53584AF0BFD2447B21F8FF97D47953C</vt:lpwstr>
  </property>
  <property fmtid="{D5CDD505-2E9C-101B-9397-08002B2CF9AE}" pid="3" name="Order">
    <vt:r8>5548200</vt:r8>
  </property>
  <property fmtid="{D5CDD505-2E9C-101B-9397-08002B2CF9AE}" pid="4" name="TaxKeyword">
    <vt:lpwstr/>
  </property>
  <property fmtid="{D5CDD505-2E9C-101B-9397-08002B2CF9AE}" pid="5" name="MSIP_Label_ce8bfa01-cc62-4e0e-8713-2f7da2586bef_Enabled">
    <vt:lpwstr>true</vt:lpwstr>
  </property>
  <property fmtid="{D5CDD505-2E9C-101B-9397-08002B2CF9AE}" pid="6" name="MSIP_Label_ce8bfa01-cc62-4e0e-8713-2f7da2586bef_SetDate">
    <vt:lpwstr>2023-12-17T09:11:44Z</vt:lpwstr>
  </property>
  <property fmtid="{D5CDD505-2E9C-101B-9397-08002B2CF9AE}" pid="7" name="MSIP_Label_ce8bfa01-cc62-4e0e-8713-2f7da2586bef_Method">
    <vt:lpwstr>Standard</vt:lpwstr>
  </property>
  <property fmtid="{D5CDD505-2E9C-101B-9397-08002B2CF9AE}" pid="8" name="MSIP_Label_ce8bfa01-cc62-4e0e-8713-2f7da2586bef_Name">
    <vt:lpwstr>Bedrijfsvertrouwelijk (BBN1)</vt:lpwstr>
  </property>
  <property fmtid="{D5CDD505-2E9C-101B-9397-08002B2CF9AE}" pid="9" name="MSIP_Label_ce8bfa01-cc62-4e0e-8713-2f7da2586bef_SiteId">
    <vt:lpwstr>e90fbc72-bc3b-4475-8f41-70d1d17ccf33</vt:lpwstr>
  </property>
  <property fmtid="{D5CDD505-2E9C-101B-9397-08002B2CF9AE}" pid="10" name="MSIP_Label_ce8bfa01-cc62-4e0e-8713-2f7da2586bef_ActionId">
    <vt:lpwstr>28b6206e-908b-42cc-9a1c-c180da0d4ad5</vt:lpwstr>
  </property>
  <property fmtid="{D5CDD505-2E9C-101B-9397-08002B2CF9AE}" pid="11" name="MSIP_Label_ce8bfa01-cc62-4e0e-8713-2f7da2586bef_ContentBits">
    <vt:lpwstr>2</vt:lpwstr>
  </property>
</Properties>
</file>