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tw.sharepoint.com/sites/Inkoop/Shared Documents/Inkoop Beheer en Techniek/Beheer &amp; Techniek/2023/EA Ademlucht 2023/Publicatie TenderNed DEF Documenten/"/>
    </mc:Choice>
  </mc:AlternateContent>
  <xr:revisionPtr revIDLastSave="2" documentId="8_{0AF03F9F-45BA-43DF-B22C-D3F2CD7BB2E4}" xr6:coauthVersionLast="47" xr6:coauthVersionMax="47" xr10:uidLastSave="{716880B9-AEC9-4557-9CAD-1B9463517F32}"/>
  <bookViews>
    <workbookView xWindow="-120" yWindow="-120" windowWidth="51840" windowHeight="21120" xr2:uid="{499C464A-FCEE-4E20-BCB7-F45DD97DED62}"/>
  </bookViews>
  <sheets>
    <sheet name="Prijzeninvul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  <c r="H38" i="1"/>
  <c r="H39" i="1"/>
  <c r="H40" i="1"/>
  <c r="H41" i="1"/>
  <c r="H42" i="1"/>
  <c r="H26" i="1"/>
  <c r="H27" i="1"/>
  <c r="H28" i="1"/>
  <c r="H29" i="1"/>
  <c r="H30" i="1"/>
  <c r="H58" i="1"/>
  <c r="H59" i="1"/>
  <c r="H57" i="1"/>
  <c r="H67" i="1"/>
  <c r="H47" i="1"/>
  <c r="H36" i="1"/>
  <c r="H35" i="1"/>
  <c r="H34" i="1"/>
  <c r="H33" i="1"/>
  <c r="H24" i="1"/>
  <c r="H23" i="1"/>
  <c r="H22" i="1"/>
  <c r="H21" i="1"/>
  <c r="H78" i="1"/>
  <c r="H55" i="1"/>
  <c r="H56" i="1"/>
  <c r="H60" i="1"/>
  <c r="H61" i="1"/>
  <c r="H62" i="1"/>
  <c r="H63" i="1"/>
  <c r="H64" i="1"/>
  <c r="H65" i="1"/>
  <c r="H66" i="1"/>
  <c r="H68" i="1"/>
  <c r="H69" i="1"/>
  <c r="H70" i="1"/>
  <c r="H71" i="1"/>
  <c r="H72" i="1"/>
  <c r="H73" i="1"/>
  <c r="H74" i="1"/>
  <c r="H75" i="1"/>
  <c r="H76" i="1"/>
  <c r="H77" i="1"/>
  <c r="H11" i="1"/>
  <c r="H52" i="1"/>
  <c r="H53" i="1"/>
  <c r="H54" i="1"/>
  <c r="H51" i="1"/>
  <c r="H12" i="1"/>
  <c r="H25" i="1"/>
  <c r="H37" i="1"/>
  <c r="H46" i="1"/>
  <c r="H10" i="1"/>
  <c r="H31" i="1" l="1"/>
  <c r="G15" i="1" s="1"/>
  <c r="H15" i="1" s="1"/>
  <c r="H43" i="1"/>
  <c r="G16" i="1" s="1"/>
  <c r="H16" i="1" s="1"/>
  <c r="H13" i="1"/>
  <c r="H17" i="1" l="1"/>
  <c r="H81" i="1"/>
</calcChain>
</file>

<file path=xl/sharedStrings.xml><?xml version="1.0" encoding="utf-8"?>
<sst xmlns="http://schemas.openxmlformats.org/spreadsheetml/2006/main" count="197" uniqueCount="91">
  <si>
    <t>Bijlage 11</t>
  </si>
  <si>
    <t>Calculatieblad (in te vullen door de Inschrijver)</t>
  </si>
  <si>
    <t xml:space="preserve">Offerteaanvraag </t>
  </si>
  <si>
    <t xml:space="preserve">Europese openbare Aanbesteding </t>
  </si>
  <si>
    <t>Ademluchtapparatuur t.b.v. Brandweer Twente</t>
  </si>
  <si>
    <t xml:space="preserve">Projectnummer TenderNed 438611 / Z-230011​ </t>
  </si>
  <si>
    <t>Versie 1.0 16/02/2024</t>
  </si>
  <si>
    <t>Aantal</t>
  </si>
  <si>
    <t>Eenheid</t>
  </si>
  <si>
    <t>Toelichting</t>
  </si>
  <si>
    <t>Netto Stuksprijs excl. btw</t>
  </si>
  <si>
    <t>Sub-totaal excl. btw</t>
  </si>
  <si>
    <t>Aanschafprijs</t>
  </si>
  <si>
    <t>Ademluchttoestel (compleet)</t>
  </si>
  <si>
    <t>stuks</t>
  </si>
  <si>
    <t>Ademluchtmasker Standaard maat One-size-fits-all (compleet)</t>
  </si>
  <si>
    <t>Cilinder 6,8 Liter (compleet met uitstroombeveiliging, afsluiter, snelaansluiting, hoes)</t>
  </si>
  <si>
    <t>Sub-Totaal Aanschaf Toestel, Maskers en Cilinders</t>
  </si>
  <si>
    <t>TCO Ademluchttoestel en Ademluchtmasker (10 jaar)</t>
  </si>
  <si>
    <t>TCO Ademluchttoestel (toestel, reduceer, automaat, etc.)</t>
  </si>
  <si>
    <t>TCO Ademluchtmasker</t>
  </si>
  <si>
    <t>Sub-Totaal TCO Toestel en Masker (10 jaar)</t>
  </si>
  <si>
    <t>Onderbouwing TCO (Het totaal van deze bedragen komt overeen met het sub-totaal TCO Toestel en Masker over 10 jaar (gele cel H17)</t>
  </si>
  <si>
    <t>Ademluchttoestel</t>
  </si>
  <si>
    <t>Art.nr.</t>
  </si>
  <si>
    <t>Vervanging jaarlijks</t>
  </si>
  <si>
    <t>Vervanging 2-jaarlijks</t>
  </si>
  <si>
    <t>Vervanging 3-jaarlijks</t>
  </si>
  <si>
    <t>Vervanging 6-jaarlijks</t>
  </si>
  <si>
    <t>Vervanging 10-jaarlijks</t>
  </si>
  <si>
    <t>Sub-totaal TCO Ademluchttoestel (10 jaar) (Input voor CEL G15)</t>
  </si>
  <si>
    <t>Ademluchtmasker</t>
  </si>
  <si>
    <t>Sub-totaal TCO Ademluchtmasker (10 jaar) (Input voor CEL G16)</t>
  </si>
  <si>
    <t>Let op! Afhankelijk van de vervangings-/ revisie-termijn dient de formule voor het sub-totaal aangepast te worden zodat hier de totale prijs voor de desbetreffende onderdelen als TCO over 10 jaar wordt meegenomen. Zie hiervoor ook de daarboven vooraf ingevulde cellen.</t>
  </si>
  <si>
    <t>Onderhoudscursus</t>
  </si>
  <si>
    <t>Opleiding tot niveau 4 (inhouse locatie Brandweer Twente)</t>
  </si>
  <si>
    <t>Personen</t>
  </si>
  <si>
    <t>Jaarlijkse bijscholing niveau 4 (inhouse locatie Brandweer Twente)</t>
  </si>
  <si>
    <t>Sub-Totaal Onderhoudscursus</t>
  </si>
  <si>
    <t>Accessoires / diversen (Tevens complete onderdelen-prijslijst aanleveren bij Inschrijving als aanvulling op dit Calculatieblad)</t>
  </si>
  <si>
    <t>Aansluiting (T-stuk) voor externe lucht(buffer) voor gebruik in gaspakken </t>
  </si>
  <si>
    <t>Ademluchtgordel t.b.v. werken in de korf van redvoertuig </t>
  </si>
  <si>
    <t>Ademautomaat (MD - Atmosferisch)</t>
  </si>
  <si>
    <t>Ademautomaat met verlengde slang (1,5 mtr.) </t>
  </si>
  <si>
    <t>Bewegingsloosmelder met analoge manometer (samen in 1 behuizing)</t>
  </si>
  <si>
    <t>Bandenstel (complete set)</t>
  </si>
  <si>
    <t>Bandenstel Heavy-Use (complete set)</t>
  </si>
  <si>
    <t>Red-lus te monteren aan Ademluchttoestel / rugplaat</t>
  </si>
  <si>
    <t>Draagband t.b.v. Ademluchtmasker</t>
  </si>
  <si>
    <t>Cilinderafsluiter met uitstroombeveiliger en snelaansluiting</t>
  </si>
  <si>
    <t>Snelaansluiting op Reduceer</t>
  </si>
  <si>
    <t>Snelaansluiting op Cilinderafsluiter</t>
  </si>
  <si>
    <t>Snelaansluiting op Vulbalk / Vulslang</t>
  </si>
  <si>
    <t>Membraan t.b.v. Ademautomaat</t>
  </si>
  <si>
    <t>Middendrukslang </t>
  </si>
  <si>
    <t>Ademluchtmasker Afwijkende maat (small-large)</t>
  </si>
  <si>
    <t>Ademluchtmasker met spin-bandenstel</t>
  </si>
  <si>
    <t>Reduceer (HD - MD compleet)</t>
  </si>
  <si>
    <t>Cilinderspanband  </t>
  </si>
  <si>
    <t>Spreekmembraam </t>
  </si>
  <si>
    <t>Uitademventiel </t>
  </si>
  <si>
    <t>Ruit  van Ademluchtmasker</t>
  </si>
  <si>
    <t>Inzetbril voor masker</t>
  </si>
  <si>
    <t>Vluchtmasker (compleet met aansluiting en opbergzak)</t>
  </si>
  <si>
    <t>Cilinderhoes in kleur, met reflecterende bedrukking 'TWENTE'</t>
  </si>
  <si>
    <t>Ademluchttoestel Heavy-Use (compleet)</t>
  </si>
  <si>
    <t xml:space="preserve">Ademluchtmasker Heavy-Use </t>
  </si>
  <si>
    <t>Ademluchttoestel + Geïntegreerde werkgordel 'werken op hoogte'/ valbeveiliging (compleet)</t>
  </si>
  <si>
    <t>TCO - Totaalprijs* Aanschafprijs + Totaalprijs TCO + Prijsopgaaf onderhoudscursus</t>
  </si>
  <si>
    <t>Totale* (fictieve) Inschrijfprijs waarop u wordt beoordeeld (400 punten maximaal / 40% gunningscriterium)</t>
  </si>
  <si>
    <t xml:space="preserve">* De totale inschrijfprijs is fictief en slechts bedoeld om u hierop te beoordelen. U kunt hier geen rechten aan ontlenen. </t>
  </si>
  <si>
    <t>Ondertekening</t>
  </si>
  <si>
    <t>Bedrijfsnaam</t>
  </si>
  <si>
    <t>Naam</t>
  </si>
  <si>
    <t>Functie</t>
  </si>
  <si>
    <t>Datum</t>
  </si>
  <si>
    <t>Opmerkingen</t>
  </si>
  <si>
    <t>De opgenomen aantallen zijn fictief / indicatief.</t>
  </si>
  <si>
    <t xml:space="preserve">Het is bedoeld om u een indicatie te geven en om u hierop u te beoordelen. U kunt hier geen verder geen rechten aan ontlenen. </t>
  </si>
  <si>
    <t>Invulinstructie</t>
  </si>
  <si>
    <t xml:space="preserve">U dient in dit Prijzeninvulblad de licht gearceerde cellen in te vullen; u bent vrij deze aan te vullen. </t>
  </si>
  <si>
    <t>Blauwe cellen: Let op! Afhankelijk van de vervangings-/ revisie-termijn dient de formule voor het sub-totaal aangepast te worden zodat hier de totale prijs voor de desbetreffende onderdelen als TCO over 10 jaar wordt meegenomen. Zie hiervoor ook de daarboven vooraf ingevulde cellen.</t>
  </si>
  <si>
    <t xml:space="preserve">U wordt beoordeeld op de in dit Prijzeninvulblad rood gearceerde cel. Deze heeft een weging van 40% in de totale beoordeling. </t>
  </si>
  <si>
    <t>U bent vrij om dit Calculatieblad aan te passen, echter u bent zelf verantwoordelijk voor het behoud van de totaalformule (Rode Cel)</t>
  </si>
  <si>
    <t>Het verkeerd interpreteren van het Prijzenblad is de verantwoordelijkheid van Inschrijver.</t>
  </si>
  <si>
    <t>Vragen omtrent dit Prijzenblad kunnen gesteld worden conform de mogelijkheid zoals beschreven in de Gunningsleidraad.</t>
  </si>
  <si>
    <t>U dient het ingevulde Prijzenblad rechtsgeldig ondertekend in zowel Excel als PDF te overleggen.</t>
  </si>
  <si>
    <t>Voorwaarden</t>
  </si>
  <si>
    <t xml:space="preserve">Uw prijzen zijn op basis van al hetgeen gesteld in het Beschrijvend document, het Programma van Eisen en uw Inschrijving. </t>
  </si>
  <si>
    <t>Alle prijzen zijn exclusief btw.</t>
  </si>
  <si>
    <t>Vragen omtrent dit Prijzenblad kunnen gesteld worden conform de mogelijkheid zoals beschreven in de Offerte aanvraag.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</si>
</sst>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theme="0"/>
      <name val="Verdana"/>
      <family val="2"/>
    </font>
    <font>
      <i/>
      <sz val="9"/>
      <color theme="1"/>
      <name val="Verdana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9FEE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Verdana"/>
      <family val="2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6427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4" fontId="0" fillId="0" borderId="0" xfId="0" applyNumberFormat="1"/>
    <xf numFmtId="44" fontId="0" fillId="2" borderId="0" xfId="0" applyNumberFormat="1" applyFill="1"/>
    <xf numFmtId="0" fontId="0" fillId="3" borderId="0" xfId="0" applyFill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3" borderId="3" xfId="0" applyFont="1" applyFill="1" applyBorder="1"/>
    <xf numFmtId="0" fontId="0" fillId="3" borderId="3" xfId="0" applyFill="1" applyBorder="1"/>
    <xf numFmtId="0" fontId="0" fillId="3" borderId="4" xfId="0" applyFill="1" applyBorder="1" applyAlignment="1">
      <alignment wrapText="1"/>
    </xf>
    <xf numFmtId="0" fontId="8" fillId="3" borderId="0" xfId="0" applyFont="1" applyFill="1"/>
    <xf numFmtId="0" fontId="0" fillId="3" borderId="6" xfId="0" applyFill="1" applyBorder="1" applyAlignment="1">
      <alignment wrapText="1"/>
    </xf>
    <xf numFmtId="0" fontId="8" fillId="3" borderId="8" xfId="0" applyFont="1" applyFill="1" applyBorder="1"/>
    <xf numFmtId="0" fontId="0" fillId="3" borderId="8" xfId="0" applyFill="1" applyBorder="1"/>
    <xf numFmtId="0" fontId="0" fillId="3" borderId="9" xfId="0" applyFill="1" applyBorder="1" applyAlignment="1">
      <alignment wrapText="1"/>
    </xf>
    <xf numFmtId="0" fontId="5" fillId="0" borderId="0" xfId="0" applyFont="1" applyAlignment="1">
      <alignment wrapText="1"/>
    </xf>
    <xf numFmtId="44" fontId="5" fillId="0" borderId="0" xfId="0" applyNumberFormat="1" applyFont="1"/>
    <xf numFmtId="0" fontId="0" fillId="3" borderId="3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8" xfId="0" applyFill="1" applyBorder="1" applyAlignment="1">
      <alignment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8" fillId="4" borderId="0" xfId="0" applyFont="1" applyFill="1"/>
    <xf numFmtId="0" fontId="0" fillId="4" borderId="0" xfId="0" applyFill="1"/>
    <xf numFmtId="0" fontId="0" fillId="3" borderId="7" xfId="0" applyFill="1" applyBorder="1" applyAlignment="1">
      <alignment horizontal="left" vertical="center"/>
    </xf>
    <xf numFmtId="0" fontId="0" fillId="6" borderId="0" xfId="0" applyFill="1" applyAlignment="1">
      <alignment horizontal="left" vertical="center" wrapText="1"/>
    </xf>
    <xf numFmtId="0" fontId="0" fillId="6" borderId="0" xfId="0" applyFill="1"/>
    <xf numFmtId="0" fontId="0" fillId="6" borderId="0" xfId="0" applyFill="1" applyAlignment="1">
      <alignment wrapText="1"/>
    </xf>
    <xf numFmtId="0" fontId="11" fillId="0" borderId="14" xfId="0" applyFont="1" applyBorder="1" applyAlignment="1">
      <alignment horizontal="left" vertical="center" wrapText="1"/>
    </xf>
    <xf numFmtId="0" fontId="0" fillId="0" borderId="15" xfId="0" applyBorder="1"/>
    <xf numFmtId="0" fontId="0" fillId="0" borderId="15" xfId="0" applyBorder="1" applyAlignment="1">
      <alignment wrapText="1"/>
    </xf>
    <xf numFmtId="0" fontId="0" fillId="4" borderId="0" xfId="0" applyFill="1" applyAlignment="1">
      <alignment wrapText="1"/>
    </xf>
    <xf numFmtId="0" fontId="0" fillId="3" borderId="0" xfId="0" applyFill="1" applyAlignment="1">
      <alignment horizontal="left" vertical="center" wrapText="1"/>
    </xf>
    <xf numFmtId="44" fontId="0" fillId="3" borderId="0" xfId="0" applyNumberFormat="1" applyFill="1"/>
    <xf numFmtId="44" fontId="6" fillId="7" borderId="13" xfId="0" applyNumberFormat="1" applyFont="1" applyFill="1" applyBorder="1"/>
    <xf numFmtId="0" fontId="13" fillId="0" borderId="0" xfId="0" applyFont="1"/>
    <xf numFmtId="0" fontId="13" fillId="4" borderId="0" xfId="0" applyFont="1" applyFill="1" applyAlignment="1">
      <alignment horizontal="left" vertical="center" wrapText="1"/>
    </xf>
    <xf numFmtId="0" fontId="13" fillId="4" borderId="0" xfId="0" applyFont="1" applyFill="1"/>
    <xf numFmtId="0" fontId="13" fillId="4" borderId="0" xfId="0" applyFont="1" applyFill="1" applyAlignment="1">
      <alignment wrapText="1"/>
    </xf>
    <xf numFmtId="44" fontId="13" fillId="4" borderId="0" xfId="0" applyNumberFormat="1" applyFont="1" applyFill="1"/>
    <xf numFmtId="44" fontId="13" fillId="4" borderId="13" xfId="0" applyNumberFormat="1" applyFont="1" applyFill="1" applyBorder="1"/>
    <xf numFmtId="0" fontId="14" fillId="0" borderId="0" xfId="0" applyFont="1"/>
    <xf numFmtId="0" fontId="15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wrapText="1"/>
    </xf>
    <xf numFmtId="44" fontId="14" fillId="0" borderId="0" xfId="0" applyNumberFormat="1" applyFont="1"/>
    <xf numFmtId="44" fontId="14" fillId="0" borderId="0" xfId="0" applyNumberFormat="1" applyFont="1" applyAlignment="1">
      <alignment wrapText="1"/>
    </xf>
    <xf numFmtId="0" fontId="0" fillId="8" borderId="0" xfId="0" applyFill="1" applyAlignment="1">
      <alignment wrapText="1"/>
    </xf>
    <xf numFmtId="44" fontId="0" fillId="8" borderId="0" xfId="0" applyNumberFormat="1" applyFill="1"/>
    <xf numFmtId="0" fontId="16" fillId="8" borderId="0" xfId="0" applyFont="1" applyFill="1" applyAlignment="1">
      <alignment horizontal="left" vertical="top" wrapText="1"/>
    </xf>
    <xf numFmtId="0" fontId="12" fillId="7" borderId="0" xfId="0" applyFont="1" applyFill="1" applyAlignment="1">
      <alignment horizontal="left" vertical="top" wrapText="1"/>
    </xf>
    <xf numFmtId="44" fontId="0" fillId="9" borderId="0" xfId="0" applyNumberFormat="1" applyFill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wrapText="1"/>
    </xf>
    <xf numFmtId="44" fontId="13" fillId="0" borderId="0" xfId="0" applyNumberFormat="1" applyFont="1"/>
    <xf numFmtId="0" fontId="15" fillId="2" borderId="1" xfId="0" applyFont="1" applyFill="1" applyBorder="1" applyAlignment="1" applyProtection="1">
      <alignment horizontal="left" vertical="top"/>
      <protection locked="0"/>
    </xf>
    <xf numFmtId="0" fontId="3" fillId="5" borderId="10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15" fillId="2" borderId="1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65D5-6D7F-43A7-9FF2-45B2E0D6E835}">
  <dimension ref="A1:H112"/>
  <sheetViews>
    <sheetView tabSelected="1" topLeftCell="A3" workbookViewId="0">
      <selection activeCell="U27" sqref="U27"/>
    </sheetView>
  </sheetViews>
  <sheetFormatPr defaultRowHeight="15" x14ac:dyDescent="0.25"/>
  <cols>
    <col min="2" max="2" width="87.28515625" style="22" bestFit="1" customWidth="1"/>
    <col min="6" max="6" width="27.42578125" style="2" customWidth="1"/>
    <col min="7" max="7" width="27" bestFit="1" customWidth="1"/>
    <col min="8" max="8" width="19.7109375" style="3" bestFit="1" customWidth="1"/>
  </cols>
  <sheetData>
    <row r="1" spans="1:8" ht="21" x14ac:dyDescent="0.35">
      <c r="A1" s="8" t="s">
        <v>0</v>
      </c>
    </row>
    <row r="2" spans="1:8" ht="21" x14ac:dyDescent="0.35">
      <c r="A2" s="8" t="s">
        <v>1</v>
      </c>
    </row>
    <row r="3" spans="1:8" x14ac:dyDescent="0.25">
      <c r="A3" s="6" t="s">
        <v>2</v>
      </c>
      <c r="B3" s="23"/>
    </row>
    <row r="4" spans="1:8" x14ac:dyDescent="0.25">
      <c r="A4" s="6" t="s">
        <v>3</v>
      </c>
      <c r="B4" s="23"/>
    </row>
    <row r="5" spans="1:8" ht="21" x14ac:dyDescent="0.35">
      <c r="A5" s="8" t="s">
        <v>4</v>
      </c>
      <c r="B5" s="23"/>
    </row>
    <row r="6" spans="1:8" x14ac:dyDescent="0.25">
      <c r="A6" s="6" t="s">
        <v>5</v>
      </c>
      <c r="B6" s="23"/>
    </row>
    <row r="7" spans="1:8" x14ac:dyDescent="0.25">
      <c r="A7" s="6" t="s">
        <v>6</v>
      </c>
      <c r="B7" s="23"/>
    </row>
    <row r="8" spans="1:8" s="7" customFormat="1" x14ac:dyDescent="0.25">
      <c r="B8" s="24"/>
      <c r="D8" s="7" t="s">
        <v>7</v>
      </c>
      <c r="E8" s="7" t="s">
        <v>8</v>
      </c>
      <c r="F8" s="17" t="s">
        <v>9</v>
      </c>
      <c r="G8" s="17" t="s">
        <v>10</v>
      </c>
      <c r="H8" s="18" t="s">
        <v>11</v>
      </c>
    </row>
    <row r="9" spans="1:8" x14ac:dyDescent="0.25">
      <c r="A9" s="7" t="s">
        <v>12</v>
      </c>
    </row>
    <row r="10" spans="1:8" x14ac:dyDescent="0.25">
      <c r="B10" s="37" t="s">
        <v>13</v>
      </c>
      <c r="C10" s="38"/>
      <c r="D10" s="38">
        <v>950</v>
      </c>
      <c r="E10" s="38" t="s">
        <v>14</v>
      </c>
      <c r="F10" s="39"/>
      <c r="G10" s="4">
        <v>0</v>
      </c>
      <c r="H10" s="3">
        <f>G10*D10</f>
        <v>0</v>
      </c>
    </row>
    <row r="11" spans="1:8" x14ac:dyDescent="0.25">
      <c r="B11" s="37" t="s">
        <v>15</v>
      </c>
      <c r="C11" s="38"/>
      <c r="D11" s="38">
        <v>1500</v>
      </c>
      <c r="E11" s="38" t="s">
        <v>14</v>
      </c>
      <c r="F11" s="39"/>
      <c r="G11" s="4">
        <v>0</v>
      </c>
      <c r="H11" s="3">
        <f>G11*D11</f>
        <v>0</v>
      </c>
    </row>
    <row r="12" spans="1:8" ht="15.75" thickBot="1" x14ac:dyDescent="0.3">
      <c r="B12" s="37" t="s">
        <v>16</v>
      </c>
      <c r="C12" s="38"/>
      <c r="D12" s="38">
        <v>1000</v>
      </c>
      <c r="E12" s="38" t="s">
        <v>14</v>
      </c>
      <c r="F12" s="39"/>
      <c r="G12" s="4">
        <v>0</v>
      </c>
      <c r="H12" s="3">
        <f t="shared" ref="H12:H46" si="0">G12*D12</f>
        <v>0</v>
      </c>
    </row>
    <row r="13" spans="1:8" s="47" customFormat="1" ht="19.5" thickBot="1" x14ac:dyDescent="0.35">
      <c r="B13" s="48" t="s">
        <v>17</v>
      </c>
      <c r="C13" s="49"/>
      <c r="D13" s="49"/>
      <c r="E13" s="49"/>
      <c r="F13" s="50"/>
      <c r="G13" s="51"/>
      <c r="H13" s="52">
        <f>SUM(H10:H12)</f>
        <v>0</v>
      </c>
    </row>
    <row r="14" spans="1:8" x14ac:dyDescent="0.25">
      <c r="A14" s="7" t="s">
        <v>18</v>
      </c>
      <c r="G14" s="3"/>
    </row>
    <row r="15" spans="1:8" x14ac:dyDescent="0.25">
      <c r="B15" s="37" t="s">
        <v>19</v>
      </c>
      <c r="C15" s="38"/>
      <c r="D15" s="38">
        <v>950</v>
      </c>
      <c r="E15" s="38" t="s">
        <v>14</v>
      </c>
      <c r="F15" s="39"/>
      <c r="G15" s="62">
        <f>H31</f>
        <v>0</v>
      </c>
      <c r="H15" s="3">
        <f t="shared" si="0"/>
        <v>0</v>
      </c>
    </row>
    <row r="16" spans="1:8" ht="15.75" thickBot="1" x14ac:dyDescent="0.3">
      <c r="B16" s="37" t="s">
        <v>20</v>
      </c>
      <c r="C16" s="38"/>
      <c r="D16" s="38">
        <v>1500</v>
      </c>
      <c r="E16" s="38" t="s">
        <v>14</v>
      </c>
      <c r="F16" s="39"/>
      <c r="G16" s="62">
        <f>H43</f>
        <v>0</v>
      </c>
      <c r="H16" s="3">
        <f t="shared" si="0"/>
        <v>0</v>
      </c>
    </row>
    <row r="17" spans="1:8" s="47" customFormat="1" ht="19.5" thickBot="1" x14ac:dyDescent="0.35">
      <c r="B17" s="48" t="s">
        <v>21</v>
      </c>
      <c r="C17" s="49"/>
      <c r="D17" s="49"/>
      <c r="E17" s="49"/>
      <c r="F17" s="50"/>
      <c r="G17" s="51"/>
      <c r="H17" s="52">
        <f>SUM(H15:H16)</f>
        <v>0</v>
      </c>
    </row>
    <row r="19" spans="1:8" s="5" customFormat="1" x14ac:dyDescent="0.25">
      <c r="A19" s="7" t="s">
        <v>22</v>
      </c>
      <c r="B19" s="44"/>
      <c r="F19" s="20"/>
      <c r="G19" s="45"/>
      <c r="H19" s="45"/>
    </row>
    <row r="20" spans="1:8" s="5" customFormat="1" x14ac:dyDescent="0.25">
      <c r="A20" s="7" t="s">
        <v>23</v>
      </c>
      <c r="B20" s="44"/>
      <c r="F20" s="20"/>
      <c r="G20" s="45"/>
      <c r="H20" s="45"/>
    </row>
    <row r="21" spans="1:8" x14ac:dyDescent="0.25">
      <c r="A21" t="s">
        <v>24</v>
      </c>
      <c r="B21" s="37"/>
      <c r="C21" s="38"/>
      <c r="D21" s="38"/>
      <c r="E21" s="38" t="s">
        <v>14</v>
      </c>
      <c r="F21" s="39" t="s">
        <v>25</v>
      </c>
      <c r="G21" s="4">
        <v>0</v>
      </c>
      <c r="H21" s="3">
        <f>G21*D21*10</f>
        <v>0</v>
      </c>
    </row>
    <row r="22" spans="1:8" x14ac:dyDescent="0.25">
      <c r="A22" t="s">
        <v>24</v>
      </c>
      <c r="B22" s="37"/>
      <c r="C22" s="38"/>
      <c r="D22" s="38"/>
      <c r="E22" s="38" t="s">
        <v>14</v>
      </c>
      <c r="F22" s="39" t="s">
        <v>26</v>
      </c>
      <c r="G22" s="4">
        <v>0</v>
      </c>
      <c r="H22" s="3">
        <f>G22*D22*5</f>
        <v>0</v>
      </c>
    </row>
    <row r="23" spans="1:8" x14ac:dyDescent="0.25">
      <c r="A23" t="s">
        <v>24</v>
      </c>
      <c r="B23" s="37"/>
      <c r="C23" s="38"/>
      <c r="D23" s="38"/>
      <c r="E23" s="38" t="s">
        <v>14</v>
      </c>
      <c r="F23" s="39" t="s">
        <v>27</v>
      </c>
      <c r="G23" s="4">
        <v>0</v>
      </c>
      <c r="H23" s="3">
        <f>(G23*D23*10)/3</f>
        <v>0</v>
      </c>
    </row>
    <row r="24" spans="1:8" x14ac:dyDescent="0.25">
      <c r="A24" t="s">
        <v>24</v>
      </c>
      <c r="B24" s="37"/>
      <c r="C24" s="38"/>
      <c r="D24" s="38"/>
      <c r="E24" s="38" t="s">
        <v>14</v>
      </c>
      <c r="F24" s="39" t="s">
        <v>28</v>
      </c>
      <c r="G24" s="4">
        <v>0</v>
      </c>
      <c r="H24" s="3">
        <f>(G24*D24*10)/6</f>
        <v>0</v>
      </c>
    </row>
    <row r="25" spans="1:8" x14ac:dyDescent="0.25">
      <c r="A25" t="s">
        <v>24</v>
      </c>
      <c r="B25" s="37"/>
      <c r="C25" s="38"/>
      <c r="D25" s="38"/>
      <c r="E25" s="38" t="s">
        <v>14</v>
      </c>
      <c r="F25" s="39" t="s">
        <v>29</v>
      </c>
      <c r="G25" s="4">
        <v>0</v>
      </c>
      <c r="H25" s="3">
        <f t="shared" si="0"/>
        <v>0</v>
      </c>
    </row>
    <row r="26" spans="1:8" x14ac:dyDescent="0.25">
      <c r="A26" t="s">
        <v>24</v>
      </c>
      <c r="B26" s="37"/>
      <c r="C26" s="38"/>
      <c r="D26" s="38"/>
      <c r="E26" s="38" t="s">
        <v>14</v>
      </c>
      <c r="F26" s="58"/>
      <c r="G26" s="4">
        <v>0</v>
      </c>
      <c r="H26" s="59">
        <f t="shared" si="0"/>
        <v>0</v>
      </c>
    </row>
    <row r="27" spans="1:8" x14ac:dyDescent="0.25">
      <c r="A27" t="s">
        <v>24</v>
      </c>
      <c r="B27" s="37"/>
      <c r="C27" s="38"/>
      <c r="D27" s="38"/>
      <c r="E27" s="38" t="s">
        <v>14</v>
      </c>
      <c r="F27" s="58"/>
      <c r="G27" s="4">
        <v>0</v>
      </c>
      <c r="H27" s="59">
        <f t="shared" si="0"/>
        <v>0</v>
      </c>
    </row>
    <row r="28" spans="1:8" x14ac:dyDescent="0.25">
      <c r="A28" t="s">
        <v>24</v>
      </c>
      <c r="B28" s="37"/>
      <c r="C28" s="38"/>
      <c r="D28" s="38"/>
      <c r="E28" s="38" t="s">
        <v>14</v>
      </c>
      <c r="F28" s="58"/>
      <c r="G28" s="4">
        <v>0</v>
      </c>
      <c r="H28" s="59">
        <f t="shared" si="0"/>
        <v>0</v>
      </c>
    </row>
    <row r="29" spans="1:8" x14ac:dyDescent="0.25">
      <c r="A29" t="s">
        <v>24</v>
      </c>
      <c r="B29" s="37"/>
      <c r="C29" s="38"/>
      <c r="D29" s="38"/>
      <c r="E29" s="38" t="s">
        <v>14</v>
      </c>
      <c r="F29" s="58"/>
      <c r="G29" s="4">
        <v>0</v>
      </c>
      <c r="H29" s="59">
        <f t="shared" si="0"/>
        <v>0</v>
      </c>
    </row>
    <row r="30" spans="1:8" x14ac:dyDescent="0.25">
      <c r="A30" t="s">
        <v>24</v>
      </c>
      <c r="B30" s="37"/>
      <c r="C30" s="38"/>
      <c r="D30" s="38"/>
      <c r="E30" s="38" t="s">
        <v>14</v>
      </c>
      <c r="F30" s="58"/>
      <c r="G30" s="4">
        <v>0</v>
      </c>
      <c r="H30" s="59">
        <f t="shared" si="0"/>
        <v>0</v>
      </c>
    </row>
    <row r="31" spans="1:8" s="5" customFormat="1" x14ac:dyDescent="0.25">
      <c r="B31" s="44" t="s">
        <v>30</v>
      </c>
      <c r="F31" s="20"/>
      <c r="G31" s="45"/>
      <c r="H31" s="62">
        <f>SUM(H21:H30)</f>
        <v>0</v>
      </c>
    </row>
    <row r="32" spans="1:8" s="5" customFormat="1" x14ac:dyDescent="0.25">
      <c r="A32" s="7" t="s">
        <v>31</v>
      </c>
      <c r="B32" s="44"/>
      <c r="F32" s="20"/>
      <c r="G32" s="45"/>
      <c r="H32" s="45"/>
    </row>
    <row r="33" spans="1:8" x14ac:dyDescent="0.25">
      <c r="A33" t="s">
        <v>24</v>
      </c>
      <c r="B33" s="37"/>
      <c r="C33" s="38"/>
      <c r="D33" s="38"/>
      <c r="E33" s="38" t="s">
        <v>14</v>
      </c>
      <c r="F33" s="39" t="s">
        <v>25</v>
      </c>
      <c r="G33" s="4">
        <v>0</v>
      </c>
      <c r="H33" s="3">
        <f>G33*D33*10</f>
        <v>0</v>
      </c>
    </row>
    <row r="34" spans="1:8" x14ac:dyDescent="0.25">
      <c r="A34" t="s">
        <v>24</v>
      </c>
      <c r="B34" s="37"/>
      <c r="C34" s="38"/>
      <c r="D34" s="38"/>
      <c r="E34" s="38" t="s">
        <v>14</v>
      </c>
      <c r="F34" s="39" t="s">
        <v>26</v>
      </c>
      <c r="G34" s="4">
        <v>0</v>
      </c>
      <c r="H34" s="3">
        <f>G34*D34*5</f>
        <v>0</v>
      </c>
    </row>
    <row r="35" spans="1:8" x14ac:dyDescent="0.25">
      <c r="A35" t="s">
        <v>24</v>
      </c>
      <c r="B35" s="37"/>
      <c r="C35" s="38"/>
      <c r="D35" s="38"/>
      <c r="E35" s="38" t="s">
        <v>14</v>
      </c>
      <c r="F35" s="39" t="s">
        <v>27</v>
      </c>
      <c r="G35" s="4">
        <v>0</v>
      </c>
      <c r="H35" s="3">
        <f>(G35*D35*10)/3</f>
        <v>0</v>
      </c>
    </row>
    <row r="36" spans="1:8" x14ac:dyDescent="0.25">
      <c r="A36" t="s">
        <v>24</v>
      </c>
      <c r="B36" s="37"/>
      <c r="C36" s="38"/>
      <c r="D36" s="38"/>
      <c r="E36" s="38" t="s">
        <v>14</v>
      </c>
      <c r="F36" s="39" t="s">
        <v>28</v>
      </c>
      <c r="G36" s="4">
        <v>0</v>
      </c>
      <c r="H36" s="3">
        <f>(G36*D36*10)/6</f>
        <v>0</v>
      </c>
    </row>
    <row r="37" spans="1:8" x14ac:dyDescent="0.25">
      <c r="A37" t="s">
        <v>24</v>
      </c>
      <c r="B37" s="37"/>
      <c r="C37" s="38"/>
      <c r="D37" s="38"/>
      <c r="E37" s="38" t="s">
        <v>14</v>
      </c>
      <c r="F37" s="39" t="s">
        <v>29</v>
      </c>
      <c r="G37" s="4">
        <v>0</v>
      </c>
      <c r="H37" s="3">
        <f t="shared" si="0"/>
        <v>0</v>
      </c>
    </row>
    <row r="38" spans="1:8" x14ac:dyDescent="0.25">
      <c r="A38" t="s">
        <v>24</v>
      </c>
      <c r="B38" s="37"/>
      <c r="C38" s="38"/>
      <c r="D38" s="38"/>
      <c r="E38" s="38" t="s">
        <v>14</v>
      </c>
      <c r="F38" s="58"/>
      <c r="G38" s="4">
        <v>0</v>
      </c>
      <c r="H38" s="59">
        <f t="shared" si="0"/>
        <v>0</v>
      </c>
    </row>
    <row r="39" spans="1:8" x14ac:dyDescent="0.25">
      <c r="A39" t="s">
        <v>24</v>
      </c>
      <c r="B39" s="37"/>
      <c r="C39" s="38"/>
      <c r="D39" s="38"/>
      <c r="E39" s="38" t="s">
        <v>14</v>
      </c>
      <c r="F39" s="58"/>
      <c r="G39" s="4">
        <v>0</v>
      </c>
      <c r="H39" s="59">
        <f t="shared" si="0"/>
        <v>0</v>
      </c>
    </row>
    <row r="40" spans="1:8" x14ac:dyDescent="0.25">
      <c r="A40" t="s">
        <v>24</v>
      </c>
      <c r="B40" s="37"/>
      <c r="C40" s="38"/>
      <c r="D40" s="38"/>
      <c r="E40" s="38" t="s">
        <v>14</v>
      </c>
      <c r="F40" s="58"/>
      <c r="G40" s="4">
        <v>0</v>
      </c>
      <c r="H40" s="59">
        <f t="shared" si="0"/>
        <v>0</v>
      </c>
    </row>
    <row r="41" spans="1:8" x14ac:dyDescent="0.25">
      <c r="A41" t="s">
        <v>24</v>
      </c>
      <c r="B41" s="37"/>
      <c r="C41" s="38"/>
      <c r="D41" s="38"/>
      <c r="E41" s="38" t="s">
        <v>14</v>
      </c>
      <c r="F41" s="58"/>
      <c r="G41" s="4">
        <v>0</v>
      </c>
      <c r="H41" s="59">
        <f t="shared" si="0"/>
        <v>0</v>
      </c>
    </row>
    <row r="42" spans="1:8" x14ac:dyDescent="0.25">
      <c r="A42" t="s">
        <v>24</v>
      </c>
      <c r="B42" s="37"/>
      <c r="C42" s="38"/>
      <c r="D42" s="38"/>
      <c r="E42" s="38" t="s">
        <v>14</v>
      </c>
      <c r="F42" s="58"/>
      <c r="G42" s="4">
        <v>0</v>
      </c>
      <c r="H42" s="59">
        <f t="shared" si="0"/>
        <v>0</v>
      </c>
    </row>
    <row r="43" spans="1:8" s="5" customFormat="1" x14ac:dyDescent="0.25">
      <c r="B43" s="44" t="s">
        <v>32</v>
      </c>
      <c r="F43" s="20"/>
      <c r="G43" s="45"/>
      <c r="H43" s="62">
        <f>SUM(H33:H42)</f>
        <v>0</v>
      </c>
    </row>
    <row r="44" spans="1:8" ht="45" x14ac:dyDescent="0.25">
      <c r="B44" s="60" t="s">
        <v>33</v>
      </c>
    </row>
    <row r="45" spans="1:8" x14ac:dyDescent="0.25">
      <c r="A45" s="7" t="s">
        <v>34</v>
      </c>
      <c r="G45" s="3"/>
    </row>
    <row r="46" spans="1:8" x14ac:dyDescent="0.25">
      <c r="B46" s="37" t="s">
        <v>35</v>
      </c>
      <c r="C46" s="38"/>
      <c r="D46" s="38">
        <v>12</v>
      </c>
      <c r="E46" s="38" t="s">
        <v>36</v>
      </c>
      <c r="F46" s="39"/>
      <c r="G46" s="4">
        <v>0</v>
      </c>
      <c r="H46" s="3">
        <f t="shared" si="0"/>
        <v>0</v>
      </c>
    </row>
    <row r="47" spans="1:8" ht="15.75" thickBot="1" x14ac:dyDescent="0.3">
      <c r="B47" s="37" t="s">
        <v>37</v>
      </c>
      <c r="C47" s="38"/>
      <c r="D47" s="38">
        <v>12</v>
      </c>
      <c r="E47" s="38" t="s">
        <v>36</v>
      </c>
      <c r="F47" s="39"/>
      <c r="G47" s="4">
        <v>0</v>
      </c>
      <c r="H47" s="3">
        <f>G47*D47*9</f>
        <v>0</v>
      </c>
    </row>
    <row r="48" spans="1:8" s="47" customFormat="1" ht="19.5" thickBot="1" x14ac:dyDescent="0.35">
      <c r="B48" s="48" t="s">
        <v>38</v>
      </c>
      <c r="C48" s="49"/>
      <c r="D48" s="49"/>
      <c r="E48" s="49"/>
      <c r="F48" s="50"/>
      <c r="G48" s="51"/>
      <c r="H48" s="52">
        <f>SUM(H46:H47)</f>
        <v>0</v>
      </c>
    </row>
    <row r="49" spans="1:8" s="47" customFormat="1" ht="18.75" x14ac:dyDescent="0.3">
      <c r="B49" s="63"/>
      <c r="F49" s="64"/>
      <c r="G49" s="65"/>
      <c r="H49" s="65"/>
    </row>
    <row r="50" spans="1:8" x14ac:dyDescent="0.25">
      <c r="A50" s="7" t="s">
        <v>39</v>
      </c>
      <c r="B50" s="1"/>
    </row>
    <row r="51" spans="1:8" x14ac:dyDescent="0.25">
      <c r="A51" t="s">
        <v>24</v>
      </c>
      <c r="B51" s="37" t="s">
        <v>40</v>
      </c>
      <c r="C51" s="38"/>
      <c r="D51" s="38">
        <v>1</v>
      </c>
      <c r="E51" s="38" t="s">
        <v>14</v>
      </c>
      <c r="F51" s="39"/>
      <c r="G51" s="4">
        <v>0</v>
      </c>
      <c r="H51" s="3">
        <f>G51*D51</f>
        <v>0</v>
      </c>
    </row>
    <row r="52" spans="1:8" x14ac:dyDescent="0.25">
      <c r="A52" t="s">
        <v>24</v>
      </c>
      <c r="B52" s="37" t="s">
        <v>41</v>
      </c>
      <c r="C52" s="38"/>
      <c r="D52" s="38">
        <v>1</v>
      </c>
      <c r="E52" s="38" t="s">
        <v>14</v>
      </c>
      <c r="F52" s="39"/>
      <c r="G52" s="4">
        <v>0</v>
      </c>
      <c r="H52" s="3">
        <f t="shared" ref="H52:H78" si="1">G52*D52</f>
        <v>0</v>
      </c>
    </row>
    <row r="53" spans="1:8" x14ac:dyDescent="0.25">
      <c r="A53" t="s">
        <v>24</v>
      </c>
      <c r="B53" s="37" t="s">
        <v>42</v>
      </c>
      <c r="C53" s="38"/>
      <c r="D53" s="38">
        <v>1</v>
      </c>
      <c r="E53" s="38" t="s">
        <v>14</v>
      </c>
      <c r="F53" s="39"/>
      <c r="G53" s="4">
        <v>0</v>
      </c>
      <c r="H53" s="3">
        <f t="shared" si="1"/>
        <v>0</v>
      </c>
    </row>
    <row r="54" spans="1:8" x14ac:dyDescent="0.25">
      <c r="A54" t="s">
        <v>24</v>
      </c>
      <c r="B54" s="37" t="s">
        <v>43</v>
      </c>
      <c r="C54" s="38"/>
      <c r="D54" s="38">
        <v>1</v>
      </c>
      <c r="E54" s="38" t="s">
        <v>14</v>
      </c>
      <c r="F54" s="39"/>
      <c r="G54" s="4">
        <v>0</v>
      </c>
      <c r="H54" s="3">
        <f t="shared" si="1"/>
        <v>0</v>
      </c>
    </row>
    <row r="55" spans="1:8" x14ac:dyDescent="0.25">
      <c r="A55" t="s">
        <v>24</v>
      </c>
      <c r="B55" s="37" t="s">
        <v>44</v>
      </c>
      <c r="C55" s="38"/>
      <c r="D55" s="38">
        <v>1</v>
      </c>
      <c r="E55" s="38" t="s">
        <v>14</v>
      </c>
      <c r="F55" s="39"/>
      <c r="G55" s="4">
        <v>0</v>
      </c>
      <c r="H55" s="3">
        <f t="shared" si="1"/>
        <v>0</v>
      </c>
    </row>
    <row r="56" spans="1:8" x14ac:dyDescent="0.25">
      <c r="A56" t="s">
        <v>24</v>
      </c>
      <c r="B56" s="37" t="s">
        <v>45</v>
      </c>
      <c r="C56" s="38"/>
      <c r="D56" s="38">
        <v>1</v>
      </c>
      <c r="E56" s="38" t="s">
        <v>14</v>
      </c>
      <c r="F56" s="39"/>
      <c r="G56" s="4">
        <v>0</v>
      </c>
      <c r="H56" s="3">
        <f t="shared" si="1"/>
        <v>0</v>
      </c>
    </row>
    <row r="57" spans="1:8" x14ac:dyDescent="0.25">
      <c r="A57" t="s">
        <v>24</v>
      </c>
      <c r="B57" s="37" t="s">
        <v>46</v>
      </c>
      <c r="C57" s="38"/>
      <c r="D57" s="38">
        <v>1</v>
      </c>
      <c r="E57" s="38" t="s">
        <v>14</v>
      </c>
      <c r="F57" s="39"/>
      <c r="G57" s="4">
        <v>0</v>
      </c>
      <c r="H57" s="3">
        <f>G57*D57</f>
        <v>0</v>
      </c>
    </row>
    <row r="58" spans="1:8" x14ac:dyDescent="0.25">
      <c r="A58" t="s">
        <v>24</v>
      </c>
      <c r="B58" s="37" t="s">
        <v>47</v>
      </c>
      <c r="C58" s="38"/>
      <c r="D58" s="38">
        <v>1</v>
      </c>
      <c r="E58" s="38" t="s">
        <v>14</v>
      </c>
      <c r="F58" s="39"/>
      <c r="G58" s="4">
        <v>0</v>
      </c>
      <c r="H58" s="3">
        <f t="shared" ref="H58:H59" si="2">G58*D58</f>
        <v>0</v>
      </c>
    </row>
    <row r="59" spans="1:8" x14ac:dyDescent="0.25">
      <c r="A59" t="s">
        <v>24</v>
      </c>
      <c r="B59" s="37" t="s">
        <v>48</v>
      </c>
      <c r="C59" s="38"/>
      <c r="D59" s="38">
        <v>1</v>
      </c>
      <c r="E59" s="38" t="s">
        <v>14</v>
      </c>
      <c r="F59" s="39"/>
      <c r="G59" s="4">
        <v>0</v>
      </c>
      <c r="H59" s="3">
        <f t="shared" si="2"/>
        <v>0</v>
      </c>
    </row>
    <row r="60" spans="1:8" x14ac:dyDescent="0.25">
      <c r="A60" t="s">
        <v>24</v>
      </c>
      <c r="B60" s="37" t="s">
        <v>49</v>
      </c>
      <c r="C60" s="38"/>
      <c r="D60" s="38">
        <v>1</v>
      </c>
      <c r="E60" s="38" t="s">
        <v>14</v>
      </c>
      <c r="F60" s="39"/>
      <c r="G60" s="4">
        <v>0</v>
      </c>
      <c r="H60" s="3">
        <f t="shared" si="1"/>
        <v>0</v>
      </c>
    </row>
    <row r="61" spans="1:8" x14ac:dyDescent="0.25">
      <c r="A61" t="s">
        <v>24</v>
      </c>
      <c r="B61" s="37" t="s">
        <v>50</v>
      </c>
      <c r="C61" s="38"/>
      <c r="D61" s="38">
        <v>1</v>
      </c>
      <c r="E61" s="38" t="s">
        <v>14</v>
      </c>
      <c r="F61" s="39"/>
      <c r="G61" s="4">
        <v>0</v>
      </c>
      <c r="H61" s="3">
        <f t="shared" si="1"/>
        <v>0</v>
      </c>
    </row>
    <row r="62" spans="1:8" x14ac:dyDescent="0.25">
      <c r="A62" t="s">
        <v>24</v>
      </c>
      <c r="B62" s="37" t="s">
        <v>51</v>
      </c>
      <c r="C62" s="38"/>
      <c r="D62" s="38">
        <v>1</v>
      </c>
      <c r="E62" s="38" t="s">
        <v>14</v>
      </c>
      <c r="F62" s="39"/>
      <c r="G62" s="4">
        <v>0</v>
      </c>
      <c r="H62" s="3">
        <f t="shared" si="1"/>
        <v>0</v>
      </c>
    </row>
    <row r="63" spans="1:8" x14ac:dyDescent="0.25">
      <c r="A63" t="s">
        <v>24</v>
      </c>
      <c r="B63" s="37" t="s">
        <v>52</v>
      </c>
      <c r="C63" s="38"/>
      <c r="D63" s="38">
        <v>1</v>
      </c>
      <c r="E63" s="38" t="s">
        <v>14</v>
      </c>
      <c r="F63" s="39"/>
      <c r="G63" s="4">
        <v>0</v>
      </c>
      <c r="H63" s="3">
        <f t="shared" si="1"/>
        <v>0</v>
      </c>
    </row>
    <row r="64" spans="1:8" x14ac:dyDescent="0.25">
      <c r="A64" t="s">
        <v>24</v>
      </c>
      <c r="B64" s="37" t="s">
        <v>53</v>
      </c>
      <c r="C64" s="38"/>
      <c r="D64" s="38">
        <v>1</v>
      </c>
      <c r="E64" s="38" t="s">
        <v>14</v>
      </c>
      <c r="F64" s="39"/>
      <c r="G64" s="4">
        <v>0</v>
      </c>
      <c r="H64" s="3">
        <f t="shared" si="1"/>
        <v>0</v>
      </c>
    </row>
    <row r="65" spans="1:8" x14ac:dyDescent="0.25">
      <c r="A65" t="s">
        <v>24</v>
      </c>
      <c r="B65" s="37" t="s">
        <v>54</v>
      </c>
      <c r="C65" s="38"/>
      <c r="D65" s="38">
        <v>1</v>
      </c>
      <c r="E65" s="38" t="s">
        <v>14</v>
      </c>
      <c r="F65" s="39"/>
      <c r="G65" s="4">
        <v>0</v>
      </c>
      <c r="H65" s="3">
        <f t="shared" si="1"/>
        <v>0</v>
      </c>
    </row>
    <row r="66" spans="1:8" x14ac:dyDescent="0.25">
      <c r="A66" t="s">
        <v>24</v>
      </c>
      <c r="B66" s="37" t="s">
        <v>55</v>
      </c>
      <c r="C66" s="38"/>
      <c r="D66" s="38">
        <v>1</v>
      </c>
      <c r="E66" s="38" t="s">
        <v>14</v>
      </c>
      <c r="F66" s="39"/>
      <c r="G66" s="4">
        <v>0</v>
      </c>
      <c r="H66" s="3">
        <f t="shared" si="1"/>
        <v>0</v>
      </c>
    </row>
    <row r="67" spans="1:8" x14ac:dyDescent="0.25">
      <c r="A67" t="s">
        <v>24</v>
      </c>
      <c r="B67" s="37" t="s">
        <v>56</v>
      </c>
      <c r="C67" s="38"/>
      <c r="D67" s="38">
        <v>1</v>
      </c>
      <c r="E67" s="38" t="s">
        <v>14</v>
      </c>
      <c r="F67" s="39"/>
      <c r="G67" s="4">
        <v>0</v>
      </c>
      <c r="H67" s="3">
        <f t="shared" si="1"/>
        <v>0</v>
      </c>
    </row>
    <row r="68" spans="1:8" x14ac:dyDescent="0.25">
      <c r="A68" t="s">
        <v>24</v>
      </c>
      <c r="B68" s="37" t="s">
        <v>57</v>
      </c>
      <c r="C68" s="38"/>
      <c r="D68" s="38">
        <v>1</v>
      </c>
      <c r="E68" s="38" t="s">
        <v>14</v>
      </c>
      <c r="F68" s="39"/>
      <c r="G68" s="4">
        <v>0</v>
      </c>
      <c r="H68" s="3">
        <f t="shared" si="1"/>
        <v>0</v>
      </c>
    </row>
    <row r="69" spans="1:8" x14ac:dyDescent="0.25">
      <c r="A69" t="s">
        <v>24</v>
      </c>
      <c r="B69" s="37" t="s">
        <v>58</v>
      </c>
      <c r="C69" s="38"/>
      <c r="D69" s="38">
        <v>1</v>
      </c>
      <c r="E69" s="38" t="s">
        <v>14</v>
      </c>
      <c r="F69" s="39"/>
      <c r="G69" s="4">
        <v>0</v>
      </c>
      <c r="H69" s="3">
        <f t="shared" si="1"/>
        <v>0</v>
      </c>
    </row>
    <row r="70" spans="1:8" x14ac:dyDescent="0.25">
      <c r="A70" t="s">
        <v>24</v>
      </c>
      <c r="B70" s="37" t="s">
        <v>59</v>
      </c>
      <c r="C70" s="38"/>
      <c r="D70" s="38">
        <v>1</v>
      </c>
      <c r="E70" s="38" t="s">
        <v>14</v>
      </c>
      <c r="F70" s="39"/>
      <c r="G70" s="4">
        <v>0</v>
      </c>
      <c r="H70" s="3">
        <f t="shared" si="1"/>
        <v>0</v>
      </c>
    </row>
    <row r="71" spans="1:8" x14ac:dyDescent="0.25">
      <c r="A71" t="s">
        <v>24</v>
      </c>
      <c r="B71" s="37" t="s">
        <v>60</v>
      </c>
      <c r="C71" s="38"/>
      <c r="D71" s="38">
        <v>1</v>
      </c>
      <c r="E71" s="38" t="s">
        <v>14</v>
      </c>
      <c r="F71" s="39"/>
      <c r="G71" s="4">
        <v>0</v>
      </c>
      <c r="H71" s="3">
        <f t="shared" si="1"/>
        <v>0</v>
      </c>
    </row>
    <row r="72" spans="1:8" x14ac:dyDescent="0.25">
      <c r="A72" t="s">
        <v>24</v>
      </c>
      <c r="B72" s="37" t="s">
        <v>61</v>
      </c>
      <c r="C72" s="38"/>
      <c r="D72" s="38">
        <v>1</v>
      </c>
      <c r="E72" s="38" t="s">
        <v>14</v>
      </c>
      <c r="F72" s="39"/>
      <c r="G72" s="4">
        <v>0</v>
      </c>
      <c r="H72" s="3">
        <f t="shared" si="1"/>
        <v>0</v>
      </c>
    </row>
    <row r="73" spans="1:8" x14ac:dyDescent="0.25">
      <c r="A73" t="s">
        <v>24</v>
      </c>
      <c r="B73" s="37" t="s">
        <v>62</v>
      </c>
      <c r="C73" s="38"/>
      <c r="D73" s="38">
        <v>1</v>
      </c>
      <c r="E73" s="38" t="s">
        <v>14</v>
      </c>
      <c r="F73" s="39"/>
      <c r="G73" s="4">
        <v>0</v>
      </c>
      <c r="H73" s="3">
        <f t="shared" si="1"/>
        <v>0</v>
      </c>
    </row>
    <row r="74" spans="1:8" x14ac:dyDescent="0.25">
      <c r="A74" t="s">
        <v>24</v>
      </c>
      <c r="B74" s="37" t="s">
        <v>63</v>
      </c>
      <c r="C74" s="38"/>
      <c r="D74" s="38">
        <v>1</v>
      </c>
      <c r="E74" s="38" t="s">
        <v>14</v>
      </c>
      <c r="F74" s="39"/>
      <c r="G74" s="4">
        <v>0</v>
      </c>
      <c r="H74" s="3">
        <f t="shared" si="1"/>
        <v>0</v>
      </c>
    </row>
    <row r="75" spans="1:8" x14ac:dyDescent="0.25">
      <c r="A75" t="s">
        <v>24</v>
      </c>
      <c r="B75" s="37" t="s">
        <v>64</v>
      </c>
      <c r="C75" s="38"/>
      <c r="D75" s="38">
        <v>1</v>
      </c>
      <c r="E75" s="38" t="s">
        <v>14</v>
      </c>
      <c r="F75" s="39"/>
      <c r="G75" s="4">
        <v>0</v>
      </c>
      <c r="H75" s="3">
        <f t="shared" si="1"/>
        <v>0</v>
      </c>
    </row>
    <row r="76" spans="1:8" x14ac:dyDescent="0.25">
      <c r="A76" t="s">
        <v>24</v>
      </c>
      <c r="B76" s="37" t="s">
        <v>65</v>
      </c>
      <c r="C76" s="38"/>
      <c r="D76" s="38">
        <v>1</v>
      </c>
      <c r="E76" s="38" t="s">
        <v>14</v>
      </c>
      <c r="F76" s="39"/>
      <c r="G76" s="4">
        <v>0</v>
      </c>
      <c r="H76" s="3">
        <f t="shared" si="1"/>
        <v>0</v>
      </c>
    </row>
    <row r="77" spans="1:8" x14ac:dyDescent="0.25">
      <c r="A77" t="s">
        <v>24</v>
      </c>
      <c r="B77" s="37" t="s">
        <v>66</v>
      </c>
      <c r="C77" s="38"/>
      <c r="D77" s="38">
        <v>1</v>
      </c>
      <c r="E77" s="38" t="s">
        <v>14</v>
      </c>
      <c r="F77" s="39"/>
      <c r="G77" s="4">
        <v>0</v>
      </c>
      <c r="H77" s="3">
        <f t="shared" si="1"/>
        <v>0</v>
      </c>
    </row>
    <row r="78" spans="1:8" x14ac:dyDescent="0.25">
      <c r="A78" t="s">
        <v>24</v>
      </c>
      <c r="B78" s="37" t="s">
        <v>67</v>
      </c>
      <c r="C78" s="38"/>
      <c r="D78" s="38">
        <v>1</v>
      </c>
      <c r="E78" s="38" t="s">
        <v>14</v>
      </c>
      <c r="F78" s="39"/>
      <c r="G78" s="4">
        <v>0</v>
      </c>
      <c r="H78" s="3">
        <f t="shared" si="1"/>
        <v>0</v>
      </c>
    </row>
    <row r="80" spans="1:8" ht="15.75" thickBot="1" x14ac:dyDescent="0.3"/>
    <row r="81" spans="2:8" ht="47.25" thickBot="1" x14ac:dyDescent="0.4">
      <c r="B81" s="40" t="s">
        <v>68</v>
      </c>
      <c r="C81" s="41"/>
      <c r="D81" s="41"/>
      <c r="E81" s="41"/>
      <c r="F81" s="42"/>
      <c r="G81" s="41"/>
      <c r="H81" s="46">
        <f>H48+H17+H13</f>
        <v>0</v>
      </c>
    </row>
    <row r="82" spans="2:8" x14ac:dyDescent="0.25">
      <c r="B82" s="25"/>
    </row>
    <row r="84" spans="2:8" ht="30" x14ac:dyDescent="0.25">
      <c r="B84" s="61" t="s">
        <v>69</v>
      </c>
    </row>
    <row r="86" spans="2:8" ht="22.5" x14ac:dyDescent="0.25">
      <c r="B86" s="25" t="s">
        <v>70</v>
      </c>
    </row>
    <row r="87" spans="2:8" x14ac:dyDescent="0.25">
      <c r="B87" s="25"/>
    </row>
    <row r="89" spans="2:8" x14ac:dyDescent="0.25">
      <c r="B89" s="67" t="s">
        <v>71</v>
      </c>
      <c r="C89" s="68"/>
      <c r="D89" s="68"/>
      <c r="E89" s="69"/>
    </row>
    <row r="90" spans="2:8" s="53" customFormat="1" ht="21" x14ac:dyDescent="0.35">
      <c r="B90" s="54" t="s">
        <v>72</v>
      </c>
      <c r="C90" s="70"/>
      <c r="D90" s="70"/>
      <c r="E90" s="70"/>
      <c r="F90" s="55"/>
      <c r="H90" s="56"/>
    </row>
    <row r="91" spans="2:8" s="53" customFormat="1" ht="21" x14ac:dyDescent="0.35">
      <c r="B91" s="54" t="s">
        <v>73</v>
      </c>
      <c r="C91" s="70"/>
      <c r="D91" s="70"/>
      <c r="E91" s="70"/>
      <c r="F91" s="55"/>
      <c r="H91" s="56"/>
    </row>
    <row r="92" spans="2:8" s="53" customFormat="1" ht="21" x14ac:dyDescent="0.35">
      <c r="B92" s="54" t="s">
        <v>74</v>
      </c>
      <c r="C92" s="70"/>
      <c r="D92" s="70"/>
      <c r="E92" s="70"/>
      <c r="F92" s="55"/>
      <c r="H92" s="56"/>
    </row>
    <row r="93" spans="2:8" s="53" customFormat="1" ht="21" x14ac:dyDescent="0.35">
      <c r="B93" s="54" t="s">
        <v>75</v>
      </c>
      <c r="C93" s="70"/>
      <c r="D93" s="70"/>
      <c r="E93" s="70"/>
      <c r="F93" s="55"/>
      <c r="H93" s="57"/>
    </row>
    <row r="94" spans="2:8" s="53" customFormat="1" ht="53.25" customHeight="1" x14ac:dyDescent="0.35">
      <c r="B94" s="54" t="s">
        <v>71</v>
      </c>
      <c r="C94" s="66"/>
      <c r="D94" s="66"/>
      <c r="E94" s="66"/>
      <c r="F94" s="55"/>
      <c r="H94" s="56"/>
    </row>
    <row r="96" spans="2:8" x14ac:dyDescent="0.25">
      <c r="B96" s="26" t="s">
        <v>76</v>
      </c>
      <c r="C96" s="9"/>
      <c r="D96" s="10"/>
      <c r="E96" s="10"/>
      <c r="F96" s="19"/>
      <c r="G96" s="11"/>
    </row>
    <row r="97" spans="2:7" x14ac:dyDescent="0.25">
      <c r="B97" s="27" t="s">
        <v>77</v>
      </c>
      <c r="C97" s="12"/>
      <c r="D97" s="5"/>
      <c r="E97" s="5"/>
      <c r="F97" s="20"/>
      <c r="G97" s="13"/>
    </row>
    <row r="98" spans="2:7" x14ac:dyDescent="0.25">
      <c r="B98" s="32" t="s">
        <v>78</v>
      </c>
      <c r="C98" s="14"/>
      <c r="D98" s="15"/>
      <c r="E98" s="15"/>
      <c r="F98" s="21"/>
      <c r="G98" s="16"/>
    </row>
    <row r="99" spans="2:7" x14ac:dyDescent="0.25">
      <c r="B99" s="29"/>
      <c r="G99" s="2"/>
    </row>
    <row r="100" spans="2:7" x14ac:dyDescent="0.25">
      <c r="B100" s="26" t="s">
        <v>79</v>
      </c>
      <c r="C100" s="9"/>
      <c r="D100" s="10"/>
      <c r="E100" s="10"/>
      <c r="F100" s="19"/>
      <c r="G100" s="11"/>
    </row>
    <row r="101" spans="2:7" ht="30" x14ac:dyDescent="0.25">
      <c r="B101" s="30" t="s">
        <v>80</v>
      </c>
      <c r="C101" s="12"/>
      <c r="D101" s="5"/>
      <c r="E101" s="5"/>
      <c r="F101" s="20"/>
      <c r="G101" s="13"/>
    </row>
    <row r="102" spans="2:7" ht="60" x14ac:dyDescent="0.25">
      <c r="B102" s="60" t="s">
        <v>81</v>
      </c>
      <c r="C102" s="12"/>
      <c r="D102" s="5"/>
      <c r="E102" s="5"/>
      <c r="F102" s="20"/>
      <c r="G102" s="13"/>
    </row>
    <row r="103" spans="2:7" x14ac:dyDescent="0.25">
      <c r="B103" s="33" t="s">
        <v>82</v>
      </c>
      <c r="C103" s="34"/>
      <c r="D103" s="35"/>
      <c r="E103" s="35"/>
      <c r="F103" s="20"/>
      <c r="G103" s="13"/>
    </row>
    <row r="104" spans="2:7" x14ac:dyDescent="0.25">
      <c r="B104" s="33" t="s">
        <v>83</v>
      </c>
      <c r="C104" s="34"/>
      <c r="D104" s="35"/>
      <c r="E104" s="35"/>
      <c r="F104" s="43"/>
      <c r="G104" s="13"/>
    </row>
    <row r="105" spans="2:7" x14ac:dyDescent="0.25">
      <c r="B105" s="27" t="s">
        <v>84</v>
      </c>
      <c r="C105" s="12"/>
      <c r="D105" s="5"/>
      <c r="E105" s="5"/>
      <c r="F105" s="20"/>
      <c r="G105" s="13"/>
    </row>
    <row r="106" spans="2:7" x14ac:dyDescent="0.25">
      <c r="B106" s="31" t="s">
        <v>85</v>
      </c>
      <c r="C106" s="12"/>
      <c r="D106" s="5"/>
      <c r="E106" s="5"/>
      <c r="F106" s="20"/>
      <c r="G106" s="13"/>
    </row>
    <row r="107" spans="2:7" ht="30" x14ac:dyDescent="0.25">
      <c r="B107" s="28" t="s">
        <v>86</v>
      </c>
      <c r="C107" s="14"/>
      <c r="D107" s="15"/>
      <c r="E107" s="15"/>
      <c r="F107" s="21"/>
      <c r="G107" s="16"/>
    </row>
    <row r="108" spans="2:7" x14ac:dyDescent="0.25">
      <c r="G108" s="2"/>
    </row>
    <row r="109" spans="2:7" x14ac:dyDescent="0.25">
      <c r="B109" s="26" t="s">
        <v>87</v>
      </c>
      <c r="C109" s="9"/>
      <c r="D109" s="10"/>
      <c r="E109" s="10"/>
      <c r="F109" s="19"/>
      <c r="G109" s="11"/>
    </row>
    <row r="110" spans="2:7" x14ac:dyDescent="0.25">
      <c r="B110" s="31" t="s">
        <v>88</v>
      </c>
      <c r="C110" s="5"/>
      <c r="D110" s="5"/>
      <c r="E110" s="5"/>
      <c r="F110" s="20"/>
      <c r="G110" s="13"/>
    </row>
    <row r="111" spans="2:7" x14ac:dyDescent="0.25">
      <c r="B111" s="27" t="s">
        <v>89</v>
      </c>
      <c r="C111" s="5"/>
      <c r="D111" s="5"/>
      <c r="E111" s="5"/>
      <c r="F111" s="20"/>
      <c r="G111" s="13"/>
    </row>
    <row r="112" spans="2:7" x14ac:dyDescent="0.25">
      <c r="B112" s="36" t="s">
        <v>90</v>
      </c>
      <c r="C112" s="15"/>
      <c r="D112" s="15"/>
      <c r="E112" s="15"/>
      <c r="F112" s="21"/>
      <c r="G112" s="16"/>
    </row>
  </sheetData>
  <mergeCells count="6">
    <mergeCell ref="C94:E94"/>
    <mergeCell ref="B89:E89"/>
    <mergeCell ref="C90:E90"/>
    <mergeCell ref="C91:E91"/>
    <mergeCell ref="C92:E92"/>
    <mergeCell ref="C93:E93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SharedContentType xmlns="Microsoft.SharePoint.Taxonomy.ContentTypeSync" SourceId="e495eb79-ce0f-48e3-9609-740d9e1d7d97" ContentTypeId="0x010100BF1EBCD40D079242B761AFEC3A3CD1FC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rekenblad" ma:contentTypeID="0x010100BF1EBCD40D079242B761AFEC3A3CD1FC0076975B066E00304F8E5E040A2B0C6815" ma:contentTypeVersion="1" ma:contentTypeDescription="" ma:contentTypeScope="" ma:versionID="b48aa2dcc399f3dc835da31c26eb1e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0b8e89b7327bd28fa0a4c5fa6d662d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684901-7BBE-4227-A5BA-D9640E5DBED0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91E688D-A1C6-464A-A997-1593EC97BC3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130C37C-56E0-4A7E-9DBB-824359DF11C7}"/>
</file>

<file path=customXml/itemProps4.xml><?xml version="1.0" encoding="utf-8"?>
<ds:datastoreItem xmlns:ds="http://schemas.openxmlformats.org/officeDocument/2006/customXml" ds:itemID="{3B579BD9-4272-4082-B214-A69789FEA5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Prijzeninvulblad</vt:lpstr>
    </vt:vector>
  </TitlesOfParts>
  <Manager/>
  <Company>Veiligheidsregio Twente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van der Veen</dc:creator>
  <cp:keywords/>
  <dc:description/>
  <cp:lastModifiedBy>Maarten Smelt</cp:lastModifiedBy>
  <cp:revision/>
  <dcterms:created xsi:type="dcterms:W3CDTF">2019-10-03T09:41:46Z</dcterms:created>
  <dcterms:modified xsi:type="dcterms:W3CDTF">2024-03-15T08:30:36Z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0x010100BF1EBCD40D079242B761AFEC3A3CD1FC0076975B066E00304F8E5E040A2B0C6815</vt:lpwstr>
  </property>
  <property fmtid="{D5CDD505-2E9C-101B-9397-08002B2CF9AE}" pid="3" name="MSIP_Label_e8f49481-729f-4c25-9d76-7e756a23b236_Enabled">
    <vt:lpwstr>true</vt:lpwstr>
  </property>
  <property fmtid="{D5CDD505-2E9C-101B-9397-08002B2CF9AE}" pid="4" name="MSIP_Label_e8f49481-729f-4c25-9d76-7e756a23b236_SetDate">
    <vt:lpwstr>2023-05-22T11:46:21Z</vt:lpwstr>
  </property>
  <property fmtid="{D5CDD505-2E9C-101B-9397-08002B2CF9AE}" pid="5" name="MSIP_Label_e8f49481-729f-4c25-9d76-7e756a23b236_Method">
    <vt:lpwstr>Standard</vt:lpwstr>
  </property>
  <property fmtid="{D5CDD505-2E9C-101B-9397-08002B2CF9AE}" pid="6" name="MSIP_Label_e8f49481-729f-4c25-9d76-7e756a23b236_Name">
    <vt:lpwstr>General</vt:lpwstr>
  </property>
  <property fmtid="{D5CDD505-2E9C-101B-9397-08002B2CF9AE}" pid="7" name="MSIP_Label_e8f49481-729f-4c25-9d76-7e756a23b236_SiteId">
    <vt:lpwstr>b0797616-7833-4d18-8c72-0c75eddaa9dc</vt:lpwstr>
  </property>
  <property fmtid="{D5CDD505-2E9C-101B-9397-08002B2CF9AE}" pid="8" name="MSIP_Label_e8f49481-729f-4c25-9d76-7e756a23b236_ActionId">
    <vt:lpwstr>eb1a639b-a59b-4e4d-9cad-4b7b6e6bfc98</vt:lpwstr>
  </property>
  <property fmtid="{D5CDD505-2E9C-101B-9397-08002B2CF9AE}" pid="9" name="MSIP_Label_e8f49481-729f-4c25-9d76-7e756a23b236_ContentBits">
    <vt:lpwstr>0</vt:lpwstr>
  </property>
  <property fmtid="{D5CDD505-2E9C-101B-9397-08002B2CF9AE}" pid="10" name="SharedWithUsers">
    <vt:lpwstr>549;#Jerrit ter Harmsel;#668;#Luuk Nijland</vt:lpwstr>
  </property>
</Properties>
</file>