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uwvnl.sharepoint.com/sites/FBInkuitv1Lopendetraject/Gedeelde documenten/General/610 Autoclassificatie service/1. Aanbestedingsdossier/5. Publicatiedoc/Bijlagen BD/"/>
    </mc:Choice>
  </mc:AlternateContent>
  <xr:revisionPtr revIDLastSave="486" documentId="8_{077635A3-9681-454B-9656-F848C807007B}" xr6:coauthVersionLast="47" xr6:coauthVersionMax="47" xr10:uidLastSave="{B8EDDEF1-8E18-4661-8F51-6B2BD1B7ABEC}"/>
  <bookViews>
    <workbookView xWindow="-32610" yWindow="4065" windowWidth="22185" windowHeight="11265" xr2:uid="{00000000-000D-0000-FFFF-FFFF00000000}"/>
  </bookViews>
  <sheets>
    <sheet name="Prijzenblad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8" i="2" l="1"/>
  <c r="G29" i="2" s="1"/>
  <c r="G22" i="2"/>
  <c r="G21" i="2" l="1"/>
  <c r="G23" i="2" s="1"/>
  <c r="G25" i="2" s="1"/>
  <c r="D43" i="2" l="1"/>
  <c r="E43" i="2" s="1"/>
</calcChain>
</file>

<file path=xl/sharedStrings.xml><?xml version="1.0" encoding="utf-8"?>
<sst xmlns="http://schemas.openxmlformats.org/spreadsheetml/2006/main" count="39" uniqueCount="34">
  <si>
    <t>Prijzenblad aanbesteding ACS &amp; VV</t>
  </si>
  <si>
    <t xml:space="preserve">Kenmerk: </t>
  </si>
  <si>
    <t xml:space="preserve">SZE.2024.610 </t>
  </si>
  <si>
    <r>
      <rPr>
        <b/>
        <sz val="10"/>
        <color theme="1"/>
        <rFont val="Verdana"/>
        <family val="2"/>
      </rPr>
      <t>Instructie</t>
    </r>
    <r>
      <rPr>
        <sz val="10"/>
        <color theme="1"/>
        <rFont val="Verdana"/>
        <family val="2"/>
      </rPr>
      <t>: Vul in de gele cellen de gevraagde gegevens in.</t>
    </r>
  </si>
  <si>
    <t>Naam / namen Leverancier(s):</t>
  </si>
  <si>
    <t>&lt;vul in naam/namen&gt;</t>
  </si>
  <si>
    <t xml:space="preserve">Datum: </t>
  </si>
  <si>
    <t>&lt;vul in datum&gt;</t>
  </si>
  <si>
    <t xml:space="preserve">Tarief component </t>
  </si>
  <si>
    <t>Omschrijving</t>
  </si>
  <si>
    <t xml:space="preserve">Totaalprijs </t>
  </si>
  <si>
    <t>Vaste kosten</t>
  </si>
  <si>
    <t>Totale vaste kosten over maximale contractduur 8 jaar</t>
  </si>
  <si>
    <t>Eenmalige kosten</t>
  </si>
  <si>
    <t>Implementatie tarief (standaard)</t>
  </si>
  <si>
    <t>Score</t>
  </si>
  <si>
    <t>Lijnfunctie</t>
  </si>
  <si>
    <t>Maximum prijs / laagste score</t>
  </si>
  <si>
    <t>Omslagpunt 1</t>
  </si>
  <si>
    <t>Omslagpunt 2</t>
  </si>
  <si>
    <t>Omslagpunt 3</t>
  </si>
  <si>
    <t>Omslagpunt 4</t>
  </si>
  <si>
    <t>Omslagpunt 5</t>
  </si>
  <si>
    <t>Minimum prijs / hoogste score</t>
  </si>
  <si>
    <t>Totaal aantal punten:</t>
  </si>
  <si>
    <t xml:space="preserve">Score Gunningscriterium Prijs </t>
  </si>
  <si>
    <t>Prijs exclusief btw</t>
  </si>
  <si>
    <r>
      <t>Maandtarief</t>
    </r>
    <r>
      <rPr>
        <sz val="9"/>
        <color rgb="FFFF0000"/>
        <rFont val="Verdana"/>
        <family val="2"/>
      </rPr>
      <t>*</t>
    </r>
    <r>
      <rPr>
        <sz val="9"/>
        <color theme="1"/>
        <rFont val="Verdana"/>
        <family val="2"/>
      </rPr>
      <t xml:space="preserve"> levering VV 
zoals omschreven in Beschrijvend Document &amp; PVE scope</t>
    </r>
  </si>
  <si>
    <r>
      <t>Maandtarief</t>
    </r>
    <r>
      <rPr>
        <sz val="9"/>
        <color rgb="FFFF0000"/>
        <rFont val="Verdana"/>
        <family val="2"/>
      </rPr>
      <t>*</t>
    </r>
    <r>
      <rPr>
        <sz val="9"/>
        <color theme="1"/>
        <rFont val="Verdana"/>
        <family val="2"/>
      </rPr>
      <t xml:space="preserve"> levering ACS 
zoals omschreven in Beschrijvend Document &amp; PVE scope</t>
    </r>
  </si>
  <si>
    <t>Raming totale opdrachtwaarde van de Overeenkomst en prijs die voor het gunningcriterium Prijs wordt gehanteerd:</t>
  </si>
  <si>
    <t>Totale eenmalige kosten</t>
  </si>
  <si>
    <t xml:space="preserve">Prijs </t>
  </si>
  <si>
    <r>
      <rPr>
        <sz val="9"/>
        <color rgb="FFFF0000"/>
        <rFont val="Verdana"/>
        <family val="2"/>
      </rPr>
      <t xml:space="preserve"> *</t>
    </r>
    <r>
      <rPr>
        <sz val="9"/>
        <color theme="1"/>
        <rFont val="Verdana"/>
        <family val="2"/>
      </rPr>
      <t>De maandbedragen worden pas gefactureerd na afronding van een succesvolle implementatie en daadwerkelijke levering VV &amp; ACS. Deze wordt niet meegenomen in de minimum en maximum prijs en wordt niet meegenomen in de financiële gunningscriterium.</t>
    </r>
  </si>
  <si>
    <r>
      <rPr>
        <i/>
        <sz val="9"/>
        <color theme="1"/>
        <rFont val="Verdana"/>
        <family val="2"/>
      </rPr>
      <t>Voorwaarden:</t>
    </r>
    <r>
      <rPr>
        <sz val="9"/>
        <rFont val="Verdana"/>
        <family val="2"/>
      </rPr>
      <t xml:space="preserve">
• Het is niet toegestaan om een totale opdrachtwaarde aan te bieden lager dan het minimum €2.500.000 of hoger dan het maximum €4.270.000 (excl. implementatietarief). E</t>
    </r>
    <r>
      <rPr>
        <sz val="9"/>
        <color theme="1"/>
        <rFont val="Verdana"/>
        <family val="2"/>
      </rPr>
      <t xml:space="preserve">en inschrijving die hier niet aan voldoet komt niet voor gunning in aanmerking en zal terzijde worden gelegd;
•Vult u geen waarde in? Dan is uw Inschrijving ongeldig en sluiten we u uit van verdere deelname aan de Aanbesteding. 
•Geeft u prijzen, kortingen, voorwaarden of andere informatie op waar niet om is gevraagd? Dan nemen we die informatie niet mee in de beoordeling.
• Alle tarieven op dit prijzenblad zijn inclusief. Dat wil zeggen dat hierin dus ook ondermeer de volgende kosten in ieder geval zijn inbegrepen: bemiddelingskosten, licentiekosten voor de inzagemodule, overheadkosten, administratieve kosten, kosten voor ondersteunend werk, salariskosten, revisie, overheadkosten, kosten voor gebruik apparatuur, testkosten, verzekeringen, opleiding, reiskosten woon- en werkverkeer, parkeerkosten, wervings- en selectiekosten, vervanging, exitkosten, alle eventuele verdere bijkomende kosten, zoals de kosten voor voorbereiding op de uitvoering, enzovoort;
• Opdrachtnemer brengt geen andere kosten aan Opdrachtgever in rekening dan aangegeven in het ingevulde prijzenblad;
• Het implementatie tarief is door UWV vastgesteld. Indien een huidige zittende partij van ACS of VV de Opdracht gegund krijgt dan ontvangt deze partij de helft van het implementatie tarief;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</si>
</sst>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"/>
    <numFmt numFmtId="166" formatCode="_-&quot;€&quot;\ * #,##0_-;_-&quot;€&quot;\ * #,##0\-;_-&quot;€&quot;\ * &quot;-&quot;??_-;_-@_-"/>
    <numFmt numFmtId="167" formatCode="0_ ;[Red]\-0\ "/>
    <numFmt numFmtId="168" formatCode="_-&quot;€&quot;\ * #,##0.00_-;_-&quot;€&quot;\ * #,##0.00\-;_-&quot;€&quot;\ * &quot;-&quot;??_-;_-@_-"/>
    <numFmt numFmtId="169" formatCode="&quot;€&quot;\ #,##0.00"/>
    <numFmt numFmtId="170" formatCode="0.0%"/>
    <numFmt numFmtId="171" formatCode="_-* #,##0.00_-;_-* #,##0.00\-;_-* &quot;-&quot;??_-;_-@_-"/>
    <numFmt numFmtId="172" formatCode="&quot;€&quot;\ #,##0"/>
  </numFmts>
  <fonts count="34">
    <font>
      <sz val="9"/>
      <color theme="1"/>
      <name val="Verdana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22"/>
      <name val="Verdana"/>
      <family val="2"/>
    </font>
    <font>
      <sz val="9"/>
      <color theme="0"/>
      <name val="Verdana"/>
      <family val="2"/>
    </font>
    <font>
      <sz val="9"/>
      <color rgb="FF9C0006"/>
      <name val="Verdana"/>
      <family val="2"/>
    </font>
    <font>
      <b/>
      <sz val="9"/>
      <color rgb="FF3F3F76"/>
      <name val="Verdana"/>
      <family val="2"/>
    </font>
    <font>
      <sz val="9"/>
      <name val="Verdana"/>
      <family val="2"/>
    </font>
    <font>
      <sz val="9"/>
      <color rgb="FF006100"/>
      <name val="Verdana"/>
      <family val="2"/>
    </font>
    <font>
      <b/>
      <sz val="8"/>
      <color rgb="FF3F3F76"/>
      <name val="Verdana"/>
      <family val="2"/>
    </font>
    <font>
      <sz val="9"/>
      <color rgb="FFFF0000"/>
      <name val="Verdana"/>
      <family val="2"/>
    </font>
    <font>
      <sz val="10"/>
      <color theme="1"/>
      <name val="Verdana"/>
      <family val="2"/>
    </font>
    <font>
      <sz val="11"/>
      <color indexed="22"/>
      <name val="Verdana"/>
      <family val="2"/>
    </font>
    <font>
      <sz val="11"/>
      <color indexed="9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0"/>
      <name val="Arial"/>
      <family val="2"/>
    </font>
    <font>
      <b/>
      <sz val="9"/>
      <color theme="0" tint="-0.34998626667073579"/>
      <name val="Verdana"/>
      <family val="2"/>
    </font>
    <font>
      <b/>
      <sz val="9"/>
      <name val="Verdana"/>
      <family val="2"/>
    </font>
    <font>
      <sz val="10"/>
      <color indexed="8"/>
      <name val="Verdana"/>
      <family val="2"/>
    </font>
    <font>
      <b/>
      <sz val="11"/>
      <color theme="1"/>
      <name val="Verdana"/>
      <family val="2"/>
    </font>
    <font>
      <sz val="9"/>
      <color indexed="8"/>
      <name val="Verdana"/>
      <family val="2"/>
    </font>
    <font>
      <sz val="11"/>
      <color theme="1"/>
      <name val="Verdana"/>
      <family val="2"/>
    </font>
    <font>
      <i/>
      <sz val="9"/>
      <color theme="1"/>
      <name val="Verdana"/>
      <family val="2"/>
    </font>
    <font>
      <b/>
      <sz val="10"/>
      <color theme="1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b/>
      <sz val="9"/>
      <color theme="1"/>
      <name val="Verdana"/>
      <family val="2"/>
    </font>
    <font>
      <b/>
      <sz val="9"/>
      <color rgb="FFFF0000"/>
      <name val="Verdana"/>
      <family val="2"/>
    </font>
    <font>
      <b/>
      <sz val="9"/>
      <color theme="0"/>
      <name val="Verdana"/>
      <family val="2"/>
    </font>
  </fonts>
  <fills count="1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rgb="FFB2B2B2"/>
      </top>
      <bottom style="thin">
        <color rgb="FFB2B2B2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thin">
        <color theme="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4" fontId="2" fillId="0" borderId="0" applyFon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1" applyNumberFormat="0" applyAlignment="0" applyProtection="0"/>
    <xf numFmtId="0" fontId="2" fillId="5" borderId="2" applyNumberFormat="0" applyFont="0" applyAlignment="0" applyProtection="0"/>
    <xf numFmtId="0" fontId="6" fillId="6" borderId="0" applyNumberFormat="0" applyBorder="0" applyAlignment="0" applyProtection="0"/>
    <xf numFmtId="0" fontId="1" fillId="7" borderId="0" applyNumberFormat="0" applyBorder="0" applyAlignment="0" applyProtection="0"/>
    <xf numFmtId="0" fontId="20" fillId="0" borderId="0"/>
    <xf numFmtId="168" fontId="20" fillId="0" borderId="0" applyFont="0" applyFill="0" applyBorder="0" applyAlignment="0" applyProtection="0"/>
  </cellStyleXfs>
  <cellXfs count="94">
    <xf numFmtId="0" fontId="0" fillId="0" borderId="0" xfId="0"/>
    <xf numFmtId="0" fontId="7" fillId="8" borderId="0" xfId="0" applyFont="1" applyFill="1" applyAlignment="1">
      <alignment horizontal="center"/>
    </xf>
    <xf numFmtId="0" fontId="9" fillId="3" borderId="6" xfId="3" applyNumberFormat="1" applyFont="1" applyBorder="1" applyAlignment="1" applyProtection="1">
      <alignment horizontal="left" wrapText="1"/>
    </xf>
    <xf numFmtId="166" fontId="10" fillId="9" borderId="7" xfId="4" applyNumberFormat="1" applyFont="1" applyFill="1" applyBorder="1" applyAlignment="1" applyProtection="1">
      <alignment horizontal="center" vertical="center"/>
    </xf>
    <xf numFmtId="1" fontId="10" fillId="9" borderId="7" xfId="4" applyNumberFormat="1" applyFont="1" applyFill="1" applyBorder="1" applyAlignment="1" applyProtection="1">
      <alignment horizontal="center" vertical="center"/>
    </xf>
    <xf numFmtId="0" fontId="11" fillId="10" borderId="9" xfId="5" applyNumberFormat="1" applyFont="1" applyFill="1" applyBorder="1" applyAlignment="1" applyProtection="1">
      <alignment horizontal="left" wrapText="1"/>
    </xf>
    <xf numFmtId="1" fontId="10" fillId="9" borderId="7" xfId="4" applyNumberFormat="1" applyFont="1" applyFill="1" applyBorder="1" applyAlignment="1" applyProtection="1">
      <alignment horizontal="center"/>
    </xf>
    <xf numFmtId="167" fontId="12" fillId="2" borderId="10" xfId="2" applyNumberFormat="1" applyFont="1" applyBorder="1" applyAlignment="1" applyProtection="1">
      <alignment horizontal="left" wrapText="1"/>
    </xf>
    <xf numFmtId="0" fontId="2" fillId="8" borderId="11" xfId="0" applyFont="1" applyFill="1" applyBorder="1" applyAlignment="1">
      <alignment wrapText="1"/>
    </xf>
    <xf numFmtId="0" fontId="2" fillId="8" borderId="0" xfId="0" applyFont="1" applyFill="1" applyAlignment="1">
      <alignment horizontal="center" vertical="center"/>
    </xf>
    <xf numFmtId="168" fontId="13" fillId="9" borderId="0" xfId="5" applyNumberFormat="1" applyFont="1" applyFill="1" applyBorder="1" applyAlignment="1" applyProtection="1">
      <alignment horizontal="center" wrapText="1"/>
    </xf>
    <xf numFmtId="165" fontId="2" fillId="7" borderId="3" xfId="7" applyNumberFormat="1" applyFont="1" applyBorder="1" applyAlignment="1" applyProtection="1">
      <alignment wrapText="1"/>
    </xf>
    <xf numFmtId="166" fontId="0" fillId="0" borderId="0" xfId="0" applyNumberFormat="1"/>
    <xf numFmtId="0" fontId="2" fillId="10" borderId="0" xfId="0" applyFont="1" applyFill="1"/>
    <xf numFmtId="0" fontId="2" fillId="10" borderId="0" xfId="0" applyFont="1" applyFill="1" applyAlignment="1">
      <alignment wrapText="1"/>
    </xf>
    <xf numFmtId="0" fontId="2" fillId="10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/>
    </xf>
    <xf numFmtId="0" fontId="0" fillId="10" borderId="0" xfId="0" applyFill="1"/>
    <xf numFmtId="0" fontId="15" fillId="8" borderId="0" xfId="0" applyFont="1" applyFill="1"/>
    <xf numFmtId="0" fontId="16" fillId="8" borderId="0" xfId="0" applyFont="1" applyFill="1" applyAlignment="1">
      <alignment wrapText="1"/>
    </xf>
    <xf numFmtId="0" fontId="17" fillId="8" borderId="0" xfId="0" applyFont="1" applyFill="1" applyAlignment="1">
      <alignment horizontal="center" vertical="center"/>
    </xf>
    <xf numFmtId="0" fontId="17" fillId="8" borderId="0" xfId="0" applyFont="1" applyFill="1"/>
    <xf numFmtId="0" fontId="18" fillId="8" borderId="0" xfId="0" applyFont="1" applyFill="1" applyAlignment="1">
      <alignment horizontal="center"/>
    </xf>
    <xf numFmtId="0" fontId="18" fillId="8" borderId="0" xfId="0" applyFont="1" applyFill="1"/>
    <xf numFmtId="0" fontId="16" fillId="8" borderId="0" xfId="0" applyFont="1" applyFill="1"/>
    <xf numFmtId="0" fontId="17" fillId="8" borderId="0" xfId="0" applyFont="1" applyFill="1" applyAlignment="1">
      <alignment wrapText="1"/>
    </xf>
    <xf numFmtId="0" fontId="19" fillId="8" borderId="0" xfId="0" applyFont="1" applyFill="1"/>
    <xf numFmtId="0" fontId="19" fillId="8" borderId="0" xfId="0" applyFont="1" applyFill="1" applyAlignment="1">
      <alignment horizontal="center"/>
    </xf>
    <xf numFmtId="0" fontId="15" fillId="8" borderId="0" xfId="0" applyFont="1" applyFill="1" applyAlignment="1">
      <alignment horizontal="center"/>
    </xf>
    <xf numFmtId="169" fontId="22" fillId="10" borderId="0" xfId="9" applyNumberFormat="1" applyFont="1" applyFill="1" applyBorder="1" applyProtection="1"/>
    <xf numFmtId="0" fontId="21" fillId="10" borderId="0" xfId="8" applyFont="1" applyFill="1"/>
    <xf numFmtId="170" fontId="17" fillId="8" borderId="0" xfId="0" applyNumberFormat="1" applyFont="1" applyFill="1"/>
    <xf numFmtId="171" fontId="17" fillId="8" borderId="0" xfId="0" applyNumberFormat="1" applyFont="1" applyFill="1"/>
    <xf numFmtId="164" fontId="10" fillId="9" borderId="7" xfId="1" applyNumberFormat="1" applyFont="1" applyFill="1" applyBorder="1" applyAlignment="1" applyProtection="1">
      <alignment horizontal="center" vertical="center"/>
    </xf>
    <xf numFmtId="0" fontId="24" fillId="10" borderId="0" xfId="0" applyFont="1" applyFill="1"/>
    <xf numFmtId="0" fontId="25" fillId="10" borderId="0" xfId="8" applyFont="1" applyFill="1" applyAlignment="1">
      <alignment horizontal="center" vertical="center"/>
    </xf>
    <xf numFmtId="0" fontId="26" fillId="10" borderId="0" xfId="0" applyFont="1" applyFill="1" applyAlignment="1">
      <alignment wrapText="1"/>
    </xf>
    <xf numFmtId="0" fontId="28" fillId="10" borderId="0" xfId="0" applyFont="1" applyFill="1"/>
    <xf numFmtId="0" fontId="15" fillId="10" borderId="0" xfId="0" applyFont="1" applyFill="1" applyAlignment="1">
      <alignment wrapText="1"/>
    </xf>
    <xf numFmtId="0" fontId="23" fillId="10" borderId="0" xfId="8" applyFont="1" applyFill="1" applyAlignment="1">
      <alignment horizontal="center" vertical="center"/>
    </xf>
    <xf numFmtId="0" fontId="23" fillId="10" borderId="0" xfId="8" applyFont="1" applyFill="1"/>
    <xf numFmtId="0" fontId="15" fillId="10" borderId="0" xfId="0" applyFont="1" applyFill="1" applyAlignment="1">
      <alignment horizontal="center"/>
    </xf>
    <xf numFmtId="0" fontId="15" fillId="10" borderId="0" xfId="0" applyFont="1" applyFill="1"/>
    <xf numFmtId="0" fontId="30" fillId="10" borderId="0" xfId="0" applyFont="1" applyFill="1" applyAlignment="1" applyProtection="1">
      <alignment wrapText="1"/>
      <protection locked="0"/>
    </xf>
    <xf numFmtId="0" fontId="18" fillId="10" borderId="0" xfId="0" applyFont="1" applyFill="1" applyAlignment="1">
      <alignment wrapText="1"/>
    </xf>
    <xf numFmtId="0" fontId="28" fillId="10" borderId="0" xfId="0" applyFont="1" applyFill="1" applyAlignment="1">
      <alignment horizontal="right" vertical="center"/>
    </xf>
    <xf numFmtId="0" fontId="29" fillId="10" borderId="0" xfId="0" applyFont="1" applyFill="1"/>
    <xf numFmtId="0" fontId="29" fillId="12" borderId="0" xfId="0" applyFont="1" applyFill="1" applyProtection="1">
      <protection locked="0"/>
    </xf>
    <xf numFmtId="0" fontId="29" fillId="12" borderId="0" xfId="0" applyFont="1" applyFill="1"/>
    <xf numFmtId="164" fontId="0" fillId="0" borderId="7" xfId="1" applyNumberFormat="1" applyFont="1" applyBorder="1"/>
    <xf numFmtId="164" fontId="0" fillId="0" borderId="7" xfId="1" applyNumberFormat="1" applyFont="1" applyFill="1" applyBorder="1"/>
    <xf numFmtId="164" fontId="31" fillId="0" borderId="7" xfId="0" applyNumberFormat="1" applyFont="1" applyBorder="1"/>
    <xf numFmtId="0" fontId="8" fillId="11" borderId="7" xfId="0" applyFont="1" applyFill="1" applyBorder="1" applyAlignment="1">
      <alignment vertical="center"/>
    </xf>
    <xf numFmtId="0" fontId="8" fillId="11" borderId="7" xfId="0" applyFont="1" applyFill="1" applyBorder="1" applyAlignment="1">
      <alignment vertical="center" wrapText="1"/>
    </xf>
    <xf numFmtId="0" fontId="8" fillId="11" borderId="0" xfId="0" applyFont="1" applyFill="1" applyAlignment="1">
      <alignment vertical="center"/>
    </xf>
    <xf numFmtId="1" fontId="32" fillId="7" borderId="12" xfId="7" applyNumberFormat="1" applyFont="1" applyBorder="1" applyAlignment="1" applyProtection="1">
      <alignment horizontal="center" vertical="center"/>
    </xf>
    <xf numFmtId="0" fontId="8" fillId="11" borderId="3" xfId="6" applyNumberFormat="1" applyFont="1" applyFill="1" applyBorder="1" applyAlignment="1" applyProtection="1">
      <alignment horizontal="center" vertical="top" wrapText="1"/>
    </xf>
    <xf numFmtId="0" fontId="8" fillId="11" borderId="4" xfId="6" applyNumberFormat="1" applyFont="1" applyFill="1" applyBorder="1" applyAlignment="1" applyProtection="1">
      <alignment horizontal="center" vertical="center"/>
    </xf>
    <xf numFmtId="0" fontId="8" fillId="11" borderId="5" xfId="6" applyNumberFormat="1" applyFont="1" applyFill="1" applyBorder="1" applyAlignment="1" applyProtection="1">
      <alignment horizontal="center"/>
    </xf>
    <xf numFmtId="0" fontId="8" fillId="11" borderId="0" xfId="0" applyFont="1" applyFill="1" applyAlignment="1">
      <alignment horizontal="center" vertical="center"/>
    </xf>
    <xf numFmtId="0" fontId="8" fillId="11" borderId="8" xfId="6" applyNumberFormat="1" applyFont="1" applyFill="1" applyBorder="1" applyAlignment="1" applyProtection="1">
      <alignment vertical="center" textRotation="90"/>
    </xf>
    <xf numFmtId="0" fontId="33" fillId="10" borderId="0" xfId="0" applyFont="1" applyFill="1" applyAlignment="1">
      <alignment vertical="center" wrapText="1"/>
    </xf>
    <xf numFmtId="0" fontId="31" fillId="10" borderId="16" xfId="0" applyFont="1" applyFill="1" applyBorder="1"/>
    <xf numFmtId="0" fontId="21" fillId="10" borderId="0" xfId="8" applyFont="1" applyFill="1" applyAlignment="1">
      <alignment horizontal="center"/>
    </xf>
    <xf numFmtId="0" fontId="24" fillId="10" borderId="0" xfId="0" applyFont="1" applyFill="1" applyAlignment="1">
      <alignment horizontal="right"/>
    </xf>
    <xf numFmtId="164" fontId="0" fillId="0" borderId="7" xfId="0" applyNumberFormat="1" applyBorder="1" applyAlignment="1">
      <alignment horizontal="left"/>
    </xf>
    <xf numFmtId="164" fontId="31" fillId="0" borderId="7" xfId="0" applyNumberFormat="1" applyFont="1" applyBorder="1" applyAlignment="1">
      <alignment horizontal="left"/>
    </xf>
    <xf numFmtId="0" fontId="31" fillId="0" borderId="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1" applyNumberFormat="1" applyFont="1" applyAlignment="1">
      <alignment horizontal="left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6" fontId="0" fillId="12" borderId="7" xfId="0" applyNumberFormat="1" applyFill="1" applyBorder="1" applyProtection="1">
      <protection locked="0"/>
    </xf>
    <xf numFmtId="172" fontId="33" fillId="13" borderId="0" xfId="0" applyNumberFormat="1" applyFont="1" applyFill="1" applyAlignment="1">
      <alignment horizontal="left" vertical="center" indent="1"/>
    </xf>
    <xf numFmtId="0" fontId="0" fillId="10" borderId="0" xfId="0" applyFill="1" applyAlignment="1">
      <alignment horizontal="left" wrapText="1"/>
    </xf>
    <xf numFmtId="0" fontId="26" fillId="10" borderId="0" xfId="0" applyFont="1" applyFill="1" applyAlignment="1">
      <alignment horizontal="left" wrapText="1"/>
    </xf>
    <xf numFmtId="0" fontId="8" fillId="11" borderId="7" xfId="0" applyFont="1" applyFill="1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10" borderId="0" xfId="0" applyFill="1" applyAlignment="1">
      <alignment horizontal="left" vertical="top" wrapText="1"/>
    </xf>
    <xf numFmtId="0" fontId="8" fillId="11" borderId="5" xfId="6" applyNumberFormat="1" applyFont="1" applyFill="1" applyBorder="1" applyAlignment="1" applyProtection="1">
      <alignment horizontal="center" vertical="center" textRotation="90"/>
    </xf>
    <xf numFmtId="0" fontId="8" fillId="11" borderId="8" xfId="6" applyNumberFormat="1" applyFont="1" applyFill="1" applyBorder="1" applyAlignment="1" applyProtection="1">
      <alignment horizontal="center" vertical="center" textRotation="90"/>
    </xf>
    <xf numFmtId="0" fontId="33" fillId="11" borderId="0" xfId="0" applyFont="1" applyFill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31" fillId="10" borderId="16" xfId="0" applyFont="1" applyFill="1" applyBorder="1" applyAlignment="1">
      <alignment horizontal="right"/>
    </xf>
    <xf numFmtId="0" fontId="31" fillId="10" borderId="17" xfId="0" applyFont="1" applyFill="1" applyBorder="1" applyAlignment="1">
      <alignment horizontal="right"/>
    </xf>
    <xf numFmtId="0" fontId="33" fillId="10" borderId="0" xfId="0" applyFont="1" applyFill="1" applyAlignment="1" applyProtection="1">
      <alignment horizontal="center" vertical="center"/>
      <protection hidden="1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11" fillId="10" borderId="0" xfId="8" applyFont="1" applyFill="1" applyAlignment="1">
      <alignment horizontal="center"/>
    </xf>
    <xf numFmtId="0" fontId="15" fillId="10" borderId="0" xfId="0" applyFont="1" applyFill="1" applyAlignment="1">
      <alignment horizontal="left"/>
    </xf>
    <xf numFmtId="0" fontId="28" fillId="10" borderId="0" xfId="0" applyFont="1" applyFill="1" applyAlignment="1">
      <alignment horizontal="right" wrapText="1"/>
    </xf>
    <xf numFmtId="0" fontId="29" fillId="12" borderId="0" xfId="0" applyFont="1" applyFill="1" applyAlignment="1" applyProtection="1">
      <alignment horizontal="left" wrapText="1"/>
      <protection locked="0"/>
    </xf>
  </cellXfs>
  <cellStyles count="10">
    <cellStyle name="20% - Accent3" xfId="7" builtinId="38"/>
    <cellStyle name="Accent1" xfId="6" builtinId="29"/>
    <cellStyle name="Goed" xfId="2" builtinId="26"/>
    <cellStyle name="Invoer" xfId="4" builtinId="20"/>
    <cellStyle name="Notitie" xfId="5" builtinId="10"/>
    <cellStyle name="Ongeldig" xfId="3" builtinId="27"/>
    <cellStyle name="Standaard" xfId="0" builtinId="0"/>
    <cellStyle name="Standaard 2 2" xfId="8" xr:uid="{A49CDECE-1D76-437E-8C41-6090D1624A3A}"/>
    <cellStyle name="Valuta" xfId="1" builtinId="4"/>
    <cellStyle name="Valuta 2" xfId="9" xr:uid="{163BB11F-C823-401C-AB1E-8B1A8CF23DFA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1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186036145544557"/>
          <c:y val="0.10071098347576889"/>
          <c:w val="0.75828495253554651"/>
          <c:h val="0.70182047156846705"/>
        </c:manualLayout>
      </c:layout>
      <c:scatterChart>
        <c:scatterStyle val="lineMarker"/>
        <c:varyColors val="0"/>
        <c:ser>
          <c:idx val="0"/>
          <c:order val="0"/>
          <c:tx>
            <c:v>Prijs score </c:v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Prijzenblad!$D$35:$D$41</c:f>
              <c:numCache>
                <c:formatCode>_-"€"\ * #,##0_-;_-"€"\ * #,##0\-;_-"€"\ * "-"??_-;_-@_-</c:formatCode>
                <c:ptCount val="7"/>
                <c:pt idx="0">
                  <c:v>4270000</c:v>
                </c:pt>
                <c:pt idx="1">
                  <c:v>3942000</c:v>
                </c:pt>
                <c:pt idx="2">
                  <c:v>3442000</c:v>
                </c:pt>
                <c:pt idx="3" formatCode="_ &quot;€&quot;\ * #,##0_ ;_ &quot;€&quot;\ * \-#,##0_ ;_ &quot;€&quot;\ * &quot;-&quot;??_ ;_ @_ ">
                  <c:v>3285000</c:v>
                </c:pt>
                <c:pt idx="4">
                  <c:v>3129000</c:v>
                </c:pt>
                <c:pt idx="5">
                  <c:v>2856000</c:v>
                </c:pt>
                <c:pt idx="6">
                  <c:v>2500000</c:v>
                </c:pt>
              </c:numCache>
            </c:numRef>
          </c:xVal>
          <c:yVal>
            <c:numRef>
              <c:f>Prijzenblad!$E$35:$E$41</c:f>
              <c:numCache>
                <c:formatCode>0</c:formatCode>
                <c:ptCount val="7"/>
                <c:pt idx="0">
                  <c:v>0</c:v>
                </c:pt>
                <c:pt idx="1">
                  <c:v>39.599999999999994</c:v>
                </c:pt>
                <c:pt idx="2">
                  <c:v>225</c:v>
                </c:pt>
                <c:pt idx="3">
                  <c:v>330</c:v>
                </c:pt>
                <c:pt idx="4">
                  <c:v>480</c:v>
                </c:pt>
                <c:pt idx="5">
                  <c:v>540</c:v>
                </c:pt>
                <c:pt idx="6">
                  <c:v>600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BD1-4710-B264-6DD5BC36A480}"/>
            </c:ext>
          </c:extLst>
        </c:ser>
        <c:ser>
          <c:idx val="1"/>
          <c:order val="1"/>
          <c:tx>
            <c:v>Score </c:v>
          </c:tx>
          <c:spPr>
            <a:ln w="41275">
              <a:solidFill>
                <a:schemeClr val="accent1">
                  <a:shade val="95000"/>
                  <a:satMod val="105000"/>
                </a:schemeClr>
              </a:solidFill>
              <a:round/>
            </a:ln>
          </c:spPr>
          <c:marker>
            <c:symbol val="none"/>
          </c:marker>
          <c:dLbls>
            <c:spPr>
              <a:solidFill>
                <a:schemeClr val="accent2"/>
              </a:solidFill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xVal>
            <c:numRef>
              <c:f>Prijzenblad!$D$43</c:f>
              <c:numCache>
                <c:formatCode>_-"€"\ * #,##0_-;_-"€"\ * #,##0\-;_-"€"\ * "-"??_-;_-@_-</c:formatCode>
                <c:ptCount val="1"/>
                <c:pt idx="0">
                  <c:v>0</c:v>
                </c:pt>
              </c:numCache>
            </c:numRef>
          </c:xVal>
          <c:yVal>
            <c:numRef>
              <c:f>Prijzenblad!$E$43</c:f>
              <c:numCache>
                <c:formatCode>0</c:formatCode>
                <c:ptCount val="1"/>
                <c:pt idx="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BD1-4710-B264-6DD5BC36A4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4668160"/>
        <c:axId val="124678528"/>
      </c:scatterChart>
      <c:valAx>
        <c:axId val="124668160"/>
        <c:scaling>
          <c:orientation val="minMax"/>
          <c:max val="4300000"/>
          <c:min val="2500000"/>
        </c:scaling>
        <c:delete val="0"/>
        <c:axPos val="b"/>
        <c:majorGridlines>
          <c:spPr>
            <a:ln>
              <a:noFill/>
            </a:ln>
          </c:spPr>
        </c:majorGridlines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nl-NL" sz="1100" b="1"/>
                  <a:t>Prijs</a:t>
                </a:r>
              </a:p>
            </c:rich>
          </c:tx>
          <c:overlay val="0"/>
        </c:title>
        <c:numFmt formatCode="_(&quot;€&quot;* #,##0_);_(&quot;€&quot;* \(#,##0\);_(&quot;€&quot;* &quot;-&quot;_);_(@_)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678528"/>
        <c:crossesAt val="-10"/>
        <c:crossBetween val="midCat"/>
        <c:majorUnit val="400000"/>
      </c:valAx>
      <c:valAx>
        <c:axId val="124678528"/>
        <c:scaling>
          <c:orientation val="minMax"/>
          <c:max val="600"/>
        </c:scaling>
        <c:delete val="0"/>
        <c:axPos val="l"/>
        <c:majorGridlines>
          <c:spPr>
            <a:ln>
              <a:noFill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1100" b="1"/>
                </a:pPr>
                <a:r>
                  <a:rPr lang="nl-NL" sz="1100" b="1"/>
                  <a:t>Punten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nl-NL"/>
          </a:p>
        </c:txPr>
        <c:crossAx val="124668160"/>
        <c:crosses val="autoZero"/>
        <c:crossBetween val="midCat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 w="25400" cap="flat" cmpd="sng" algn="ctr">
      <a:solidFill>
        <a:srgbClr val="0070C0"/>
      </a:solidFill>
      <a:prstDash val="solid"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nl-NL"/>
    </a:p>
  </c:txPr>
  <c:printSettings>
    <c:headerFooter/>
    <c:pageMargins b="0.75000000000000955" l="0.70000000000000062" r="0.70000000000000062" t="0.750000000000009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218146</xdr:colOff>
      <xdr:row>30</xdr:row>
      <xdr:rowOff>95911</xdr:rowOff>
    </xdr:from>
    <xdr:to>
      <xdr:col>10</xdr:col>
      <xdr:colOff>1026735</xdr:colOff>
      <xdr:row>42</xdr:row>
      <xdr:rowOff>88194</xdr:rowOff>
    </xdr:to>
    <xdr:graphicFrame macro="">
      <xdr:nvGraphicFramePr>
        <xdr:cNvPr id="5" name="Grafiek 4">
          <a:extLst>
            <a:ext uri="{FF2B5EF4-FFF2-40B4-BE49-F238E27FC236}">
              <a16:creationId xmlns:a16="http://schemas.microsoft.com/office/drawing/2014/main" id="{70E65E27-5B0D-4E9C-9349-6248C647CF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00F1-B0F2-4C12-ABEC-508470D0C1D5}">
  <sheetPr>
    <pageSetUpPr fitToPage="1"/>
  </sheetPr>
  <dimension ref="A1:L55"/>
  <sheetViews>
    <sheetView tabSelected="1" zoomScale="78" zoomScaleNormal="130" workbookViewId="0">
      <selection activeCell="C6" sqref="C6"/>
    </sheetView>
  </sheetViews>
  <sheetFormatPr defaultRowHeight="11.5"/>
  <cols>
    <col min="2" max="2" width="18.08984375" customWidth="1"/>
    <col min="3" max="3" width="32.90625" customWidth="1"/>
    <col min="4" max="4" width="13.90625" customWidth="1"/>
    <col min="5" max="5" width="20.08984375" customWidth="1"/>
    <col min="6" max="6" width="22" customWidth="1"/>
    <col min="7" max="7" width="16.7265625" customWidth="1"/>
    <col min="8" max="8" width="6.90625" customWidth="1"/>
    <col min="11" max="11" width="17.90625" customWidth="1"/>
    <col min="12" max="12" width="9.90625" bestFit="1" customWidth="1"/>
  </cols>
  <sheetData>
    <row r="1" spans="1:1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</row>
    <row r="3" spans="1:11" ht="27" customHeight="1">
      <c r="A3" s="17"/>
      <c r="B3" s="34" t="s">
        <v>0</v>
      </c>
      <c r="C3" s="14"/>
      <c r="D3" s="35"/>
      <c r="E3" s="35"/>
      <c r="F3" s="64" t="s">
        <v>1</v>
      </c>
      <c r="G3" s="75" t="s">
        <v>2</v>
      </c>
      <c r="H3" s="75"/>
      <c r="I3" s="13"/>
      <c r="J3" s="13"/>
      <c r="K3" s="17"/>
    </row>
    <row r="4" spans="1:11" ht="13.5">
      <c r="A4" s="17"/>
      <c r="B4" s="34"/>
      <c r="C4" s="14"/>
      <c r="D4" s="35"/>
      <c r="E4" s="35"/>
      <c r="F4" s="34"/>
      <c r="G4" s="36"/>
      <c r="H4" s="13"/>
      <c r="I4" s="13"/>
      <c r="J4" s="13"/>
      <c r="K4" s="17"/>
    </row>
    <row r="5" spans="1:11" ht="13.5">
      <c r="A5" s="17"/>
      <c r="B5" s="91" t="s">
        <v>3</v>
      </c>
      <c r="C5" s="91"/>
      <c r="D5" s="91"/>
      <c r="E5" s="91"/>
      <c r="F5" s="91"/>
      <c r="G5" s="91"/>
      <c r="H5" s="91"/>
      <c r="I5" s="91"/>
      <c r="J5" s="91"/>
      <c r="K5" s="91"/>
    </row>
    <row r="6" spans="1:11" ht="13.5">
      <c r="A6" s="17"/>
      <c r="B6" s="37"/>
      <c r="C6" s="38"/>
      <c r="D6" s="39"/>
      <c r="E6" s="39"/>
      <c r="F6" s="40"/>
      <c r="G6" s="41"/>
      <c r="H6" s="42"/>
      <c r="I6" s="42"/>
      <c r="J6" s="42"/>
      <c r="K6" s="42"/>
    </row>
    <row r="7" spans="1:11" ht="13.5">
      <c r="A7" s="17"/>
      <c r="B7" s="92" t="s">
        <v>4</v>
      </c>
      <c r="C7" s="92"/>
      <c r="D7" s="93" t="s">
        <v>5</v>
      </c>
      <c r="E7" s="93"/>
      <c r="F7" s="93"/>
      <c r="G7" s="93"/>
      <c r="H7" s="93"/>
      <c r="I7" s="93"/>
      <c r="J7" s="43"/>
      <c r="K7" s="44"/>
    </row>
    <row r="8" spans="1:11" ht="13.5">
      <c r="A8" s="17"/>
      <c r="B8" s="45"/>
      <c r="C8" s="45" t="s">
        <v>6</v>
      </c>
      <c r="D8" s="47" t="s">
        <v>7</v>
      </c>
      <c r="E8" s="48"/>
      <c r="F8" s="46"/>
      <c r="G8" s="41"/>
      <c r="H8" s="42"/>
      <c r="I8" s="42"/>
      <c r="J8" s="42"/>
      <c r="K8" s="42"/>
    </row>
    <row r="9" spans="1:11" ht="11.5" customHeight="1">
      <c r="A9" s="17"/>
      <c r="B9" s="79" t="s">
        <v>33</v>
      </c>
      <c r="C9" s="79"/>
      <c r="D9" s="79"/>
      <c r="E9" s="79"/>
      <c r="F9" s="79"/>
      <c r="G9" s="79"/>
      <c r="H9" s="79"/>
      <c r="I9" s="79"/>
      <c r="J9" s="79"/>
      <c r="K9" s="79"/>
    </row>
    <row r="10" spans="1:11" ht="11.5" customHeight="1">
      <c r="A10" s="17"/>
      <c r="B10" s="79"/>
      <c r="C10" s="79"/>
      <c r="D10" s="79"/>
      <c r="E10" s="79"/>
      <c r="F10" s="79"/>
      <c r="G10" s="79"/>
      <c r="H10" s="79"/>
      <c r="I10" s="79"/>
      <c r="J10" s="79"/>
      <c r="K10" s="79"/>
    </row>
    <row r="11" spans="1:11" ht="11.5" customHeight="1">
      <c r="A11" s="17"/>
      <c r="B11" s="79"/>
      <c r="C11" s="79"/>
      <c r="D11" s="79"/>
      <c r="E11" s="79"/>
      <c r="F11" s="79"/>
      <c r="G11" s="79"/>
      <c r="H11" s="79"/>
      <c r="I11" s="79"/>
      <c r="J11" s="79"/>
      <c r="K11" s="79"/>
    </row>
    <row r="12" spans="1:11" ht="11.5" customHeight="1">
      <c r="A12" s="17"/>
      <c r="B12" s="79"/>
      <c r="C12" s="79"/>
      <c r="D12" s="79"/>
      <c r="E12" s="79"/>
      <c r="F12" s="79"/>
      <c r="G12" s="79"/>
      <c r="H12" s="79"/>
      <c r="I12" s="79"/>
      <c r="J12" s="79"/>
      <c r="K12" s="79"/>
    </row>
    <row r="13" spans="1:11" ht="11.5" customHeight="1">
      <c r="A13" s="17"/>
      <c r="B13" s="79"/>
      <c r="C13" s="79"/>
      <c r="D13" s="79"/>
      <c r="E13" s="79"/>
      <c r="F13" s="79"/>
      <c r="G13" s="79"/>
      <c r="H13" s="79"/>
      <c r="I13" s="79"/>
      <c r="J13" s="79"/>
      <c r="K13" s="79"/>
    </row>
    <row r="14" spans="1:11" ht="11.5" customHeight="1">
      <c r="A14" s="17"/>
      <c r="B14" s="79"/>
      <c r="C14" s="79"/>
      <c r="D14" s="79"/>
      <c r="E14" s="79"/>
      <c r="F14" s="79"/>
      <c r="G14" s="79"/>
      <c r="H14" s="79"/>
      <c r="I14" s="79"/>
      <c r="J14" s="79"/>
      <c r="K14" s="79"/>
    </row>
    <row r="15" spans="1:11" ht="11.5" customHeight="1">
      <c r="A15" s="17"/>
      <c r="B15" s="79"/>
      <c r="C15" s="79"/>
      <c r="D15" s="79"/>
      <c r="E15" s="79"/>
      <c r="F15" s="79"/>
      <c r="G15" s="79"/>
      <c r="H15" s="79"/>
      <c r="I15" s="79"/>
      <c r="J15" s="79"/>
      <c r="K15" s="79"/>
    </row>
    <row r="16" spans="1:11" ht="11.5" customHeight="1">
      <c r="A16" s="17"/>
      <c r="B16" s="79"/>
      <c r="C16" s="79"/>
      <c r="D16" s="79"/>
      <c r="E16" s="79"/>
      <c r="F16" s="79"/>
      <c r="G16" s="79"/>
      <c r="H16" s="79"/>
      <c r="I16" s="79"/>
      <c r="J16" s="79"/>
      <c r="K16" s="79"/>
    </row>
    <row r="17" spans="1:12" ht="11.5" customHeight="1">
      <c r="A17" s="17"/>
      <c r="B17" s="79"/>
      <c r="C17" s="79"/>
      <c r="D17" s="79"/>
      <c r="E17" s="79"/>
      <c r="F17" s="79"/>
      <c r="G17" s="79"/>
      <c r="H17" s="79"/>
      <c r="I17" s="79"/>
      <c r="J17" s="79"/>
      <c r="K17" s="79"/>
    </row>
    <row r="18" spans="1:12" ht="11.5" customHeight="1">
      <c r="A18" s="17"/>
      <c r="B18" s="79"/>
      <c r="C18" s="79"/>
      <c r="D18" s="79"/>
      <c r="E18" s="79"/>
      <c r="F18" s="79"/>
      <c r="G18" s="79"/>
      <c r="H18" s="79"/>
      <c r="I18" s="79"/>
      <c r="J18" s="79"/>
      <c r="K18" s="79"/>
    </row>
    <row r="19" spans="1:12" ht="14.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spans="1:12">
      <c r="A20" s="17"/>
      <c r="B20" s="59" t="s">
        <v>8</v>
      </c>
      <c r="C20" s="76" t="s">
        <v>9</v>
      </c>
      <c r="D20" s="76"/>
      <c r="E20" s="76"/>
      <c r="F20" s="52" t="s">
        <v>26</v>
      </c>
      <c r="G20" s="53" t="s">
        <v>10</v>
      </c>
      <c r="H20" s="17"/>
      <c r="I20" s="86"/>
      <c r="J20" s="86"/>
      <c r="K20" s="86"/>
    </row>
    <row r="21" spans="1:12" ht="24" customHeight="1">
      <c r="A21" s="17"/>
      <c r="B21" s="67" t="s">
        <v>11</v>
      </c>
      <c r="C21" s="77" t="s">
        <v>27</v>
      </c>
      <c r="D21" s="78"/>
      <c r="E21" s="78"/>
      <c r="F21" s="72"/>
      <c r="G21" s="50">
        <f>F21*96</f>
        <v>0</v>
      </c>
      <c r="H21" s="17"/>
      <c r="I21" s="83"/>
      <c r="J21" s="83"/>
      <c r="K21" s="83"/>
    </row>
    <row r="22" spans="1:12" ht="24" customHeight="1">
      <c r="A22" s="17"/>
      <c r="B22" s="71"/>
      <c r="C22" s="77" t="s">
        <v>28</v>
      </c>
      <c r="D22" s="78"/>
      <c r="E22" s="78"/>
      <c r="F22" s="72">
        <v>0</v>
      </c>
      <c r="G22" s="50">
        <f>F22*96</f>
        <v>0</v>
      </c>
      <c r="H22" s="17"/>
      <c r="I22" s="83"/>
      <c r="J22" s="83"/>
      <c r="K22" s="83"/>
    </row>
    <row r="23" spans="1:12">
      <c r="A23" s="17"/>
      <c r="B23" s="17"/>
      <c r="C23" s="17"/>
      <c r="D23" s="84" t="s">
        <v>12</v>
      </c>
      <c r="E23" s="84"/>
      <c r="F23" s="85"/>
      <c r="G23" s="51">
        <f>G21+G22</f>
        <v>0</v>
      </c>
      <c r="H23" s="17"/>
      <c r="I23" s="83"/>
      <c r="J23" s="83"/>
      <c r="K23" s="83"/>
      <c r="L23" s="12"/>
    </row>
    <row r="24" spans="1:12">
      <c r="A24" s="17"/>
      <c r="B24" s="17"/>
      <c r="C24" s="17"/>
      <c r="D24" s="17"/>
      <c r="E24" s="17"/>
      <c r="F24" s="17"/>
      <c r="G24" s="17"/>
      <c r="H24" s="17"/>
      <c r="I24" s="83"/>
      <c r="J24" s="83"/>
      <c r="K24" s="83"/>
    </row>
    <row r="25" spans="1:12" ht="30.65" customHeight="1">
      <c r="A25" s="17"/>
      <c r="B25" s="82" t="s">
        <v>29</v>
      </c>
      <c r="C25" s="82"/>
      <c r="D25" s="82"/>
      <c r="E25" s="82"/>
      <c r="F25" s="82"/>
      <c r="G25" s="73">
        <f>G23</f>
        <v>0</v>
      </c>
      <c r="H25" s="61"/>
      <c r="I25" s="83"/>
      <c r="J25" s="83"/>
      <c r="K25" s="83"/>
    </row>
    <row r="26" spans="1:12">
      <c r="A26" s="17"/>
      <c r="B26" s="13"/>
      <c r="C26" s="14"/>
      <c r="D26" s="15"/>
      <c r="E26" s="15"/>
      <c r="F26" s="13"/>
      <c r="G26" s="16"/>
      <c r="H26" s="13"/>
      <c r="I26" s="13"/>
      <c r="J26" s="13"/>
      <c r="K26" s="17"/>
    </row>
    <row r="27" spans="1:12">
      <c r="A27" s="17"/>
      <c r="B27" s="54" t="s">
        <v>8</v>
      </c>
      <c r="C27" s="76" t="s">
        <v>9</v>
      </c>
      <c r="D27" s="76"/>
      <c r="E27" s="76"/>
      <c r="F27" s="52" t="s">
        <v>26</v>
      </c>
      <c r="G27" s="53" t="s">
        <v>10</v>
      </c>
      <c r="H27" s="17"/>
      <c r="I27" s="13"/>
      <c r="J27" s="13"/>
      <c r="K27" s="17"/>
    </row>
    <row r="28" spans="1:12">
      <c r="A28" s="17"/>
      <c r="B28" s="67" t="s">
        <v>13</v>
      </c>
      <c r="C28" s="87" t="s">
        <v>14</v>
      </c>
      <c r="D28" s="88"/>
      <c r="E28" s="89"/>
      <c r="F28" s="49">
        <v>20000</v>
      </c>
      <c r="G28" s="65">
        <f>F28</f>
        <v>20000</v>
      </c>
      <c r="H28" s="17"/>
      <c r="I28" s="13"/>
      <c r="J28" s="13"/>
      <c r="K28" s="17"/>
    </row>
    <row r="29" spans="1:12">
      <c r="A29" s="17"/>
      <c r="B29" s="17"/>
      <c r="C29" s="62"/>
      <c r="D29" s="84" t="s">
        <v>30</v>
      </c>
      <c r="E29" s="84"/>
      <c r="F29" s="85"/>
      <c r="G29" s="66">
        <f>SUM(G28:G28)</f>
        <v>20000</v>
      </c>
      <c r="H29" s="17"/>
      <c r="I29" s="13"/>
      <c r="J29" s="13"/>
      <c r="K29" s="17"/>
    </row>
    <row r="30" spans="1:12">
      <c r="A30" s="17"/>
      <c r="B30" s="13"/>
      <c r="C30" s="14"/>
      <c r="D30" s="15"/>
      <c r="E30" s="15"/>
      <c r="F30" s="13"/>
      <c r="G30" s="16"/>
      <c r="H30" s="13"/>
      <c r="I30" s="13"/>
      <c r="J30" s="13"/>
      <c r="K30" s="17"/>
    </row>
    <row r="31" spans="1:12" ht="14">
      <c r="A31" s="17"/>
      <c r="B31" s="18"/>
      <c r="C31" s="19"/>
      <c r="D31" s="20"/>
      <c r="E31" s="20"/>
      <c r="F31" s="21"/>
      <c r="G31" s="22"/>
      <c r="H31" s="23"/>
      <c r="I31" s="23"/>
      <c r="J31" s="23"/>
      <c r="K31" s="13"/>
    </row>
    <row r="32" spans="1:12" ht="14">
      <c r="A32" s="17"/>
      <c r="B32" s="18"/>
      <c r="C32" s="19"/>
      <c r="D32" s="20"/>
      <c r="E32" s="20"/>
      <c r="F32" s="21"/>
      <c r="G32" s="22"/>
      <c r="H32" s="23"/>
      <c r="I32" s="23"/>
      <c r="J32" s="23"/>
      <c r="K32" s="13"/>
    </row>
    <row r="33" spans="1:11" ht="13.5">
      <c r="A33" s="17"/>
      <c r="B33" s="24"/>
      <c r="C33" s="25"/>
      <c r="D33" s="20"/>
      <c r="E33" s="20"/>
      <c r="F33" s="26"/>
      <c r="G33" s="27"/>
      <c r="H33" s="26"/>
      <c r="I33" s="26"/>
      <c r="J33" s="26"/>
      <c r="K33" s="63"/>
    </row>
    <row r="34" spans="1:11" ht="13.5">
      <c r="A34" s="17"/>
      <c r="B34" s="1"/>
      <c r="C34" s="56" t="s">
        <v>9</v>
      </c>
      <c r="D34" s="57" t="s">
        <v>31</v>
      </c>
      <c r="E34" s="58" t="s">
        <v>15</v>
      </c>
      <c r="F34" s="28"/>
      <c r="G34" s="18"/>
      <c r="H34" s="18"/>
      <c r="I34" s="18"/>
      <c r="J34" s="29"/>
      <c r="K34" s="17"/>
    </row>
    <row r="35" spans="1:11" ht="13.5">
      <c r="A35" s="17"/>
      <c r="B35" s="80" t="s">
        <v>16</v>
      </c>
      <c r="C35" s="2" t="s">
        <v>17</v>
      </c>
      <c r="D35" s="3">
        <v>4270000</v>
      </c>
      <c r="E35" s="4">
        <v>0</v>
      </c>
      <c r="F35" s="28"/>
      <c r="G35" s="18"/>
      <c r="H35" s="18"/>
      <c r="I35" s="18"/>
      <c r="J35" s="30"/>
      <c r="K35" s="30"/>
    </row>
    <row r="36" spans="1:11" ht="13.5">
      <c r="A36" s="17"/>
      <c r="B36" s="81"/>
      <c r="C36" s="5" t="s">
        <v>18</v>
      </c>
      <c r="D36" s="3">
        <v>3942000</v>
      </c>
      <c r="E36" s="6">
        <v>39.599999999999994</v>
      </c>
      <c r="F36" s="28"/>
      <c r="G36" s="18"/>
      <c r="H36" s="18"/>
      <c r="I36" s="18"/>
      <c r="J36" s="30"/>
      <c r="K36" s="30"/>
    </row>
    <row r="37" spans="1:11" ht="13.5">
      <c r="A37" s="17"/>
      <c r="B37" s="81"/>
      <c r="C37" s="5" t="s">
        <v>19</v>
      </c>
      <c r="D37" s="3">
        <v>3442000</v>
      </c>
      <c r="E37" s="6">
        <v>225</v>
      </c>
      <c r="F37" s="27"/>
      <c r="G37" s="31"/>
      <c r="H37" s="32"/>
      <c r="I37" s="32"/>
      <c r="J37" s="30"/>
      <c r="K37" s="30"/>
    </row>
    <row r="38" spans="1:11" ht="13.5">
      <c r="A38" s="17"/>
      <c r="B38" s="81"/>
      <c r="C38" s="5" t="s">
        <v>20</v>
      </c>
      <c r="D38" s="33">
        <v>3285000</v>
      </c>
      <c r="E38" s="6">
        <v>330</v>
      </c>
      <c r="F38" s="27"/>
      <c r="G38" s="31"/>
      <c r="H38" s="32"/>
      <c r="I38" s="32"/>
      <c r="J38" s="30"/>
      <c r="K38" s="30"/>
    </row>
    <row r="39" spans="1:11" ht="13.5">
      <c r="A39" s="17"/>
      <c r="B39" s="81"/>
      <c r="C39" s="5" t="s">
        <v>21</v>
      </c>
      <c r="D39" s="3">
        <v>3129000</v>
      </c>
      <c r="E39" s="6">
        <v>480</v>
      </c>
      <c r="F39" s="27"/>
      <c r="G39" s="31"/>
      <c r="H39" s="32"/>
      <c r="I39" s="32"/>
      <c r="J39" s="30"/>
      <c r="K39" s="30"/>
    </row>
    <row r="40" spans="1:11" ht="13.5">
      <c r="A40" s="17"/>
      <c r="B40" s="81"/>
      <c r="C40" s="5" t="s">
        <v>22</v>
      </c>
      <c r="D40" s="3">
        <v>2856000</v>
      </c>
      <c r="E40" s="6">
        <v>540</v>
      </c>
      <c r="F40" s="27"/>
      <c r="G40" s="31"/>
      <c r="H40" s="32"/>
      <c r="I40" s="32"/>
      <c r="J40" s="30"/>
      <c r="K40" s="30"/>
    </row>
    <row r="41" spans="1:11" ht="13.5">
      <c r="A41" s="17"/>
      <c r="B41" s="81"/>
      <c r="C41" s="7" t="s">
        <v>23</v>
      </c>
      <c r="D41" s="3">
        <v>2500000</v>
      </c>
      <c r="E41" s="4">
        <v>600</v>
      </c>
      <c r="F41" s="27"/>
      <c r="G41" s="31"/>
      <c r="H41" s="32"/>
      <c r="I41" s="32"/>
      <c r="J41" s="30"/>
      <c r="K41" s="30"/>
    </row>
    <row r="42" spans="1:11" ht="14" thickBot="1">
      <c r="A42" s="17"/>
      <c r="B42" s="60"/>
      <c r="C42" s="8"/>
      <c r="D42" s="9"/>
      <c r="E42" s="10" t="s">
        <v>24</v>
      </c>
      <c r="F42" s="27"/>
      <c r="G42" s="26"/>
      <c r="H42" s="26"/>
      <c r="I42" s="26"/>
      <c r="J42" s="17"/>
      <c r="K42" s="17"/>
    </row>
    <row r="43" spans="1:11" ht="14" thickBot="1">
      <c r="A43" s="17"/>
      <c r="B43" s="60"/>
      <c r="C43" s="11" t="s">
        <v>25</v>
      </c>
      <c r="D43" s="3">
        <f>G25</f>
        <v>0</v>
      </c>
      <c r="E43" s="55" t="str">
        <f>IF(D43="","",IF(D43&gt;D35,"Ongeldig",IF(D43&gt;D36,(E36-E35)/(D36-D35)*(D43-D35)+E35,IF(D43&gt;D37,(E37-E36)/(D37-D36)*(D43-D36)+E36,IF(D43&gt;D38,(E38-E37)/(D38-D37)*(D43-D37)+E37,IF(D43&gt;D39,(E39-E38)/(D39-D38)*(D43-D38)+E38,IF(D43&gt;=D40,(E40-E39)/(D40-D39)*(D43-D39)+E39,IF(D43&gt;=D41,(E41-E40)/(D41-D40)*(D43-D40)+E40,"Ongeldig"))))))))</f>
        <v>Ongeldig</v>
      </c>
      <c r="F43" s="27"/>
      <c r="G43" s="26"/>
      <c r="H43" s="26"/>
      <c r="I43" s="26"/>
      <c r="J43" s="90"/>
      <c r="K43" s="90"/>
    </row>
    <row r="44" spans="1:1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</row>
    <row r="45" spans="1:11">
      <c r="A45" s="74" t="s">
        <v>32</v>
      </c>
      <c r="B45" s="74"/>
      <c r="C45" s="74"/>
      <c r="D45" s="74"/>
      <c r="E45" s="74"/>
      <c r="F45" s="74"/>
      <c r="G45" s="74"/>
      <c r="H45" s="74"/>
      <c r="I45" s="74"/>
      <c r="J45" s="74"/>
      <c r="K45" s="74"/>
    </row>
    <row r="46" spans="1:11">
      <c r="A46" s="74"/>
      <c r="B46" s="74"/>
      <c r="C46" s="74"/>
      <c r="D46" s="74"/>
      <c r="E46" s="74"/>
      <c r="F46" s="74"/>
      <c r="G46" s="74"/>
      <c r="H46" s="74"/>
      <c r="I46" s="74"/>
      <c r="J46" s="74"/>
      <c r="K46" s="74"/>
    </row>
    <row r="47" spans="1:11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</row>
    <row r="48" spans="1:11">
      <c r="A48" s="17"/>
      <c r="B48" s="17"/>
      <c r="C48" s="17"/>
      <c r="D48" s="17"/>
      <c r="E48" s="17"/>
      <c r="F48" s="17"/>
      <c r="G48" s="17"/>
      <c r="H48" s="17"/>
      <c r="I48" s="17"/>
      <c r="J48" s="17"/>
      <c r="K48" s="17"/>
    </row>
    <row r="53" spans="3:5">
      <c r="C53" s="69"/>
    </row>
    <row r="54" spans="3:5">
      <c r="C54" s="68"/>
    </row>
    <row r="55" spans="3:5">
      <c r="E55" s="70"/>
    </row>
  </sheetData>
  <sheetProtection algorithmName="SHA-512" hashValue="J705b2eDR44IZRPNMgcWuFOPn7WUvfB90Zz4ZFUvtbsTj1siMJkzc1O3sZydjJvLMBgn/LQ6sPv8QZd6ke5PXw==" saltValue="yEMqJqDyWuepEASHYe8xbA==" spinCount="100000" sheet="1" objects="1" scenarios="1"/>
  <mergeCells count="18">
    <mergeCell ref="B7:C7"/>
    <mergeCell ref="D7:I7"/>
    <mergeCell ref="A45:K46"/>
    <mergeCell ref="G3:H3"/>
    <mergeCell ref="C20:E20"/>
    <mergeCell ref="C21:E21"/>
    <mergeCell ref="B9:K18"/>
    <mergeCell ref="B35:B41"/>
    <mergeCell ref="B25:F25"/>
    <mergeCell ref="I21:K25"/>
    <mergeCell ref="D23:F23"/>
    <mergeCell ref="I20:K20"/>
    <mergeCell ref="C27:E27"/>
    <mergeCell ref="C28:E28"/>
    <mergeCell ref="D29:F29"/>
    <mergeCell ref="C22:E22"/>
    <mergeCell ref="J43:K43"/>
    <mergeCell ref="B5:K5"/>
  </mergeCells>
  <dataValidations count="5">
    <dataValidation type="whole" allowBlank="1" showInputMessage="1" showErrorMessage="1" errorTitle="Invoerfout" error="Het geoffreerde tarief moet minimaal €3.129.000 zijn en maximaal €4.600.000." sqref="G21:G22" xr:uid="{F603807D-B5A5-4317-9179-854F90EBECC0}">
      <formula1>3129000</formula1>
      <formula2>4600000</formula2>
    </dataValidation>
    <dataValidation type="whole" allowBlank="1" showInputMessage="1" showErrorMessage="1" errorTitle="Invoerfout" sqref="D43" xr:uid="{2072E127-CD81-404C-AF30-268401B772DB}">
      <formula1>3129000</formula1>
      <formula2>4600000</formula2>
    </dataValidation>
    <dataValidation type="whole" showInputMessage="1" showErrorMessage="1" errorTitle="Invoerfout" error="Het geofreerde tarief moet minimaal €3.129.000 zijn en mag maximaal €4.600.000 zijn," sqref="G25" xr:uid="{275349AA-231F-4D2C-95BF-73A1BC5F65AB}">
      <formula1>2500000</formula1>
      <formula2>4270000</formula2>
    </dataValidation>
    <dataValidation type="whole" errorStyle="warning" showInputMessage="1" showErrorMessage="1" errorTitle="Ongeldig" error="Het is niet toegestaan om een totale opdrachtwaarde aan te bieden lager dan €2.500.000 of hoger dan het maximum €4.270.000" sqref="G23" xr:uid="{45A46512-A23F-4159-A542-6E9000454BE8}">
      <formula1>D41</formula1>
      <formula2>D35</formula2>
    </dataValidation>
    <dataValidation allowBlank="1" showInputMessage="1" showErrorMessage="1" errorTitle="Let op" sqref="E43" xr:uid="{F7FEF291-22B0-44C7-8A62-15B55F851743}"/>
  </dataValidations>
  <pageMargins left="0.7" right="0.7" top="0.75" bottom="0.75" header="0.3" footer="0.3"/>
  <pageSetup paperSize="9" scale="7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0CA212B10AAD4BBC6E765BEB5B24AE" ma:contentTypeVersion="14" ma:contentTypeDescription="Een nieuw document maken." ma:contentTypeScope="" ma:versionID="22a6ff7fb0114b2cc42850ecaea02a7f">
  <xsd:schema xmlns:xsd="http://www.w3.org/2001/XMLSchema" xmlns:xs="http://www.w3.org/2001/XMLSchema" xmlns:p="http://schemas.microsoft.com/office/2006/metadata/properties" xmlns:ns2="5976950d-f5c8-4a84-b442-8b9faad1e7e2" xmlns:ns3="c892affd-9aea-4100-a63a-0b29159ee2f9" targetNamespace="http://schemas.microsoft.com/office/2006/metadata/properties" ma:root="true" ma:fieldsID="fbfe7ef1f16ff0f47df47cb0d6f8c668" ns2:_="" ns3:_="">
    <xsd:import namespace="5976950d-f5c8-4a84-b442-8b9faad1e7e2"/>
    <xsd:import namespace="c892affd-9aea-4100-a63a-0b29159ee2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76950d-f5c8-4a84-b442-8b9faad1e7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ecadf510-6fd9-4589-915b-e40c5db06c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92affd-9aea-4100-a63a-0b29159ee2f9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fff7ca9-7038-4af9-a51d-708bc48961f0}" ma:internalName="TaxCatchAll" ma:showField="CatchAllData" ma:web="c892affd-9aea-4100-a63a-0b29159ee2f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892affd-9aea-4100-a63a-0b29159ee2f9" xsi:nil="true"/>
    <lcf76f155ced4ddcb4097134ff3c332f xmlns="5976950d-f5c8-4a84-b442-8b9faad1e7e2">
      <Terms xmlns="http://schemas.microsoft.com/office/infopath/2007/PartnerControls"/>
    </lcf76f155ced4ddcb4097134ff3c332f>
    <SharedWithUsers xmlns="c892affd-9aea-4100-a63a-0b29159ee2f9">
      <UserInfo>
        <DisplayName>Dohmen, Ed (E.)</DisplayName>
        <AccountId>334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94E7EA8-B9A9-46D7-BF0F-7073FCF8F15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A89C93A-A24D-4A42-81F0-41362AA946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76950d-f5c8-4a84-b442-8b9faad1e7e2"/>
    <ds:schemaRef ds:uri="c892affd-9aea-4100-a63a-0b29159ee2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F727A2-A47C-4C55-9A92-63D946CDE8F0}">
  <ds:schemaRefs>
    <ds:schemaRef ds:uri="http://schemas.microsoft.com/office/2006/metadata/properties"/>
    <ds:schemaRef ds:uri="http://schemas.microsoft.com/office/infopath/2007/PartnerControls"/>
    <ds:schemaRef ds:uri="c892affd-9aea-4100-a63a-0b29159ee2f9"/>
    <ds:schemaRef ds:uri="5976950d-f5c8-4a84-b442-8b9faad1e7e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Oostrum-van Zelst, Silvia van (S.)</dc:creator>
  <cp:keywords/>
  <dc:description/>
  <cp:lastModifiedBy>Zelst, Silvia van (S.)</cp:lastModifiedBy>
  <cp:revision/>
  <cp:lastPrinted>2024-05-28T12:43:37Z</cp:lastPrinted>
  <dcterms:created xsi:type="dcterms:W3CDTF">2022-07-05T10:52:13Z</dcterms:created>
  <dcterms:modified xsi:type="dcterms:W3CDTF">2024-06-24T09:30:48Z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0x010100B30CA212B10AAD4BBC6E765BEB5B24AE</vt:lpwstr>
  </property>
  <property fmtid="{D5CDD505-2E9C-101B-9397-08002B2CF9AE}" pid="3" name="MediaServiceImageTags">
    <vt:lpwstr/>
  </property>
</Properties>
</file>