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6"/>
  <workbookPr filterPrivacy="1" codeName="ThisWorkbook" autoCompressPictures="0"/>
  <xr:revisionPtr revIDLastSave="0" documentId="13_ncr:1_{FA64228A-4B99-0D4C-BEFA-24D4EF1AA66D}" xr6:coauthVersionLast="47" xr6:coauthVersionMax="47" xr10:uidLastSave="{00000000-0000-0000-0000-000000000000}"/>
  <bookViews>
    <workbookView xWindow="34360" yWindow="500" windowWidth="36280" windowHeight="19940" activeTab="7" xr2:uid="{00000000-000D-0000-FFFF-FFFF00000000}"/>
  </bookViews>
  <sheets>
    <sheet name="Beoordelen open vragen" sheetId="6" r:id="rId1"/>
    <sheet name="Beoordelen interview" sheetId="19" r:id="rId2"/>
    <sheet name="Beoordelaar 1" sheetId="7" r:id="rId3"/>
    <sheet name="Beoordelaar 2" sheetId="15" r:id="rId4"/>
    <sheet name="Beoordelaar 3" sheetId="16" r:id="rId5"/>
    <sheet name="Beoordelaar 4" sheetId="17" r:id="rId6"/>
    <sheet name="Beoordelaar 5" sheetId="20" r:id="rId7"/>
    <sheet name="Consensus" sheetId="9" r:id="rId8"/>
    <sheet name="Eindscores" sheetId="18" r:id="rId9"/>
  </sheets>
  <definedNames>
    <definedName name="SCORE">'Beoordelen open vragen'!$A$13:$A$18</definedName>
  </definedNames>
  <calcPr calcId="191028"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78" i="9" l="1"/>
  <c r="G78" i="9"/>
  <c r="J39" i="9"/>
  <c r="G39" i="9"/>
  <c r="D39" i="9"/>
  <c r="D78" i="9"/>
  <c r="J76" i="9"/>
  <c r="G76" i="9"/>
  <c r="D76" i="9"/>
  <c r="J69" i="9"/>
  <c r="G69" i="9"/>
  <c r="D69" i="9"/>
  <c r="J62" i="9"/>
  <c r="G62" i="9"/>
  <c r="D62" i="9"/>
  <c r="J55" i="9"/>
  <c r="G55" i="9"/>
  <c r="D55" i="9"/>
  <c r="J48" i="9"/>
  <c r="G48" i="9"/>
  <c r="D48" i="9"/>
  <c r="J37" i="9"/>
  <c r="G37" i="9"/>
  <c r="D37" i="9"/>
  <c r="J30" i="9"/>
  <c r="G30" i="9"/>
  <c r="D30" i="9"/>
  <c r="J23" i="9"/>
  <c r="G23" i="9"/>
  <c r="D23" i="9"/>
  <c r="J16" i="9"/>
  <c r="G16" i="9"/>
  <c r="D16" i="9"/>
  <c r="J9" i="9"/>
  <c r="G9" i="9"/>
  <c r="D9" i="9"/>
  <c r="J74" i="9"/>
  <c r="J73" i="9"/>
  <c r="J72" i="9"/>
  <c r="J71" i="9"/>
  <c r="J70" i="9"/>
  <c r="J67" i="9"/>
  <c r="J66" i="9"/>
  <c r="J65" i="9"/>
  <c r="J64" i="9"/>
  <c r="J63" i="9"/>
  <c r="G74" i="9"/>
  <c r="G73" i="9"/>
  <c r="G72" i="9"/>
  <c r="G71" i="9"/>
  <c r="G70" i="9"/>
  <c r="G67" i="9"/>
  <c r="G66" i="9"/>
  <c r="G65" i="9"/>
  <c r="G64" i="9"/>
  <c r="G63" i="9"/>
  <c r="D74" i="9"/>
  <c r="D73" i="9"/>
  <c r="D72" i="9"/>
  <c r="D71" i="9"/>
  <c r="D70" i="9"/>
  <c r="D67" i="9"/>
  <c r="D66" i="9"/>
  <c r="D65" i="9"/>
  <c r="D64" i="9"/>
  <c r="D63" i="9"/>
  <c r="A70" i="9"/>
  <c r="A63" i="9"/>
  <c r="B74" i="9"/>
  <c r="B21" i="9"/>
  <c r="B14" i="9"/>
  <c r="B67" i="9"/>
  <c r="A24" i="20"/>
  <c r="A22" i="20"/>
  <c r="A24" i="17"/>
  <c r="A22" i="17"/>
  <c r="A24" i="16"/>
  <c r="A22" i="16"/>
  <c r="A24" i="15"/>
  <c r="A22" i="15"/>
  <c r="A22" i="7"/>
  <c r="A24" i="7"/>
  <c r="C3" i="18"/>
  <c r="C4" i="18"/>
  <c r="C5" i="18"/>
  <c r="C9" i="18"/>
  <c r="A41" i="9"/>
  <c r="A4" i="18"/>
  <c r="A3" i="18"/>
  <c r="D60" i="9"/>
  <c r="D59" i="9"/>
  <c r="D58" i="9"/>
  <c r="D57" i="9"/>
  <c r="G60" i="9"/>
  <c r="G59" i="9"/>
  <c r="G58" i="9"/>
  <c r="G57" i="9"/>
  <c r="J60" i="9"/>
  <c r="J59" i="9"/>
  <c r="J58" i="9"/>
  <c r="J57" i="9"/>
  <c r="J53" i="9"/>
  <c r="J52" i="9"/>
  <c r="J51" i="9"/>
  <c r="J50" i="9"/>
  <c r="G53" i="9"/>
  <c r="G52" i="9"/>
  <c r="G51" i="9"/>
  <c r="G50" i="9"/>
  <c r="D53" i="9"/>
  <c r="D52" i="9"/>
  <c r="D51" i="9"/>
  <c r="D50" i="9"/>
  <c r="J46" i="9"/>
  <c r="J45" i="9"/>
  <c r="J44" i="9"/>
  <c r="J43" i="9"/>
  <c r="G46" i="9"/>
  <c r="G45" i="9"/>
  <c r="G44" i="9"/>
  <c r="G43" i="9"/>
  <c r="D46" i="9"/>
  <c r="D45" i="9"/>
  <c r="D44" i="9"/>
  <c r="D43" i="9"/>
  <c r="J35" i="9"/>
  <c r="G35" i="9"/>
  <c r="D35" i="9"/>
  <c r="J28" i="9"/>
  <c r="G28" i="9"/>
  <c r="D28" i="9"/>
  <c r="J21" i="9"/>
  <c r="G21" i="9"/>
  <c r="D21" i="9"/>
  <c r="J14" i="9"/>
  <c r="G14" i="9"/>
  <c r="D14" i="9"/>
  <c r="G7" i="9"/>
  <c r="J7" i="9"/>
  <c r="D7" i="9"/>
  <c r="B60" i="9"/>
  <c r="B53" i="9"/>
  <c r="B46" i="9"/>
  <c r="B35" i="9"/>
  <c r="B28" i="9"/>
  <c r="A20" i="20"/>
  <c r="A18" i="20"/>
  <c r="A16" i="20"/>
  <c r="A15" i="20"/>
  <c r="A12" i="20"/>
  <c r="A11" i="20"/>
  <c r="A10" i="20"/>
  <c r="A9" i="20"/>
  <c r="A8" i="20"/>
  <c r="A7" i="20"/>
  <c r="A6" i="20"/>
  <c r="A5" i="20"/>
  <c r="A4" i="20"/>
  <c r="A3" i="20"/>
  <c r="A20" i="17"/>
  <c r="A18" i="17"/>
  <c r="A16" i="17"/>
  <c r="A15" i="17"/>
  <c r="A12" i="17"/>
  <c r="A11" i="17"/>
  <c r="A10" i="17"/>
  <c r="A9" i="17"/>
  <c r="A8" i="17"/>
  <c r="A7" i="17"/>
  <c r="A6" i="17"/>
  <c r="A5" i="17"/>
  <c r="A4" i="17"/>
  <c r="A3" i="17"/>
  <c r="A20" i="16"/>
  <c r="A18" i="16"/>
  <c r="A16" i="16"/>
  <c r="A15" i="16"/>
  <c r="A12" i="16"/>
  <c r="A11" i="16"/>
  <c r="A10" i="16"/>
  <c r="A9" i="16"/>
  <c r="A8" i="16"/>
  <c r="A7" i="16"/>
  <c r="A6" i="16"/>
  <c r="A5" i="16"/>
  <c r="A4" i="16"/>
  <c r="A3" i="16"/>
  <c r="A20" i="15"/>
  <c r="A18" i="15"/>
  <c r="A16" i="15"/>
  <c r="A15" i="15"/>
  <c r="A12" i="15"/>
  <c r="A11" i="15"/>
  <c r="A10" i="15"/>
  <c r="A9" i="15"/>
  <c r="A8" i="15"/>
  <c r="A7" i="15"/>
  <c r="A6" i="15"/>
  <c r="A5" i="15"/>
  <c r="A4" i="15"/>
  <c r="A3" i="15"/>
  <c r="J56" i="9"/>
  <c r="G56" i="9"/>
  <c r="J49" i="9"/>
  <c r="G49" i="9"/>
  <c r="J42" i="9"/>
  <c r="G42" i="9"/>
  <c r="D42" i="9"/>
  <c r="J34" i="9"/>
  <c r="J33" i="9"/>
  <c r="J32" i="9"/>
  <c r="J31" i="9"/>
  <c r="G34" i="9"/>
  <c r="G33" i="9"/>
  <c r="G32" i="9"/>
  <c r="G31" i="9"/>
  <c r="D34" i="9"/>
  <c r="D33" i="9"/>
  <c r="D32" i="9"/>
  <c r="D31" i="9"/>
  <c r="A31" i="9"/>
  <c r="A15" i="7"/>
  <c r="A12" i="7"/>
  <c r="A11" i="7"/>
  <c r="J27" i="9"/>
  <c r="J26" i="9"/>
  <c r="J25" i="9"/>
  <c r="J24" i="9"/>
  <c r="G27" i="9"/>
  <c r="G26" i="9"/>
  <c r="G25" i="9"/>
  <c r="G24" i="9"/>
  <c r="D26" i="9"/>
  <c r="D27" i="9"/>
  <c r="D25" i="9"/>
  <c r="D24" i="9"/>
  <c r="A10" i="7"/>
  <c r="A9" i="7"/>
  <c r="A24" i="9"/>
  <c r="J20" i="9"/>
  <c r="J19" i="9"/>
  <c r="J18" i="9"/>
  <c r="J17" i="9"/>
  <c r="J13" i="9"/>
  <c r="J12" i="9"/>
  <c r="J11" i="9"/>
  <c r="J10" i="9"/>
  <c r="J6" i="9"/>
  <c r="J5" i="9"/>
  <c r="J4" i="9"/>
  <c r="J3" i="9"/>
  <c r="G20" i="9"/>
  <c r="G19" i="9"/>
  <c r="G18" i="9"/>
  <c r="G17" i="9"/>
  <c r="G13" i="9"/>
  <c r="G12" i="9"/>
  <c r="G11" i="9"/>
  <c r="G10" i="9"/>
  <c r="G6" i="9"/>
  <c r="G5" i="9"/>
  <c r="G4" i="9"/>
  <c r="G3" i="9"/>
  <c r="K41" i="9"/>
  <c r="H41" i="9"/>
  <c r="E41" i="9"/>
  <c r="J2" i="9"/>
  <c r="J41" i="9"/>
  <c r="D20" i="9"/>
  <c r="D19" i="9"/>
  <c r="D18" i="9"/>
  <c r="D17" i="9"/>
  <c r="A17" i="9"/>
  <c r="A10" i="9"/>
  <c r="A3" i="9"/>
  <c r="A8" i="7"/>
  <c r="A7" i="7"/>
  <c r="A6" i="7"/>
  <c r="A5" i="7"/>
  <c r="A3" i="7"/>
  <c r="A4" i="7"/>
  <c r="G2" i="9"/>
  <c r="G41" i="9"/>
  <c r="D2" i="9"/>
  <c r="D41" i="9"/>
  <c r="D3" i="9"/>
  <c r="D4" i="9"/>
  <c r="D5" i="9"/>
  <c r="D6" i="9"/>
  <c r="D10" i="9"/>
  <c r="D11" i="9"/>
  <c r="D12" i="9"/>
  <c r="D13" i="9"/>
  <c r="D56" i="9"/>
  <c r="D49" i="9"/>
  <c r="A56" i="9"/>
  <c r="A49" i="9"/>
  <c r="A42" i="9"/>
  <c r="A20" i="7"/>
  <c r="A18" i="7"/>
  <c r="A16" i="7"/>
  <c r="G2" i="18"/>
  <c r="E2" i="18"/>
  <c r="C2" i="18"/>
  <c r="E3" i="18"/>
  <c r="G3" i="18"/>
  <c r="G4" i="18"/>
  <c r="E4" i="18"/>
  <c r="G5" i="18"/>
  <c r="G9" i="18"/>
  <c r="E5" i="18"/>
  <c r="E9" i="18"/>
</calcChain>
</file>

<file path=xl/sharedStrings.xml><?xml version="1.0" encoding="utf-8"?>
<sst xmlns="http://schemas.openxmlformats.org/spreadsheetml/2006/main" count="496" uniqueCount="51">
  <si>
    <t xml:space="preserve">1. OPEN VRAGEN </t>
  </si>
  <si>
    <t>Om de kwaliteit en toegevoegde waarde van de inschrijver(s) te kunnen beoordelen dient inschrijver haar kwaliteit aan te tonen en meerwaarde uit te werken conform onderstaande open vragen.</t>
  </si>
  <si>
    <t xml:space="preserve">Open vraag 1: Implementatieplan en transitie </t>
  </si>
  <si>
    <t>Zie bijlage 6 'kwaliteit'.</t>
  </si>
  <si>
    <t>Score:</t>
  </si>
  <si>
    <t>Uitmuntend</t>
  </si>
  <si>
    <t>Goed</t>
  </si>
  <si>
    <t>Voldoende</t>
  </si>
  <si>
    <t>Matig</t>
  </si>
  <si>
    <t>Onvoldoende</t>
  </si>
  <si>
    <t xml:space="preserve">2.	 INTERVIEW </t>
  </si>
  <si>
    <t xml:space="preserve">De inschrijver zal na een korte pauze (maximaal 5 minuten) vervolgens vier vragen gesteld krijgen die op voorhand zijn vastgesteld en voor iedere inschrijver gelijk zijn. Deze vragen zijn opgesteld VOOR verzending van deze aanbesteding en in bewaring gesteld bij het begeleidende inkoopadviesbureau. </t>
  </si>
  <si>
    <t>De vastgestelde interviewvragen (niet bekend bij de inschrijver)</t>
  </si>
  <si>
    <t>Vraag 1</t>
  </si>
  <si>
    <t>Vraag 2</t>
  </si>
  <si>
    <t>Vraag 3</t>
  </si>
  <si>
    <t>Vraag 4</t>
  </si>
  <si>
    <t>Interviewvraag 5 CASUS</t>
  </si>
  <si>
    <t>Wijze van beoordeling van het interview:</t>
  </si>
  <si>
    <t>SCORE</t>
  </si>
  <si>
    <t>Beoordelaar 1: &lt;&lt;&gt;&gt;</t>
  </si>
  <si>
    <t>Inschrijver 1</t>
  </si>
  <si>
    <t>Inschrijver 2</t>
  </si>
  <si>
    <t>Inschrijver 3</t>
  </si>
  <si>
    <t>Open vragen</t>
  </si>
  <si>
    <t>&lt;MOTIVATIE&gt;</t>
  </si>
  <si>
    <t>Beoordelaar 2: &lt;&lt;&gt;&gt;</t>
  </si>
  <si>
    <t>Beoordelaar 3: &lt;&lt;&gt;&gt;</t>
  </si>
  <si>
    <t>Beoordelaar 4: &lt;&lt;&gt;&gt;</t>
  </si>
  <si>
    <t>Beoordelaar 5: &lt;&lt;&gt;&gt;</t>
  </si>
  <si>
    <t>Totaalwaardes</t>
  </si>
  <si>
    <t>1. OPEN VRAGEN</t>
  </si>
  <si>
    <t>MOTIVATIE CONSENSUS</t>
  </si>
  <si>
    <t>Beoordelaar 1</t>
  </si>
  <si>
    <t>&lt;&lt;motivatie CONSENSUS&gt;&gt;</t>
  </si>
  <si>
    <t>Beoordelaar 2</t>
  </si>
  <si>
    <t>Beoordelaar 3</t>
  </si>
  <si>
    <t>Beoordelaar 4</t>
  </si>
  <si>
    <t>Beoordelaar 5</t>
  </si>
  <si>
    <t>Consensus</t>
  </si>
  <si>
    <t>Totaal behaalde waarde open vragen:</t>
  </si>
  <si>
    <t>Totaal behaalde waarde interview:</t>
  </si>
  <si>
    <t>Totaalwaarde criterium kwaliteit</t>
  </si>
  <si>
    <t>Onderdeel</t>
  </si>
  <si>
    <t>Totaal behaalde waarde criterium kwaliteit:</t>
  </si>
  <si>
    <t>Totaal behaalde waarde criterium prijs:</t>
  </si>
  <si>
    <t>FICTIEVE EINDWAARDE (prijs -/- kwaliteit):</t>
  </si>
  <si>
    <t>Open vraag 2: Preventie en reductie ziekteverzuim en demedicaliseren.</t>
  </si>
  <si>
    <t>Open vraag 3: Kwaliteit en continuïteit dienstverlening.</t>
  </si>
  <si>
    <t>Open vraag 4: Proces ziekmelden, herstelmelden, communicatie en applicatie.</t>
  </si>
  <si>
    <t xml:space="preserve">Open vraag 5: Voorbeeld rapportage en dashboard.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</si>
</sst>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3"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i/>
      <sz val="10"/>
      <color theme="1"/>
      <name val="Verdana"/>
      <family val="2"/>
    </font>
    <font>
      <b/>
      <sz val="9"/>
      <color theme="0"/>
      <name val="Verdana"/>
      <family val="2"/>
    </font>
    <font>
      <b/>
      <sz val="12"/>
      <color theme="1"/>
      <name val="Calibri"/>
      <family val="2"/>
      <scheme val="minor"/>
    </font>
    <font>
      <sz val="11"/>
      <color theme="6" tint="-0.249977111117893"/>
      <name val="Calibri"/>
      <family val="2"/>
      <scheme val="minor"/>
    </font>
    <font>
      <sz val="8"/>
      <name val="Calibri"/>
      <family val="2"/>
      <scheme val="minor"/>
    </font>
    <font>
      <b/>
      <sz val="10"/>
      <color theme="0"/>
      <name val="Verdana"/>
      <family val="2"/>
    </font>
    <font>
      <b/>
      <sz val="9"/>
      <color theme="1"/>
      <name val="Verdana"/>
      <family val="2"/>
    </font>
    <font>
      <sz val="9"/>
      <color theme="1"/>
      <name val="Calibri"/>
      <family val="2"/>
      <scheme val="minor"/>
    </font>
    <font>
      <b/>
      <sz val="8"/>
      <color theme="0"/>
      <name val="Verdana"/>
      <family val="2"/>
    </font>
    <font>
      <sz val="10"/>
      <color theme="1"/>
      <name val="Calibri"/>
      <family val="2"/>
      <scheme val="minor"/>
    </font>
    <font>
      <sz val="10"/>
      <color rgb="FF454545"/>
      <name val="Helvetica Neue"/>
      <family val="2"/>
    </font>
    <font>
      <sz val="11"/>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2"/>
        <bgColor indexed="64"/>
      </patternFill>
    </fill>
    <fill>
      <patternFill patternType="solid">
        <fgColor theme="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25">
    <xf numFmtId="0" fontId="0" fillId="0" borderId="0" xfId="0"/>
    <xf numFmtId="0" fontId="0" fillId="0" borderId="0" xfId="0" applyAlignment="1">
      <alignment wrapText="1"/>
    </xf>
    <xf numFmtId="0" fontId="1" fillId="0" borderId="0" xfId="0" applyFont="1"/>
    <xf numFmtId="0" fontId="2"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2" fillId="2" borderId="8" xfId="0" applyFont="1" applyFill="1" applyBorder="1"/>
    <xf numFmtId="0" fontId="7" fillId="0" borderId="0" xfId="0" applyFont="1"/>
    <xf numFmtId="0" fontId="4" fillId="2" borderId="8" xfId="0" applyFont="1" applyFill="1" applyBorder="1" applyAlignment="1">
      <alignment horizontal="left" vertical="center" indent="1"/>
    </xf>
    <xf numFmtId="0" fontId="8" fillId="2" borderId="8" xfId="0" applyFont="1" applyFill="1" applyBorder="1" applyAlignment="1">
      <alignment horizontal="center" vertical="center" wrapText="1"/>
    </xf>
    <xf numFmtId="164" fontId="2" fillId="2" borderId="8" xfId="0" applyNumberFormat="1" applyFont="1" applyFill="1" applyBorder="1" applyAlignment="1">
      <alignment horizontal="center" vertical="center" wrapText="1"/>
    </xf>
    <xf numFmtId="0" fontId="1" fillId="0" borderId="7" xfId="0" applyFont="1" applyBorder="1" applyAlignment="1">
      <alignment vertical="center"/>
    </xf>
    <xf numFmtId="164" fontId="2" fillId="0" borderId="8"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1" fillId="0" borderId="0" xfId="0" applyFont="1" applyAlignment="1">
      <alignment vertical="center"/>
    </xf>
    <xf numFmtId="0" fontId="10" fillId="0" borderId="0" xfId="0" applyFont="1" applyAlignment="1">
      <alignment horizontal="right" vertical="center" wrapText="1"/>
    </xf>
    <xf numFmtId="0" fontId="8" fillId="0" borderId="0" xfId="0" applyFont="1" applyAlignment="1">
      <alignment horizontal="center" vertical="center" wrapText="1"/>
    </xf>
    <xf numFmtId="0" fontId="0" fillId="0" borderId="0" xfId="0" applyAlignment="1">
      <alignment horizontal="left"/>
    </xf>
    <xf numFmtId="164" fontId="3" fillId="2" borderId="8" xfId="0" applyNumberFormat="1" applyFont="1" applyFill="1" applyBorder="1" applyAlignment="1">
      <alignment horizontal="center" vertical="center" wrapText="1"/>
    </xf>
    <xf numFmtId="164" fontId="3" fillId="0" borderId="8" xfId="0" applyNumberFormat="1" applyFont="1" applyBorder="1" applyAlignment="1">
      <alignment horizontal="center" vertical="center" wrapText="1"/>
    </xf>
    <xf numFmtId="0" fontId="4" fillId="3" borderId="1" xfId="0" applyFont="1" applyFill="1" applyBorder="1" applyAlignment="1" applyProtection="1">
      <alignment horizontal="left" vertical="center" indent="1"/>
      <protection locked="0"/>
    </xf>
    <xf numFmtId="0" fontId="2" fillId="3" borderId="2" xfId="0" applyFont="1" applyFill="1" applyBorder="1"/>
    <xf numFmtId="0" fontId="2" fillId="3" borderId="4" xfId="0" applyFont="1" applyFill="1" applyBorder="1"/>
    <xf numFmtId="0" fontId="2" fillId="3" borderId="3" xfId="0" applyFont="1" applyFill="1" applyBorder="1"/>
    <xf numFmtId="0" fontId="4" fillId="3" borderId="1" xfId="0" applyFont="1" applyFill="1" applyBorder="1" applyAlignment="1">
      <alignment horizontal="left" vertical="center" indent="1"/>
    </xf>
    <xf numFmtId="0" fontId="12" fillId="3" borderId="9" xfId="0" applyFont="1" applyFill="1" applyBorder="1" applyAlignment="1">
      <alignment horizontal="center" vertical="center"/>
    </xf>
    <xf numFmtId="0" fontId="8" fillId="9" borderId="2" xfId="0" applyFont="1" applyFill="1" applyBorder="1" applyAlignment="1" applyProtection="1">
      <alignment horizontal="center" vertical="center" wrapText="1"/>
      <protection locked="0"/>
    </xf>
    <xf numFmtId="0" fontId="2" fillId="6" borderId="1" xfId="0" applyFont="1" applyFill="1" applyBorder="1" applyAlignment="1">
      <alignment horizontal="center" vertical="center"/>
    </xf>
    <xf numFmtId="0" fontId="2" fillId="6" borderId="3" xfId="0" applyFont="1" applyFill="1" applyBorder="1" applyAlignment="1">
      <alignment horizontal="center" vertical="center"/>
    </xf>
    <xf numFmtId="164" fontId="2" fillId="8" borderId="1" xfId="0" applyNumberFormat="1" applyFont="1" applyFill="1" applyBorder="1" applyAlignment="1">
      <alignment horizontal="center" vertical="center" wrapText="1"/>
    </xf>
    <xf numFmtId="164" fontId="2" fillId="8" borderId="2" xfId="0" applyNumberFormat="1" applyFont="1" applyFill="1" applyBorder="1" applyAlignment="1">
      <alignment horizontal="center" vertical="center" wrapText="1"/>
    </xf>
    <xf numFmtId="164" fontId="2" fillId="8" borderId="12" xfId="0" applyNumberFormat="1" applyFont="1" applyFill="1" applyBorder="1" applyAlignment="1">
      <alignment horizontal="center" vertical="center" wrapText="1"/>
    </xf>
    <xf numFmtId="0" fontId="12" fillId="3" borderId="1" xfId="0" applyFont="1" applyFill="1" applyBorder="1" applyAlignment="1">
      <alignment horizontal="center" vertical="center"/>
    </xf>
    <xf numFmtId="0" fontId="2" fillId="5" borderId="12" xfId="0" applyFont="1" applyFill="1" applyBorder="1" applyAlignment="1">
      <alignment vertical="center" wrapText="1"/>
    </xf>
    <xf numFmtId="0" fontId="0" fillId="4" borderId="1" xfId="0" applyFill="1" applyBorder="1"/>
    <xf numFmtId="0" fontId="14" fillId="3" borderId="1" xfId="0" applyFont="1" applyFill="1" applyBorder="1"/>
    <xf numFmtId="0" fontId="13" fillId="5" borderId="1" xfId="0" applyFont="1" applyFill="1" applyBorder="1" applyAlignment="1">
      <alignment vertical="center"/>
    </xf>
    <xf numFmtId="0" fontId="0" fillId="0" borderId="0" xfId="0" applyAlignment="1">
      <alignment vertical="center"/>
    </xf>
    <xf numFmtId="0" fontId="3" fillId="5" borderId="1" xfId="0" applyFont="1" applyFill="1" applyBorder="1" applyAlignment="1">
      <alignment vertical="center" wrapText="1"/>
    </xf>
    <xf numFmtId="0" fontId="3" fillId="6" borderId="12" xfId="0" applyFont="1" applyFill="1" applyBorder="1" applyAlignment="1">
      <alignment vertical="center" wrapText="1"/>
    </xf>
    <xf numFmtId="0" fontId="4" fillId="7" borderId="1" xfId="0" applyFont="1" applyFill="1" applyBorder="1" applyAlignment="1">
      <alignment horizontal="left" vertical="center" indent="1"/>
    </xf>
    <xf numFmtId="165" fontId="3" fillId="6" borderId="10" xfId="0" applyNumberFormat="1" applyFont="1" applyFill="1" applyBorder="1" applyAlignment="1" applyProtection="1">
      <alignment horizontal="center" vertical="center"/>
      <protection locked="0"/>
    </xf>
    <xf numFmtId="165" fontId="3" fillId="6" borderId="5" xfId="0" applyNumberFormat="1" applyFont="1" applyFill="1" applyBorder="1" applyAlignment="1">
      <alignment horizontal="center" vertical="center"/>
    </xf>
    <xf numFmtId="0" fontId="12" fillId="3" borderId="2" xfId="0" applyFont="1" applyFill="1" applyBorder="1" applyAlignment="1">
      <alignment vertical="center"/>
    </xf>
    <xf numFmtId="0" fontId="17" fillId="3" borderId="4" xfId="0" applyFont="1" applyFill="1" applyBorder="1" applyAlignment="1">
      <alignment vertical="center"/>
    </xf>
    <xf numFmtId="0" fontId="17" fillId="2" borderId="8" xfId="0" applyFont="1" applyFill="1" applyBorder="1" applyAlignment="1">
      <alignment horizontal="left" vertical="center" indent="1"/>
    </xf>
    <xf numFmtId="0" fontId="12" fillId="3" borderId="4" xfId="0" applyFont="1" applyFill="1" applyBorder="1" applyAlignment="1">
      <alignment horizontal="center" vertical="center"/>
    </xf>
    <xf numFmtId="0" fontId="18" fillId="0" borderId="0" xfId="0" applyFont="1"/>
    <xf numFmtId="0" fontId="19" fillId="7" borderId="2" xfId="0" applyFont="1" applyFill="1" applyBorder="1" applyAlignment="1">
      <alignment horizontal="center" vertical="center" wrapText="1"/>
    </xf>
    <xf numFmtId="164" fontId="16" fillId="7" borderId="3" xfId="0" applyNumberFormat="1" applyFont="1" applyFill="1" applyBorder="1" applyAlignment="1">
      <alignment vertical="center"/>
    </xf>
    <xf numFmtId="0" fontId="19" fillId="7" borderId="1" xfId="0" applyFont="1" applyFill="1" applyBorder="1" applyAlignment="1">
      <alignment horizontal="center" vertical="center" wrapText="1"/>
    </xf>
    <xf numFmtId="166" fontId="16" fillId="7" borderId="2" xfId="0" applyNumberFormat="1" applyFont="1" applyFill="1" applyBorder="1" applyAlignment="1">
      <alignment vertical="center" wrapText="1"/>
    </xf>
    <xf numFmtId="166" fontId="16" fillId="7" borderId="3" xfId="0" applyNumberFormat="1" applyFont="1" applyFill="1" applyBorder="1" applyAlignment="1">
      <alignment vertical="center" wrapText="1"/>
    </xf>
    <xf numFmtId="0" fontId="3" fillId="6" borderId="2" xfId="0" applyFont="1" applyFill="1" applyBorder="1" applyAlignment="1">
      <alignment vertical="center"/>
    </xf>
    <xf numFmtId="0" fontId="16" fillId="0" borderId="8" xfId="0" applyFont="1" applyBorder="1" applyAlignment="1">
      <alignment horizontal="left" vertical="center" indent="1"/>
    </xf>
    <xf numFmtId="0" fontId="16" fillId="6" borderId="3" xfId="0" applyFont="1" applyFill="1" applyBorder="1" applyAlignment="1">
      <alignment vertical="center"/>
    </xf>
    <xf numFmtId="0" fontId="20" fillId="0" borderId="0" xfId="0" applyFont="1"/>
    <xf numFmtId="0" fontId="3" fillId="3" borderId="1" xfId="0" applyFont="1" applyFill="1" applyBorder="1" applyAlignment="1">
      <alignment horizontal="left" vertical="center"/>
    </xf>
    <xf numFmtId="0" fontId="3" fillId="3" borderId="1" xfId="0" applyFont="1" applyFill="1" applyBorder="1" applyAlignment="1">
      <alignment horizontal="center" vertical="center"/>
    </xf>
    <xf numFmtId="0" fontId="16" fillId="0" borderId="8" xfId="0" applyFont="1" applyBorder="1" applyAlignment="1">
      <alignment horizontal="left" vertical="center"/>
    </xf>
    <xf numFmtId="166" fontId="3" fillId="5" borderId="13" xfId="0" applyNumberFormat="1" applyFont="1" applyFill="1" applyBorder="1" applyAlignment="1">
      <alignment horizontal="center" vertical="center" wrapText="1"/>
    </xf>
    <xf numFmtId="0" fontId="20" fillId="0" borderId="0" xfId="0" applyFont="1" applyAlignment="1">
      <alignment wrapText="1"/>
    </xf>
    <xf numFmtId="166" fontId="3" fillId="5" borderId="1" xfId="0" applyNumberFormat="1" applyFont="1" applyFill="1" applyBorder="1" applyAlignment="1">
      <alignment horizontal="center" vertical="center" wrapText="1"/>
    </xf>
    <xf numFmtId="0" fontId="3" fillId="3" borderId="1" xfId="0" applyFont="1" applyFill="1" applyBorder="1" applyAlignment="1">
      <alignment horizontal="right" vertical="center"/>
    </xf>
    <xf numFmtId="166" fontId="3" fillId="3" borderId="1" xfId="0" applyNumberFormat="1" applyFont="1" applyFill="1" applyBorder="1" applyAlignment="1">
      <alignment horizontal="center" vertical="center"/>
    </xf>
    <xf numFmtId="0" fontId="3" fillId="5" borderId="1" xfId="0" applyFont="1" applyFill="1" applyBorder="1" applyAlignment="1">
      <alignment horizontal="right" vertical="center"/>
    </xf>
    <xf numFmtId="166" fontId="3" fillId="5" borderId="1" xfId="0" applyNumberFormat="1" applyFont="1" applyFill="1" applyBorder="1" applyAlignment="1" applyProtection="1">
      <alignment horizontal="center" vertical="center"/>
      <protection locked="0"/>
    </xf>
    <xf numFmtId="166" fontId="3" fillId="9" borderId="1" xfId="0" applyNumberFormat="1" applyFont="1" applyFill="1" applyBorder="1" applyAlignment="1">
      <alignment horizontal="center" vertical="center"/>
    </xf>
    <xf numFmtId="167" fontId="16" fillId="0" borderId="8" xfId="0" applyNumberFormat="1" applyFont="1" applyBorder="1" applyAlignment="1">
      <alignment horizontal="left" vertical="center"/>
    </xf>
    <xf numFmtId="0" fontId="21" fillId="0" borderId="0" xfId="0" applyFont="1"/>
    <xf numFmtId="0" fontId="3" fillId="9" borderId="1" xfId="0" applyFont="1" applyFill="1" applyBorder="1" applyAlignment="1">
      <alignment horizontal="left" vertical="center"/>
    </xf>
    <xf numFmtId="0" fontId="8" fillId="2" borderId="0" xfId="0" applyFont="1" applyFill="1" applyAlignment="1">
      <alignment horizontal="center" vertical="center" wrapText="1"/>
    </xf>
    <xf numFmtId="0" fontId="2" fillId="3" borderId="1" xfId="0" applyFont="1" applyFill="1" applyBorder="1"/>
    <xf numFmtId="0" fontId="10" fillId="0" borderId="7" xfId="0" applyFont="1" applyBorder="1" applyAlignment="1">
      <alignment horizontal="right" vertical="center" wrapText="1"/>
    </xf>
    <xf numFmtId="164" fontId="16" fillId="7" borderId="5" xfId="0" applyNumberFormat="1" applyFont="1" applyFill="1" applyBorder="1" applyAlignment="1">
      <alignment vertical="center"/>
    </xf>
    <xf numFmtId="0" fontId="19" fillId="0" borderId="0" xfId="0" applyFont="1" applyAlignment="1">
      <alignment horizontal="center" vertical="center" wrapText="1"/>
    </xf>
    <xf numFmtId="0" fontId="2" fillId="6" borderId="11" xfId="0" applyFont="1" applyFill="1" applyBorder="1" applyAlignment="1">
      <alignment horizontal="center" vertical="center"/>
    </xf>
    <xf numFmtId="0" fontId="22" fillId="0" borderId="0" xfId="0" applyFont="1"/>
    <xf numFmtId="0" fontId="3" fillId="5"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4" fillId="3" borderId="7" xfId="0" applyFont="1" applyFill="1" applyBorder="1" applyAlignment="1">
      <alignment horizontal="center" vertical="center"/>
    </xf>
    <xf numFmtId="0" fontId="3" fillId="6" borderId="1" xfId="0" applyFont="1" applyFill="1" applyBorder="1" applyAlignment="1">
      <alignment horizontal="left" vertical="center" wrapText="1"/>
    </xf>
    <xf numFmtId="0" fontId="8" fillId="9" borderId="1" xfId="0" applyFont="1" applyFill="1" applyBorder="1" applyAlignment="1" applyProtection="1">
      <alignment horizontal="center" vertical="center" wrapText="1"/>
      <protection locked="0"/>
    </xf>
    <xf numFmtId="166" fontId="16" fillId="7" borderId="9" xfId="0" applyNumberFormat="1" applyFont="1" applyFill="1" applyBorder="1" applyAlignment="1">
      <alignment vertical="center"/>
    </xf>
    <xf numFmtId="0" fontId="4" fillId="3" borderId="1" xfId="0" applyFont="1" applyFill="1" applyBorder="1" applyAlignment="1">
      <alignment horizontal="center" vertical="center"/>
    </xf>
    <xf numFmtId="0" fontId="3" fillId="5" borderId="1" xfId="0" applyFont="1" applyFill="1" applyBorder="1" applyAlignment="1">
      <alignment horizontal="left" vertical="center" wrapText="1"/>
    </xf>
    <xf numFmtId="165" fontId="3" fillId="4" borderId="2" xfId="0" applyNumberFormat="1" applyFont="1" applyFill="1" applyBorder="1" applyAlignment="1" applyProtection="1">
      <alignment horizontal="center" vertical="center" wrapText="1"/>
      <protection locked="0"/>
    </xf>
    <xf numFmtId="165" fontId="3" fillId="4" borderId="3" xfId="0" applyNumberFormat="1" applyFont="1" applyFill="1" applyBorder="1" applyAlignment="1" applyProtection="1">
      <alignment horizontal="center" vertical="center" wrapText="1"/>
      <protection locked="0"/>
    </xf>
    <xf numFmtId="165" fontId="3" fillId="3" borderId="2" xfId="0" applyNumberFormat="1" applyFont="1" applyFill="1" applyBorder="1" applyAlignment="1">
      <alignment horizontal="center" vertical="center"/>
    </xf>
    <xf numFmtId="165" fontId="3" fillId="3" borderId="3" xfId="0" applyNumberFormat="1" applyFont="1" applyFill="1" applyBorder="1" applyAlignment="1">
      <alignment horizontal="center" vertical="center"/>
    </xf>
    <xf numFmtId="0" fontId="2" fillId="5" borderId="13" xfId="0" applyFont="1" applyFill="1" applyBorder="1" applyAlignment="1">
      <alignment horizontal="left" vertical="center" wrapText="1" indent="1"/>
    </xf>
    <xf numFmtId="0" fontId="2" fillId="5" borderId="12" xfId="0" applyFont="1" applyFill="1" applyBorder="1" applyAlignment="1">
      <alignment horizontal="left" vertical="center" wrapText="1" indent="1"/>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16" fillId="7" borderId="2" xfId="0" applyNumberFormat="1" applyFont="1" applyFill="1" applyBorder="1" applyAlignment="1">
      <alignment horizontal="center" vertical="center"/>
    </xf>
    <xf numFmtId="165" fontId="16" fillId="7" borderId="3" xfId="0" applyNumberFormat="1" applyFont="1" applyFill="1" applyBorder="1" applyAlignment="1">
      <alignment horizontal="center" vertical="center"/>
    </xf>
    <xf numFmtId="164" fontId="11" fillId="4" borderId="13" xfId="0" applyNumberFormat="1" applyFont="1" applyFill="1" applyBorder="1" applyAlignment="1" applyProtection="1">
      <alignment horizontal="center" vertical="center" wrapText="1"/>
      <protection locked="0"/>
    </xf>
    <xf numFmtId="164" fontId="11" fillId="4" borderId="8" xfId="0" applyNumberFormat="1" applyFont="1" applyFill="1" applyBorder="1" applyAlignment="1" applyProtection="1">
      <alignment horizontal="center" vertical="center" wrapText="1"/>
      <protection locked="0"/>
    </xf>
    <xf numFmtId="164" fontId="11" fillId="4" borderId="12" xfId="0" applyNumberFormat="1" applyFont="1" applyFill="1" applyBorder="1" applyAlignment="1" applyProtection="1">
      <alignment horizontal="center" vertical="center" wrapText="1"/>
      <protection locked="0"/>
    </xf>
    <xf numFmtId="0" fontId="4" fillId="7" borderId="1" xfId="0" applyFont="1" applyFill="1" applyBorder="1" applyAlignment="1">
      <alignment horizontal="right" vertical="center" wrapText="1"/>
    </xf>
    <xf numFmtId="0" fontId="9" fillId="9" borderId="1" xfId="0" applyFont="1" applyFill="1" applyBorder="1" applyAlignment="1">
      <alignment horizontal="right" vertical="center" wrapText="1"/>
    </xf>
    <xf numFmtId="0" fontId="10" fillId="7" borderId="1" xfId="0" applyFont="1" applyFill="1" applyBorder="1" applyAlignment="1">
      <alignment horizontal="right" vertical="center" wrapText="1"/>
    </xf>
    <xf numFmtId="0" fontId="3" fillId="5" borderId="11"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5" xfId="0" applyFont="1" applyFill="1" applyBorder="1" applyAlignment="1">
      <alignment horizontal="center" vertical="center" wrapText="1"/>
    </xf>
    <xf numFmtId="164" fontId="11" fillId="4" borderId="1" xfId="0" applyNumberFormat="1" applyFont="1" applyFill="1" applyBorder="1" applyAlignment="1" applyProtection="1">
      <alignment horizontal="center" vertical="center" wrapText="1"/>
      <protection locked="0"/>
    </xf>
    <xf numFmtId="0" fontId="3" fillId="5" borderId="1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9" fillId="9" borderId="6" xfId="0" applyFont="1" applyFill="1" applyBorder="1" applyAlignment="1">
      <alignment horizontal="right" vertical="center" wrapText="1"/>
    </xf>
    <xf numFmtId="0" fontId="9" fillId="9" borderId="11" xfId="0" applyFont="1" applyFill="1" applyBorder="1" applyAlignment="1">
      <alignment horizontal="right" vertical="center" wrapText="1"/>
    </xf>
    <xf numFmtId="0" fontId="10" fillId="7" borderId="7" xfId="0" applyFont="1" applyFill="1" applyBorder="1" applyAlignment="1">
      <alignment horizontal="right" vertical="center" wrapText="1"/>
    </xf>
    <xf numFmtId="0" fontId="10" fillId="7" borderId="14" xfId="0" applyFont="1" applyFill="1" applyBorder="1" applyAlignment="1">
      <alignment horizontal="right"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7" borderId="9" xfId="0" applyFont="1" applyFill="1" applyBorder="1" applyAlignment="1">
      <alignment horizontal="right" vertical="center" wrapText="1"/>
    </xf>
    <xf numFmtId="0" fontId="10" fillId="7" borderId="5" xfId="0" applyFont="1" applyFill="1" applyBorder="1" applyAlignment="1">
      <alignment horizontal="right" vertical="center" wrapText="1"/>
    </xf>
    <xf numFmtId="0" fontId="4" fillId="7" borderId="2" xfId="0" applyFont="1" applyFill="1" applyBorder="1" applyAlignment="1">
      <alignment horizontal="left" vertical="center"/>
    </xf>
    <xf numFmtId="0" fontId="4" fillId="7" borderId="3" xfId="0" applyFont="1" applyFill="1" applyBorder="1" applyAlignment="1">
      <alignment horizontal="left" vertical="center"/>
    </xf>
    <xf numFmtId="0" fontId="4" fillId="7" borderId="2" xfId="0" applyFont="1" applyFill="1" applyBorder="1" applyAlignment="1">
      <alignment horizontal="center" vertical="center"/>
    </xf>
    <xf numFmtId="0" fontId="4" fillId="7" borderId="3" xfId="0" applyFont="1" applyFill="1" applyBorder="1" applyAlignment="1">
      <alignment horizontal="center" vertical="center"/>
    </xf>
    <xf numFmtId="0" fontId="4" fillId="7" borderId="2" xfId="0" applyFont="1" applyFill="1" applyBorder="1" applyAlignment="1">
      <alignment horizontal="right" vertical="center" wrapText="1"/>
    </xf>
    <xf numFmtId="0" fontId="4" fillId="7" borderId="5" xfId="0" applyFont="1" applyFill="1" applyBorder="1" applyAlignment="1">
      <alignment horizontal="right"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8"/>
    <pageSetUpPr fitToPage="1"/>
  </sheetPr>
  <dimension ref="A1:A18"/>
  <sheetViews>
    <sheetView showGridLines="0" zoomScaleNormal="130" workbookViewId="0">
      <selection activeCell="A11" sqref="A11"/>
    </sheetView>
  </sheetViews>
  <sheetFormatPr baseColWidth="10" defaultColWidth="8.83203125" defaultRowHeight="15" x14ac:dyDescent="0.2"/>
  <cols>
    <col min="1" max="1" width="100.83203125" customWidth="1"/>
  </cols>
  <sheetData>
    <row r="1" spans="1:1" s="19" customFormat="1" ht="30" customHeight="1" x14ac:dyDescent="0.2">
      <c r="A1" s="86" t="s">
        <v>0</v>
      </c>
    </row>
    <row r="2" spans="1:1" s="1" customFormat="1" ht="40" customHeight="1" x14ac:dyDescent="0.2">
      <c r="A2" s="87" t="s">
        <v>1</v>
      </c>
    </row>
    <row r="3" spans="1:1" s="1" customFormat="1" ht="30" customHeight="1" x14ac:dyDescent="0.2">
      <c r="A3" s="83" t="s">
        <v>2</v>
      </c>
    </row>
    <row r="4" spans="1:1" s="1" customFormat="1" ht="50" customHeight="1" x14ac:dyDescent="0.2">
      <c r="A4" s="81" t="s">
        <v>3</v>
      </c>
    </row>
    <row r="5" spans="1:1" s="1" customFormat="1" ht="30" customHeight="1" x14ac:dyDescent="0.2">
      <c r="A5" s="83" t="s">
        <v>47</v>
      </c>
    </row>
    <row r="6" spans="1:1" s="1" customFormat="1" ht="50" customHeight="1" x14ac:dyDescent="0.2">
      <c r="A6" s="81" t="s">
        <v>3</v>
      </c>
    </row>
    <row r="7" spans="1:1" s="1" customFormat="1" ht="30" customHeight="1" x14ac:dyDescent="0.2">
      <c r="A7" s="83" t="s">
        <v>48</v>
      </c>
    </row>
    <row r="8" spans="1:1" s="1" customFormat="1" ht="50" customHeight="1" x14ac:dyDescent="0.2">
      <c r="A8" s="81" t="s">
        <v>3</v>
      </c>
    </row>
    <row r="9" spans="1:1" s="1" customFormat="1" ht="30" customHeight="1" x14ac:dyDescent="0.2">
      <c r="A9" s="83" t="s">
        <v>49</v>
      </c>
    </row>
    <row r="10" spans="1:1" s="1" customFormat="1" ht="50" customHeight="1" x14ac:dyDescent="0.2">
      <c r="A10" s="81" t="s">
        <v>3</v>
      </c>
    </row>
    <row r="11" spans="1:1" s="1" customFormat="1" ht="30" customHeight="1" x14ac:dyDescent="0.2">
      <c r="A11" s="83" t="s">
        <v>50</v>
      </c>
    </row>
    <row r="12" spans="1:1" s="1" customFormat="1" ht="50" customHeight="1" x14ac:dyDescent="0.2">
      <c r="A12" s="81" t="s">
        <v>3</v>
      </c>
    </row>
    <row r="13" spans="1:1" x14ac:dyDescent="0.2">
      <c r="A13" s="79" t="s">
        <v>4</v>
      </c>
    </row>
    <row r="14" spans="1:1" x14ac:dyDescent="0.2">
      <c r="A14" s="79" t="s">
        <v>5</v>
      </c>
    </row>
    <row r="15" spans="1:1" x14ac:dyDescent="0.2">
      <c r="A15" s="79" t="s">
        <v>6</v>
      </c>
    </row>
    <row r="16" spans="1:1" x14ac:dyDescent="0.2">
      <c r="A16" s="79" t="s">
        <v>7</v>
      </c>
    </row>
    <row r="17" spans="1:1" x14ac:dyDescent="0.2">
      <c r="A17" s="79" t="s">
        <v>8</v>
      </c>
    </row>
    <row r="18" spans="1:1" x14ac:dyDescent="0.2">
      <c r="A18" s="79" t="s">
        <v>9</v>
      </c>
    </row>
  </sheetData>
  <sheetProtection algorithmName="SHA-512" hashValue="+JgooKzdolsYLVYWtTiLEx54V4GmBF7guZCrwlc6WZoVqHaXJWxuJkARxCku1atE38lOMZVHPtislOuj4MHXtQ==" saltValue="NuwxOaQOXjpDd3ZkE5X4ig=="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488A-CEE1-5042-8D0B-937987620DBD}">
  <sheetPr>
    <tabColor theme="8"/>
  </sheetPr>
  <dimension ref="A1:E15"/>
  <sheetViews>
    <sheetView showGridLines="0" workbookViewId="0">
      <selection activeCell="A9" sqref="A9"/>
    </sheetView>
  </sheetViews>
  <sheetFormatPr baseColWidth="10" defaultColWidth="11.5" defaultRowHeight="15" x14ac:dyDescent="0.2"/>
  <cols>
    <col min="1" max="1" width="90.83203125" customWidth="1"/>
    <col min="2" max="3" width="15.83203125" customWidth="1"/>
  </cols>
  <sheetData>
    <row r="1" spans="1:5" ht="30" customHeight="1" x14ac:dyDescent="0.2">
      <c r="A1" s="82" t="s">
        <v>10</v>
      </c>
      <c r="B1" s="16"/>
      <c r="C1" s="16"/>
      <c r="D1" s="16"/>
      <c r="E1" s="16"/>
    </row>
    <row r="2" spans="1:5" ht="68" customHeight="1" x14ac:dyDescent="0.2">
      <c r="A2" s="83" t="s">
        <v>11</v>
      </c>
    </row>
    <row r="3" spans="1:5" ht="35" customHeight="1" x14ac:dyDescent="0.2">
      <c r="A3" s="80" t="s">
        <v>12</v>
      </c>
    </row>
    <row r="4" spans="1:5" s="1" customFormat="1" ht="30" customHeight="1" x14ac:dyDescent="0.2">
      <c r="A4" s="81" t="s">
        <v>13</v>
      </c>
    </row>
    <row r="5" spans="1:5" s="1" customFormat="1" ht="30" customHeight="1" x14ac:dyDescent="0.2">
      <c r="A5" s="81" t="s">
        <v>14</v>
      </c>
    </row>
    <row r="6" spans="1:5" s="1" customFormat="1" ht="30" customHeight="1" x14ac:dyDescent="0.2">
      <c r="A6" s="81" t="s">
        <v>15</v>
      </c>
    </row>
    <row r="7" spans="1:5" s="1" customFormat="1" ht="30" customHeight="1" x14ac:dyDescent="0.2">
      <c r="A7" s="81" t="s">
        <v>16</v>
      </c>
    </row>
    <row r="8" spans="1:5" s="1" customFormat="1" ht="30" customHeight="1" x14ac:dyDescent="0.2">
      <c r="A8" s="81" t="s">
        <v>17</v>
      </c>
    </row>
    <row r="9" spans="1:5" s="39" customFormat="1" ht="20" customHeight="1" x14ac:dyDescent="0.2">
      <c r="A9" s="38" t="s">
        <v>18</v>
      </c>
    </row>
    <row r="10" spans="1:5" ht="20" customHeight="1" x14ac:dyDescent="0.2">
      <c r="A10" s="36" t="s">
        <v>5</v>
      </c>
    </row>
    <row r="11" spans="1:5" ht="20" customHeight="1" x14ac:dyDescent="0.2">
      <c r="A11" s="36" t="s">
        <v>6</v>
      </c>
    </row>
    <row r="12" spans="1:5" ht="20" customHeight="1" x14ac:dyDescent="0.2">
      <c r="A12" s="36" t="s">
        <v>7</v>
      </c>
    </row>
    <row r="13" spans="1:5" ht="20" customHeight="1" x14ac:dyDescent="0.2">
      <c r="A13" s="36" t="s">
        <v>8</v>
      </c>
    </row>
    <row r="14" spans="1:5" ht="20" customHeight="1" x14ac:dyDescent="0.2">
      <c r="A14" s="36" t="s">
        <v>9</v>
      </c>
    </row>
    <row r="15" spans="1:5" x14ac:dyDescent="0.2">
      <c r="A15" s="37" t="s">
        <v>19</v>
      </c>
    </row>
  </sheetData>
  <sheetProtection algorithmName="SHA-512" hashValue="toV/wNTZKQneRydmfBljyldcPJpb87OFDmNaepUNbcgl1osKH0sPw2kU89ZT0maaUMlcuHwW1IKEwwL/WDxWcQ==" saltValue="7kFmPl/eFUcJoXudvq9+rw==" spinCount="100000" sheet="1" objects="1" scenarios="1"/>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pageSetUpPr fitToPage="1"/>
  </sheetPr>
  <dimension ref="A1:K26"/>
  <sheetViews>
    <sheetView showGridLines="0" zoomScale="92" zoomScaleNormal="90" zoomScalePageLayoutView="85" workbookViewId="0">
      <pane xSplit="1" ySplit="1" topLeftCell="B2" activePane="bottomRight" state="frozen"/>
      <selection pane="topRight" activeCell="B1" sqref="B1"/>
      <selection pane="bottomLeft" activeCell="A2" sqref="A2"/>
      <selection pane="bottomRight" activeCell="C20" sqref="C20"/>
    </sheetView>
  </sheetViews>
  <sheetFormatPr baseColWidth="10" defaultColWidth="8.83203125" defaultRowHeight="13" x14ac:dyDescent="0.15"/>
  <cols>
    <col min="1" max="1" width="130.83203125" style="3" customWidth="1"/>
    <col min="2" max="2" width="2.83203125" style="5" customWidth="1"/>
    <col min="3" max="3" width="42.6640625" style="4" customWidth="1"/>
    <col min="4" max="4" width="3.83203125" style="4" customWidth="1"/>
    <col min="5" max="5" width="2.83203125" style="4" customWidth="1"/>
    <col min="6" max="6" width="42.6640625" style="4" customWidth="1"/>
    <col min="7" max="7" width="3.83203125" style="4" customWidth="1"/>
    <col min="8" max="8" width="2.83203125" style="4" customWidth="1"/>
    <col min="9" max="9" width="42.6640625" style="3" customWidth="1"/>
    <col min="10" max="10" width="3.83203125" style="3" customWidth="1"/>
    <col min="11" max="11" width="11.6640625" style="3" bestFit="1" customWidth="1"/>
    <col min="12" max="16384" width="8.83203125" style="3"/>
  </cols>
  <sheetData>
    <row r="1" spans="1:11" ht="50" customHeight="1" x14ac:dyDescent="0.2">
      <c r="A1" s="22" t="s">
        <v>20</v>
      </c>
      <c r="B1" s="10"/>
      <c r="C1" s="94" t="s">
        <v>21</v>
      </c>
      <c r="D1" s="95"/>
      <c r="E1" s="10"/>
      <c r="F1" s="94" t="s">
        <v>22</v>
      </c>
      <c r="G1" s="95"/>
      <c r="H1" s="10"/>
      <c r="I1" s="94" t="s">
        <v>23</v>
      </c>
      <c r="J1" s="95"/>
      <c r="K1" s="2"/>
    </row>
    <row r="2" spans="1:11" ht="20" customHeight="1" x14ac:dyDescent="0.15">
      <c r="A2" s="42" t="s">
        <v>24</v>
      </c>
      <c r="B2" s="6"/>
      <c r="C2" s="96" t="s">
        <v>4</v>
      </c>
      <c r="D2" s="97"/>
      <c r="E2" s="6"/>
      <c r="F2" s="96" t="s">
        <v>4</v>
      </c>
      <c r="G2" s="97"/>
      <c r="H2" s="6"/>
      <c r="I2" s="96" t="s">
        <v>4</v>
      </c>
      <c r="J2" s="97"/>
    </row>
    <row r="3" spans="1:11" ht="20" customHeight="1" x14ac:dyDescent="0.15">
      <c r="A3" s="41" t="str">
        <f>_xlfn.SINGLE('Beoordelen open vragen'!A3)</f>
        <v xml:space="preserve">Open vraag 1: Implementatieplan en transitie </v>
      </c>
      <c r="B3" s="7"/>
      <c r="C3" s="43" t="s">
        <v>4</v>
      </c>
      <c r="D3" s="44"/>
      <c r="E3" s="7"/>
      <c r="F3" s="43" t="s">
        <v>4</v>
      </c>
      <c r="G3" s="44"/>
      <c r="H3" s="7"/>
      <c r="I3" s="43" t="s">
        <v>4</v>
      </c>
      <c r="J3" s="44"/>
    </row>
    <row r="4" spans="1:11" ht="135" customHeight="1" x14ac:dyDescent="0.15">
      <c r="A4" s="35" t="str">
        <f>_xlfn.SINGLE('Beoordelen open vragen'!A4)</f>
        <v>Zie bijlage 6 'kwaliteit'.</v>
      </c>
      <c r="B4" s="7"/>
      <c r="C4" s="88" t="s">
        <v>25</v>
      </c>
      <c r="D4" s="89"/>
      <c r="E4" s="7"/>
      <c r="F4" s="88" t="s">
        <v>25</v>
      </c>
      <c r="G4" s="89"/>
      <c r="H4" s="7"/>
      <c r="I4" s="88" t="s">
        <v>25</v>
      </c>
      <c r="J4" s="89"/>
    </row>
    <row r="5" spans="1:11" ht="20" customHeight="1" x14ac:dyDescent="0.15">
      <c r="A5" s="41" t="str">
        <f>_xlfn.SINGLE('Beoordelen open vragen'!A5)</f>
        <v>Open vraag 2: Preventie en reductie ziekteverzuim en demedicaliseren.</v>
      </c>
      <c r="B5" s="7"/>
      <c r="C5" s="43" t="s">
        <v>4</v>
      </c>
      <c r="D5" s="44"/>
      <c r="E5" s="7"/>
      <c r="F5" s="43" t="s">
        <v>4</v>
      </c>
      <c r="G5" s="44"/>
      <c r="H5" s="7"/>
      <c r="I5" s="43" t="s">
        <v>4</v>
      </c>
      <c r="J5" s="44"/>
    </row>
    <row r="6" spans="1:11" ht="135" customHeight="1" x14ac:dyDescent="0.15">
      <c r="A6" s="35" t="str">
        <f>_xlfn.SINGLE('Beoordelen open vragen'!A6)</f>
        <v>Zie bijlage 6 'kwaliteit'.</v>
      </c>
      <c r="B6" s="7"/>
      <c r="C6" s="88" t="s">
        <v>25</v>
      </c>
      <c r="D6" s="89"/>
      <c r="E6" s="7"/>
      <c r="F6" s="88" t="s">
        <v>25</v>
      </c>
      <c r="G6" s="89"/>
      <c r="H6" s="7"/>
      <c r="I6" s="88" t="s">
        <v>25</v>
      </c>
      <c r="J6" s="89"/>
    </row>
    <row r="7" spans="1:11" ht="20" customHeight="1" x14ac:dyDescent="0.15">
      <c r="A7" s="41" t="str">
        <f>_xlfn.SINGLE('Beoordelen open vragen'!A7)</f>
        <v>Open vraag 3: Kwaliteit en continuïteit dienstverlening.</v>
      </c>
      <c r="B7" s="7"/>
      <c r="C7" s="43" t="s">
        <v>4</v>
      </c>
      <c r="D7" s="44"/>
      <c r="E7" s="7"/>
      <c r="F7" s="43" t="s">
        <v>4</v>
      </c>
      <c r="G7" s="44"/>
      <c r="H7" s="7"/>
      <c r="I7" s="43" t="s">
        <v>4</v>
      </c>
      <c r="J7" s="44"/>
    </row>
    <row r="8" spans="1:11" ht="135" customHeight="1" x14ac:dyDescent="0.15">
      <c r="A8" s="35" t="str">
        <f>_xlfn.SINGLE('Beoordelen open vragen'!A8)</f>
        <v>Zie bijlage 6 'kwaliteit'.</v>
      </c>
      <c r="B8" s="7"/>
      <c r="C8" s="88" t="s">
        <v>25</v>
      </c>
      <c r="D8" s="89"/>
      <c r="E8" s="7"/>
      <c r="F8" s="88" t="s">
        <v>25</v>
      </c>
      <c r="G8" s="89"/>
      <c r="H8" s="7"/>
      <c r="I8" s="88" t="s">
        <v>25</v>
      </c>
      <c r="J8" s="89"/>
    </row>
    <row r="9" spans="1:11" ht="20" customHeight="1" x14ac:dyDescent="0.15">
      <c r="A9" s="41" t="str">
        <f>'Beoordelen open vragen'!A9</f>
        <v>Open vraag 4: Proces ziekmelden, herstelmelden, communicatie en applicatie.</v>
      </c>
      <c r="B9" s="7"/>
      <c r="C9" s="43" t="s">
        <v>4</v>
      </c>
      <c r="D9" s="44"/>
      <c r="E9" s="7"/>
      <c r="F9" s="43" t="s">
        <v>4</v>
      </c>
      <c r="G9" s="44"/>
      <c r="H9" s="7"/>
      <c r="I9" s="43" t="s">
        <v>4</v>
      </c>
      <c r="J9" s="44"/>
    </row>
    <row r="10" spans="1:11" ht="135" customHeight="1" x14ac:dyDescent="0.15">
      <c r="A10" s="35" t="str">
        <f>'Beoordelen open vragen'!A10</f>
        <v>Zie bijlage 6 'kwaliteit'.</v>
      </c>
      <c r="B10" s="7"/>
      <c r="C10" s="88" t="s">
        <v>25</v>
      </c>
      <c r="D10" s="89"/>
      <c r="E10" s="7"/>
      <c r="F10" s="88" t="s">
        <v>25</v>
      </c>
      <c r="G10" s="89"/>
      <c r="H10" s="7"/>
      <c r="I10" s="88" t="s">
        <v>25</v>
      </c>
      <c r="J10" s="89"/>
    </row>
    <row r="11" spans="1:11" ht="20" customHeight="1" x14ac:dyDescent="0.15">
      <c r="A11" s="41" t="str">
        <f>'Beoordelen open vragen'!A11</f>
        <v xml:space="preserve">Open vraag 5: Voorbeeld rapportage en dashboard. </v>
      </c>
      <c r="B11" s="7"/>
      <c r="C11" s="43" t="s">
        <v>4</v>
      </c>
      <c r="D11" s="44"/>
      <c r="E11" s="7"/>
      <c r="F11" s="43" t="s">
        <v>4</v>
      </c>
      <c r="G11" s="44"/>
      <c r="H11" s="7"/>
      <c r="I11" s="43" t="s">
        <v>4</v>
      </c>
      <c r="J11" s="44"/>
    </row>
    <row r="12" spans="1:11" ht="135" customHeight="1" x14ac:dyDescent="0.15">
      <c r="A12" s="35" t="str">
        <f>'Beoordelen open vragen'!A12</f>
        <v>Zie bijlage 6 'kwaliteit'.</v>
      </c>
      <c r="B12" s="7"/>
      <c r="C12" s="88" t="s">
        <v>25</v>
      </c>
      <c r="D12" s="89"/>
      <c r="E12" s="7"/>
      <c r="F12" s="88" t="s">
        <v>25</v>
      </c>
      <c r="G12" s="89"/>
      <c r="H12" s="7"/>
      <c r="I12" s="88" t="s">
        <v>25</v>
      </c>
      <c r="J12" s="89"/>
    </row>
    <row r="13" spans="1:11" ht="20" customHeight="1" x14ac:dyDescent="0.15">
      <c r="A13" s="74"/>
      <c r="C13" s="23"/>
      <c r="D13" s="25"/>
      <c r="E13" s="5"/>
      <c r="F13" s="23"/>
      <c r="G13" s="25"/>
      <c r="H13" s="5"/>
      <c r="I13" s="23"/>
      <c r="J13" s="25"/>
    </row>
    <row r="14" spans="1:11" ht="20" customHeight="1" x14ac:dyDescent="0.15"/>
    <row r="15" spans="1:11" ht="16" x14ac:dyDescent="0.15">
      <c r="A15" s="26" t="str">
        <f>'Beoordelen interview'!A1</f>
        <v xml:space="preserve">2.	 INTERVIEW </v>
      </c>
      <c r="B15" s="6"/>
      <c r="C15" s="90"/>
      <c r="D15" s="91"/>
      <c r="E15" s="6"/>
      <c r="F15" s="90"/>
      <c r="G15" s="91"/>
      <c r="H15" s="6"/>
      <c r="I15" s="90"/>
      <c r="J15" s="91"/>
    </row>
    <row r="16" spans="1:11" ht="20" customHeight="1" x14ac:dyDescent="0.15">
      <c r="A16" s="92" t="str">
        <f>'Beoordelen interview'!A4:A4</f>
        <v>Vraag 1</v>
      </c>
      <c r="B16" s="7"/>
      <c r="C16" s="43" t="s">
        <v>4</v>
      </c>
      <c r="D16" s="44"/>
      <c r="E16" s="7"/>
      <c r="F16" s="43" t="s">
        <v>4</v>
      </c>
      <c r="G16" s="44"/>
      <c r="H16" s="7"/>
      <c r="I16" s="43" t="s">
        <v>4</v>
      </c>
      <c r="J16" s="44"/>
    </row>
    <row r="17" spans="1:10" ht="105" customHeight="1" x14ac:dyDescent="0.15">
      <c r="A17" s="93"/>
      <c r="B17" s="7"/>
      <c r="C17" s="88" t="s">
        <v>25</v>
      </c>
      <c r="D17" s="89"/>
      <c r="E17" s="7"/>
      <c r="F17" s="88" t="s">
        <v>25</v>
      </c>
      <c r="G17" s="89"/>
      <c r="H17" s="7"/>
      <c r="I17" s="88" t="s">
        <v>25</v>
      </c>
      <c r="J17" s="89"/>
    </row>
    <row r="18" spans="1:10" ht="20" customHeight="1" x14ac:dyDescent="0.15">
      <c r="A18" s="92" t="str">
        <f>'Beoordelen interview'!A5:A5</f>
        <v>Vraag 2</v>
      </c>
      <c r="B18" s="7"/>
      <c r="C18" s="43" t="s">
        <v>4</v>
      </c>
      <c r="D18" s="44"/>
      <c r="E18" s="7"/>
      <c r="F18" s="43" t="s">
        <v>4</v>
      </c>
      <c r="G18" s="44"/>
      <c r="H18" s="7"/>
      <c r="I18" s="43" t="s">
        <v>4</v>
      </c>
      <c r="J18" s="44"/>
    </row>
    <row r="19" spans="1:10" ht="105" customHeight="1" x14ac:dyDescent="0.15">
      <c r="A19" s="93"/>
      <c r="B19" s="7"/>
      <c r="C19" s="88" t="s">
        <v>25</v>
      </c>
      <c r="D19" s="89"/>
      <c r="E19" s="7"/>
      <c r="F19" s="88" t="s">
        <v>25</v>
      </c>
      <c r="G19" s="89"/>
      <c r="H19" s="7"/>
      <c r="I19" s="88" t="s">
        <v>25</v>
      </c>
      <c r="J19" s="89"/>
    </row>
    <row r="20" spans="1:10" ht="20" customHeight="1" x14ac:dyDescent="0.15">
      <c r="A20" s="92" t="str">
        <f>'Beoordelen interview'!A6:A6</f>
        <v>Vraag 3</v>
      </c>
      <c r="B20" s="7"/>
      <c r="C20" s="43" t="s">
        <v>4</v>
      </c>
      <c r="D20" s="44"/>
      <c r="E20" s="7"/>
      <c r="F20" s="43" t="s">
        <v>4</v>
      </c>
      <c r="G20" s="44"/>
      <c r="H20" s="7"/>
      <c r="I20" s="43" t="s">
        <v>4</v>
      </c>
      <c r="J20" s="44"/>
    </row>
    <row r="21" spans="1:10" ht="105" customHeight="1" x14ac:dyDescent="0.15">
      <c r="A21" s="93"/>
      <c r="B21" s="7"/>
      <c r="C21" s="88" t="s">
        <v>25</v>
      </c>
      <c r="D21" s="89"/>
      <c r="E21" s="7"/>
      <c r="F21" s="88" t="s">
        <v>25</v>
      </c>
      <c r="G21" s="89"/>
      <c r="H21" s="7"/>
      <c r="I21" s="88" t="s">
        <v>25</v>
      </c>
      <c r="J21" s="89"/>
    </row>
    <row r="22" spans="1:10" ht="20" customHeight="1" x14ac:dyDescent="0.15">
      <c r="A22" s="92" t="str">
        <f>'Beoordelen interview'!A7:A7</f>
        <v>Vraag 4</v>
      </c>
      <c r="B22" s="7"/>
      <c r="C22" s="43" t="s">
        <v>4</v>
      </c>
      <c r="D22" s="44"/>
      <c r="E22" s="7"/>
      <c r="F22" s="43" t="s">
        <v>4</v>
      </c>
      <c r="G22" s="44"/>
      <c r="H22" s="7"/>
      <c r="I22" s="43" t="s">
        <v>4</v>
      </c>
      <c r="J22" s="44"/>
    </row>
    <row r="23" spans="1:10" ht="105" customHeight="1" x14ac:dyDescent="0.15">
      <c r="A23" s="93"/>
      <c r="B23" s="7"/>
      <c r="C23" s="88" t="s">
        <v>25</v>
      </c>
      <c r="D23" s="89"/>
      <c r="E23" s="7"/>
      <c r="F23" s="88" t="s">
        <v>25</v>
      </c>
      <c r="G23" s="89"/>
      <c r="H23" s="7"/>
      <c r="I23" s="88" t="s">
        <v>25</v>
      </c>
      <c r="J23" s="89"/>
    </row>
    <row r="24" spans="1:10" ht="20" customHeight="1" x14ac:dyDescent="0.15">
      <c r="A24" s="92" t="str">
        <f>'Beoordelen interview'!A8:A8</f>
        <v>Interviewvraag 5 CASUS</v>
      </c>
      <c r="B24" s="7"/>
      <c r="C24" s="43" t="s">
        <v>4</v>
      </c>
      <c r="D24" s="44"/>
      <c r="E24" s="7"/>
      <c r="F24" s="43" t="s">
        <v>4</v>
      </c>
      <c r="G24" s="44"/>
      <c r="H24" s="7"/>
      <c r="I24" s="43" t="s">
        <v>4</v>
      </c>
      <c r="J24" s="44"/>
    </row>
    <row r="25" spans="1:10" ht="105" customHeight="1" x14ac:dyDescent="0.15">
      <c r="A25" s="93"/>
      <c r="B25" s="7"/>
      <c r="C25" s="88" t="s">
        <v>25</v>
      </c>
      <c r="D25" s="89"/>
      <c r="E25" s="7"/>
      <c r="F25" s="88" t="s">
        <v>25</v>
      </c>
      <c r="G25" s="89"/>
      <c r="H25" s="7"/>
      <c r="I25" s="88" t="s">
        <v>25</v>
      </c>
      <c r="J25" s="89"/>
    </row>
    <row r="26" spans="1:10" ht="20" customHeight="1" x14ac:dyDescent="0.15">
      <c r="A26" s="74"/>
      <c r="B26" s="8"/>
      <c r="C26" s="24"/>
      <c r="D26" s="24"/>
      <c r="E26" s="8"/>
      <c r="F26" s="24"/>
      <c r="G26" s="24"/>
      <c r="H26" s="8"/>
      <c r="I26" s="24"/>
      <c r="J26" s="25"/>
    </row>
  </sheetData>
  <sheetProtection algorithmName="SHA-512" hashValue="JpvhfV1lhW13Kbx3klMsohNSNoBRbB2NcHadxsPlNjSlUd5B6G+6VF4irYiBXRi7WDsiTbh02tSiV5AWvE3uaA==" saltValue="byfPYLmUbu0cfeHMr7lYnA==" spinCount="100000" sheet="1" objects="1" scenarios="1"/>
  <mergeCells count="44">
    <mergeCell ref="A24:A25"/>
    <mergeCell ref="C25:D25"/>
    <mergeCell ref="F25:G25"/>
    <mergeCell ref="I25:J25"/>
    <mergeCell ref="A22:A23"/>
    <mergeCell ref="C23:D23"/>
    <mergeCell ref="F23:G23"/>
    <mergeCell ref="I23:J23"/>
    <mergeCell ref="I8:J8"/>
    <mergeCell ref="I1:J1"/>
    <mergeCell ref="C2:D2"/>
    <mergeCell ref="I2:J2"/>
    <mergeCell ref="C1:D1"/>
    <mergeCell ref="F1:G1"/>
    <mergeCell ref="F2:G2"/>
    <mergeCell ref="I6:J6"/>
    <mergeCell ref="I4:J4"/>
    <mergeCell ref="C4:D4"/>
    <mergeCell ref="F4:G4"/>
    <mergeCell ref="F6:G6"/>
    <mergeCell ref="C6:D6"/>
    <mergeCell ref="A16:A17"/>
    <mergeCell ref="C17:D17"/>
    <mergeCell ref="F17:G17"/>
    <mergeCell ref="C8:D8"/>
    <mergeCell ref="F8:G8"/>
    <mergeCell ref="C12:D12"/>
    <mergeCell ref="F12:G12"/>
    <mergeCell ref="C10:D10"/>
    <mergeCell ref="F10:G10"/>
    <mergeCell ref="I19:J19"/>
    <mergeCell ref="I21:J21"/>
    <mergeCell ref="A18:A19"/>
    <mergeCell ref="C19:D19"/>
    <mergeCell ref="F19:G19"/>
    <mergeCell ref="A20:A21"/>
    <mergeCell ref="C21:D21"/>
    <mergeCell ref="F21:G21"/>
    <mergeCell ref="I10:J10"/>
    <mergeCell ref="I15:J15"/>
    <mergeCell ref="I17:J17"/>
    <mergeCell ref="C15:D15"/>
    <mergeCell ref="F15:G15"/>
    <mergeCell ref="I12:J12"/>
  </mergeCells>
  <dataValidations count="1">
    <dataValidation type="list" errorStyle="warning" allowBlank="1" showErrorMessage="1" error="Voer juiste waarde in. " sqref="C3 F3 I3 I5 F5 C5 C7 F7 I7 I9 F9 C9 C11 F11 I11 C16 F16 I16 C18 F18 I18 C20 F20 I20 C24 F24 I24 C22 F22 I22" xr:uid="{2EB0B8D1-8A61-264B-8E81-D38DF4DC5B16}">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pageSetUpPr fitToPage="1"/>
  </sheetPr>
  <dimension ref="A1:K26"/>
  <sheetViews>
    <sheetView showGridLines="0" zoomScale="90" zoomScaleNormal="90" zoomScalePageLayoutView="85" workbookViewId="0">
      <pane xSplit="1" ySplit="1" topLeftCell="B13" activePane="bottomRight" state="frozen"/>
      <selection pane="topRight" activeCell="B1" sqref="B1"/>
      <selection pane="bottomLeft" activeCell="A2" sqref="A2"/>
      <selection pane="bottomRight" activeCell="I25" sqref="I25:J25"/>
    </sheetView>
  </sheetViews>
  <sheetFormatPr baseColWidth="10" defaultColWidth="8.83203125" defaultRowHeight="13" x14ac:dyDescent="0.15"/>
  <cols>
    <col min="1" max="1" width="130.83203125" style="3" customWidth="1"/>
    <col min="2" max="2" width="2.83203125" style="5" customWidth="1"/>
    <col min="3" max="3" width="42.6640625" style="4" customWidth="1"/>
    <col min="4" max="4" width="3.83203125" style="4" customWidth="1"/>
    <col min="5" max="5" width="2.83203125" style="4" customWidth="1"/>
    <col min="6" max="6" width="42.6640625" style="4" customWidth="1"/>
    <col min="7" max="7" width="3.83203125" style="4" customWidth="1"/>
    <col min="8" max="8" width="2.83203125" style="4" customWidth="1"/>
    <col min="9" max="9" width="42.6640625" style="3" customWidth="1"/>
    <col min="10" max="10" width="3.83203125" style="3" customWidth="1"/>
    <col min="11" max="11" width="11.6640625" style="3" bestFit="1" customWidth="1"/>
    <col min="12" max="16384" width="8.83203125" style="3"/>
  </cols>
  <sheetData>
    <row r="1" spans="1:11" ht="50" customHeight="1" x14ac:dyDescent="0.2">
      <c r="A1" s="22" t="s">
        <v>26</v>
      </c>
      <c r="B1" s="10"/>
      <c r="C1" s="94" t="s">
        <v>21</v>
      </c>
      <c r="D1" s="95"/>
      <c r="E1" s="10"/>
      <c r="F1" s="94" t="s">
        <v>22</v>
      </c>
      <c r="G1" s="95"/>
      <c r="H1" s="10"/>
      <c r="I1" s="94" t="s">
        <v>23</v>
      </c>
      <c r="J1" s="95"/>
      <c r="K1" s="2"/>
    </row>
    <row r="2" spans="1:11" ht="20" customHeight="1" x14ac:dyDescent="0.15">
      <c r="A2" s="42" t="s">
        <v>24</v>
      </c>
      <c r="B2" s="6"/>
      <c r="C2" s="96" t="s">
        <v>4</v>
      </c>
      <c r="D2" s="97"/>
      <c r="E2" s="6"/>
      <c r="F2" s="96" t="s">
        <v>4</v>
      </c>
      <c r="G2" s="97"/>
      <c r="H2" s="6"/>
      <c r="I2" s="96" t="s">
        <v>4</v>
      </c>
      <c r="J2" s="97"/>
    </row>
    <row r="3" spans="1:11" ht="20" customHeight="1" x14ac:dyDescent="0.15">
      <c r="A3" s="41" t="str">
        <f>_xlfn.SINGLE('Beoordelen open vragen'!A3)</f>
        <v xml:space="preserve">Open vraag 1: Implementatieplan en transitie </v>
      </c>
      <c r="B3" s="7"/>
      <c r="C3" s="43" t="s">
        <v>4</v>
      </c>
      <c r="D3" s="44"/>
      <c r="E3" s="7"/>
      <c r="F3" s="43" t="s">
        <v>4</v>
      </c>
      <c r="G3" s="44"/>
      <c r="H3" s="7"/>
      <c r="I3" s="43" t="s">
        <v>4</v>
      </c>
      <c r="J3" s="44"/>
    </row>
    <row r="4" spans="1:11" ht="135" customHeight="1" x14ac:dyDescent="0.15">
      <c r="A4" s="35" t="str">
        <f>_xlfn.SINGLE('Beoordelen open vragen'!A4)</f>
        <v>Zie bijlage 6 'kwaliteit'.</v>
      </c>
      <c r="B4" s="7"/>
      <c r="C4" s="88" t="s">
        <v>25</v>
      </c>
      <c r="D4" s="89"/>
      <c r="E4" s="7"/>
      <c r="F4" s="88" t="s">
        <v>25</v>
      </c>
      <c r="G4" s="89"/>
      <c r="H4" s="7"/>
      <c r="I4" s="88" t="s">
        <v>25</v>
      </c>
      <c r="J4" s="89"/>
    </row>
    <row r="5" spans="1:11" ht="20" customHeight="1" x14ac:dyDescent="0.15">
      <c r="A5" s="41" t="str">
        <f>_xlfn.SINGLE('Beoordelen open vragen'!A5)</f>
        <v>Open vraag 2: Preventie en reductie ziekteverzuim en demedicaliseren.</v>
      </c>
      <c r="B5" s="7"/>
      <c r="C5" s="43" t="s">
        <v>4</v>
      </c>
      <c r="D5" s="44"/>
      <c r="E5" s="7"/>
      <c r="F5" s="43" t="s">
        <v>4</v>
      </c>
      <c r="G5" s="44"/>
      <c r="H5" s="7"/>
      <c r="I5" s="43" t="s">
        <v>4</v>
      </c>
      <c r="J5" s="44"/>
    </row>
    <row r="6" spans="1:11" ht="135" customHeight="1" x14ac:dyDescent="0.15">
      <c r="A6" s="35" t="str">
        <f>_xlfn.SINGLE('Beoordelen open vragen'!A6)</f>
        <v>Zie bijlage 6 'kwaliteit'.</v>
      </c>
      <c r="B6" s="7"/>
      <c r="C6" s="88" t="s">
        <v>25</v>
      </c>
      <c r="D6" s="89"/>
      <c r="E6" s="7"/>
      <c r="F6" s="88" t="s">
        <v>25</v>
      </c>
      <c r="G6" s="89"/>
      <c r="H6" s="7"/>
      <c r="I6" s="88" t="s">
        <v>25</v>
      </c>
      <c r="J6" s="89"/>
    </row>
    <row r="7" spans="1:11" ht="20" customHeight="1" x14ac:dyDescent="0.15">
      <c r="A7" s="41" t="str">
        <f>_xlfn.SINGLE('Beoordelen open vragen'!A7)</f>
        <v>Open vraag 3: Kwaliteit en continuïteit dienstverlening.</v>
      </c>
      <c r="B7" s="7"/>
      <c r="C7" s="43" t="s">
        <v>4</v>
      </c>
      <c r="D7" s="44"/>
      <c r="E7" s="7"/>
      <c r="F7" s="43" t="s">
        <v>4</v>
      </c>
      <c r="G7" s="44"/>
      <c r="H7" s="7"/>
      <c r="I7" s="43" t="s">
        <v>4</v>
      </c>
      <c r="J7" s="44"/>
    </row>
    <row r="8" spans="1:11" ht="135" customHeight="1" x14ac:dyDescent="0.15">
      <c r="A8" s="35" t="str">
        <f>_xlfn.SINGLE('Beoordelen open vragen'!A8)</f>
        <v>Zie bijlage 6 'kwaliteit'.</v>
      </c>
      <c r="B8" s="7"/>
      <c r="C8" s="88" t="s">
        <v>25</v>
      </c>
      <c r="D8" s="89"/>
      <c r="E8" s="7"/>
      <c r="F8" s="88" t="s">
        <v>25</v>
      </c>
      <c r="G8" s="89"/>
      <c r="H8" s="7"/>
      <c r="I8" s="88" t="s">
        <v>25</v>
      </c>
      <c r="J8" s="89"/>
    </row>
    <row r="9" spans="1:11" ht="20" customHeight="1" x14ac:dyDescent="0.15">
      <c r="A9" s="41" t="str">
        <f>'Beoordelen open vragen'!A9</f>
        <v>Open vraag 4: Proces ziekmelden, herstelmelden, communicatie en applicatie.</v>
      </c>
      <c r="B9" s="7"/>
      <c r="C9" s="43" t="s">
        <v>4</v>
      </c>
      <c r="D9" s="44"/>
      <c r="E9" s="7"/>
      <c r="F9" s="43" t="s">
        <v>4</v>
      </c>
      <c r="G9" s="44"/>
      <c r="H9" s="7"/>
      <c r="I9" s="43" t="s">
        <v>4</v>
      </c>
      <c r="J9" s="44"/>
    </row>
    <row r="10" spans="1:11" ht="135" customHeight="1" x14ac:dyDescent="0.15">
      <c r="A10" s="35" t="str">
        <f>'Beoordelen open vragen'!A10</f>
        <v>Zie bijlage 6 'kwaliteit'.</v>
      </c>
      <c r="B10" s="7"/>
      <c r="C10" s="88" t="s">
        <v>25</v>
      </c>
      <c r="D10" s="89"/>
      <c r="E10" s="7"/>
      <c r="F10" s="88" t="s">
        <v>25</v>
      </c>
      <c r="G10" s="89"/>
      <c r="H10" s="7"/>
      <c r="I10" s="88" t="s">
        <v>25</v>
      </c>
      <c r="J10" s="89"/>
    </row>
    <row r="11" spans="1:11" ht="20" customHeight="1" x14ac:dyDescent="0.15">
      <c r="A11" s="41" t="str">
        <f>'Beoordelen open vragen'!A11</f>
        <v xml:space="preserve">Open vraag 5: Voorbeeld rapportage en dashboard. </v>
      </c>
      <c r="B11" s="7"/>
      <c r="C11" s="43" t="s">
        <v>4</v>
      </c>
      <c r="D11" s="44"/>
      <c r="E11" s="7"/>
      <c r="F11" s="43" t="s">
        <v>4</v>
      </c>
      <c r="G11" s="44"/>
      <c r="H11" s="7"/>
      <c r="I11" s="43" t="s">
        <v>4</v>
      </c>
      <c r="J11" s="44"/>
    </row>
    <row r="12" spans="1:11" ht="135" customHeight="1" x14ac:dyDescent="0.15">
      <c r="A12" s="35" t="str">
        <f>'Beoordelen open vragen'!A12</f>
        <v>Zie bijlage 6 'kwaliteit'.</v>
      </c>
      <c r="B12" s="7"/>
      <c r="C12" s="88" t="s">
        <v>25</v>
      </c>
      <c r="D12" s="89"/>
      <c r="E12" s="7"/>
      <c r="F12" s="88" t="s">
        <v>25</v>
      </c>
      <c r="G12" s="89"/>
      <c r="H12" s="7"/>
      <c r="I12" s="88" t="s">
        <v>25</v>
      </c>
      <c r="J12" s="89"/>
    </row>
    <row r="13" spans="1:11" ht="20" customHeight="1" x14ac:dyDescent="0.15">
      <c r="A13" s="23"/>
      <c r="B13" s="8"/>
      <c r="C13" s="24"/>
      <c r="D13" s="24"/>
      <c r="E13" s="8"/>
      <c r="F13" s="24"/>
      <c r="G13" s="24"/>
      <c r="H13" s="8"/>
      <c r="I13" s="24"/>
      <c r="J13" s="25"/>
    </row>
    <row r="14" spans="1:11" ht="20" customHeight="1" x14ac:dyDescent="0.15"/>
    <row r="15" spans="1:11" ht="16" x14ac:dyDescent="0.15">
      <c r="A15" s="26" t="str">
        <f>'Beoordelen interview'!A1</f>
        <v xml:space="preserve">2.	 INTERVIEW </v>
      </c>
      <c r="B15" s="6"/>
      <c r="C15" s="90"/>
      <c r="D15" s="91"/>
      <c r="E15" s="6"/>
      <c r="F15" s="90"/>
      <c r="G15" s="91"/>
      <c r="H15" s="6"/>
      <c r="I15" s="90"/>
      <c r="J15" s="91"/>
    </row>
    <row r="16" spans="1:11" ht="20" customHeight="1" x14ac:dyDescent="0.15">
      <c r="A16" s="92" t="str">
        <f>'Beoordelen interview'!A4:A4</f>
        <v>Vraag 1</v>
      </c>
      <c r="B16" s="7"/>
      <c r="C16" s="43" t="s">
        <v>4</v>
      </c>
      <c r="D16" s="44"/>
      <c r="E16" s="7"/>
      <c r="F16" s="43" t="s">
        <v>4</v>
      </c>
      <c r="G16" s="44"/>
      <c r="H16" s="7"/>
      <c r="I16" s="43" t="s">
        <v>4</v>
      </c>
      <c r="J16" s="44"/>
    </row>
    <row r="17" spans="1:10" ht="105" customHeight="1" x14ac:dyDescent="0.15">
      <c r="A17" s="93"/>
      <c r="B17" s="7"/>
      <c r="C17" s="88" t="s">
        <v>25</v>
      </c>
      <c r="D17" s="89"/>
      <c r="E17" s="7"/>
      <c r="F17" s="88" t="s">
        <v>25</v>
      </c>
      <c r="G17" s="89"/>
      <c r="H17" s="7"/>
      <c r="I17" s="88" t="s">
        <v>25</v>
      </c>
      <c r="J17" s="89"/>
    </row>
    <row r="18" spans="1:10" ht="20" customHeight="1" x14ac:dyDescent="0.15">
      <c r="A18" s="92" t="str">
        <f>'Beoordelen interview'!A5:A5</f>
        <v>Vraag 2</v>
      </c>
      <c r="B18" s="7"/>
      <c r="C18" s="43" t="s">
        <v>4</v>
      </c>
      <c r="D18" s="44"/>
      <c r="E18" s="7"/>
      <c r="F18" s="43" t="s">
        <v>4</v>
      </c>
      <c r="G18" s="44"/>
      <c r="H18" s="7"/>
      <c r="I18" s="43" t="s">
        <v>4</v>
      </c>
      <c r="J18" s="44"/>
    </row>
    <row r="19" spans="1:10" ht="105" customHeight="1" x14ac:dyDescent="0.15">
      <c r="A19" s="93"/>
      <c r="B19" s="7"/>
      <c r="C19" s="88" t="s">
        <v>25</v>
      </c>
      <c r="D19" s="89"/>
      <c r="E19" s="7"/>
      <c r="F19" s="88" t="s">
        <v>25</v>
      </c>
      <c r="G19" s="89"/>
      <c r="H19" s="7"/>
      <c r="I19" s="88" t="s">
        <v>25</v>
      </c>
      <c r="J19" s="89"/>
    </row>
    <row r="20" spans="1:10" ht="20" customHeight="1" x14ac:dyDescent="0.15">
      <c r="A20" s="92" t="str">
        <f>'Beoordelen interview'!A6:A6</f>
        <v>Vraag 3</v>
      </c>
      <c r="B20" s="7"/>
      <c r="C20" s="43" t="s">
        <v>4</v>
      </c>
      <c r="D20" s="44"/>
      <c r="E20" s="7"/>
      <c r="F20" s="43" t="s">
        <v>4</v>
      </c>
      <c r="G20" s="44"/>
      <c r="H20" s="7"/>
      <c r="I20" s="43" t="s">
        <v>4</v>
      </c>
      <c r="J20" s="44"/>
    </row>
    <row r="21" spans="1:10" ht="105" customHeight="1" x14ac:dyDescent="0.15">
      <c r="A21" s="93"/>
      <c r="B21" s="7"/>
      <c r="C21" s="88" t="s">
        <v>25</v>
      </c>
      <c r="D21" s="89"/>
      <c r="E21" s="7"/>
      <c r="F21" s="88" t="s">
        <v>25</v>
      </c>
      <c r="G21" s="89"/>
      <c r="H21" s="7"/>
      <c r="I21" s="88" t="s">
        <v>25</v>
      </c>
      <c r="J21" s="89"/>
    </row>
    <row r="22" spans="1:10" ht="20" customHeight="1" x14ac:dyDescent="0.15">
      <c r="A22" s="92" t="str">
        <f>'Beoordelen interview'!A7:A7</f>
        <v>Vraag 4</v>
      </c>
      <c r="B22" s="7"/>
      <c r="C22" s="43" t="s">
        <v>4</v>
      </c>
      <c r="D22" s="44"/>
      <c r="E22" s="7"/>
      <c r="F22" s="43" t="s">
        <v>4</v>
      </c>
      <c r="G22" s="44"/>
      <c r="H22" s="7"/>
      <c r="I22" s="43" t="s">
        <v>4</v>
      </c>
      <c r="J22" s="44"/>
    </row>
    <row r="23" spans="1:10" ht="105" customHeight="1" x14ac:dyDescent="0.15">
      <c r="A23" s="93"/>
      <c r="B23" s="7"/>
      <c r="C23" s="88" t="s">
        <v>25</v>
      </c>
      <c r="D23" s="89"/>
      <c r="E23" s="7"/>
      <c r="F23" s="88" t="s">
        <v>25</v>
      </c>
      <c r="G23" s="89"/>
      <c r="H23" s="7"/>
      <c r="I23" s="88" t="s">
        <v>25</v>
      </c>
      <c r="J23" s="89"/>
    </row>
    <row r="24" spans="1:10" ht="20" customHeight="1" x14ac:dyDescent="0.15">
      <c r="A24" s="92" t="str">
        <f>'Beoordelen interview'!A8:A8</f>
        <v>Interviewvraag 5 CASUS</v>
      </c>
      <c r="B24" s="7"/>
      <c r="C24" s="43" t="s">
        <v>4</v>
      </c>
      <c r="D24" s="44"/>
      <c r="E24" s="7"/>
      <c r="F24" s="43" t="s">
        <v>4</v>
      </c>
      <c r="G24" s="44"/>
      <c r="H24" s="7"/>
      <c r="I24" s="43" t="s">
        <v>4</v>
      </c>
      <c r="J24" s="44"/>
    </row>
    <row r="25" spans="1:10" ht="105" customHeight="1" x14ac:dyDescent="0.15">
      <c r="A25" s="93"/>
      <c r="B25" s="7"/>
      <c r="C25" s="88" t="s">
        <v>25</v>
      </c>
      <c r="D25" s="89"/>
      <c r="E25" s="7"/>
      <c r="F25" s="88" t="s">
        <v>25</v>
      </c>
      <c r="G25" s="89"/>
      <c r="H25" s="7"/>
      <c r="I25" s="88" t="s">
        <v>25</v>
      </c>
      <c r="J25" s="89"/>
    </row>
    <row r="26" spans="1:10" ht="20" customHeight="1" x14ac:dyDescent="0.15">
      <c r="A26" s="23"/>
      <c r="B26" s="8"/>
      <c r="C26" s="24"/>
      <c r="D26" s="24"/>
      <c r="E26" s="8"/>
      <c r="F26" s="24"/>
      <c r="G26" s="24"/>
      <c r="H26" s="8"/>
      <c r="I26" s="24"/>
      <c r="J26" s="25"/>
    </row>
  </sheetData>
  <sheetProtection algorithmName="SHA-512" hashValue="AfU83MY1ILpwqNQmAPul0djA2mPqsmL/1zgMqE4p5AjcIpPa92HHjWj+iOa8HG8nXGA46lzV23K5T/dTeRHw7w==" saltValue="U2XRzOcabY6sZkdI67ZXKA==" spinCount="100000" sheet="1" objects="1" scenarios="1"/>
  <mergeCells count="44">
    <mergeCell ref="A22:A23"/>
    <mergeCell ref="C23:D23"/>
    <mergeCell ref="F23:G23"/>
    <mergeCell ref="I23:J23"/>
    <mergeCell ref="A24:A25"/>
    <mergeCell ref="C25:D25"/>
    <mergeCell ref="F25:G25"/>
    <mergeCell ref="I25:J25"/>
    <mergeCell ref="C12:D12"/>
    <mergeCell ref="F12:G12"/>
    <mergeCell ref="I12:J12"/>
    <mergeCell ref="A18:A19"/>
    <mergeCell ref="C19:D19"/>
    <mergeCell ref="F19:G19"/>
    <mergeCell ref="I19:J19"/>
    <mergeCell ref="I17:J17"/>
    <mergeCell ref="A20:A21"/>
    <mergeCell ref="C21:D21"/>
    <mergeCell ref="F21:G21"/>
    <mergeCell ref="I21:J21"/>
    <mergeCell ref="C8:D8"/>
    <mergeCell ref="F8:G8"/>
    <mergeCell ref="I8:J8"/>
    <mergeCell ref="C15:D15"/>
    <mergeCell ref="F15:G15"/>
    <mergeCell ref="I15:J15"/>
    <mergeCell ref="C10:D10"/>
    <mergeCell ref="F10:G10"/>
    <mergeCell ref="I10:J10"/>
    <mergeCell ref="A16:A17"/>
    <mergeCell ref="C17:D17"/>
    <mergeCell ref="F17:G17"/>
    <mergeCell ref="I1:J1"/>
    <mergeCell ref="C1:D1"/>
    <mergeCell ref="F1:G1"/>
    <mergeCell ref="C2:D2"/>
    <mergeCell ref="F2:G2"/>
    <mergeCell ref="I2:J2"/>
    <mergeCell ref="C6:D6"/>
    <mergeCell ref="F6:G6"/>
    <mergeCell ref="I6:J6"/>
    <mergeCell ref="C4:D4"/>
    <mergeCell ref="F4:G4"/>
    <mergeCell ref="I4:J4"/>
  </mergeCells>
  <dataValidations count="1">
    <dataValidation type="list" errorStyle="warning" allowBlank="1" showErrorMessage="1" error="Voer juiste waarde in. " sqref="C3 F3 I3 I5 F5 C5 C7 F7 I7 I9 F9 C9 C11 F11 I11 C16 F16 I16 C18 F18 I18 C20 F20 I20 C24 F24 I24 C22 F22 I22" xr:uid="{1F717234-6A50-614B-8E4B-53E61FCFA4C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pageSetUpPr fitToPage="1"/>
  </sheetPr>
  <dimension ref="A1:K26"/>
  <sheetViews>
    <sheetView showGridLines="0" zoomScale="90" zoomScaleNormal="90" zoomScalePageLayoutView="85" workbookViewId="0">
      <pane xSplit="1" ySplit="1" topLeftCell="B13" activePane="bottomRight" state="frozen"/>
      <selection pane="topRight" activeCell="B1" sqref="B1"/>
      <selection pane="bottomLeft" activeCell="A2" sqref="A2"/>
      <selection pane="bottomRight"/>
    </sheetView>
  </sheetViews>
  <sheetFormatPr baseColWidth="10" defaultColWidth="8.83203125" defaultRowHeight="13" x14ac:dyDescent="0.15"/>
  <cols>
    <col min="1" max="1" width="130.83203125" style="3" customWidth="1"/>
    <col min="2" max="2" width="2.83203125" style="5" customWidth="1"/>
    <col min="3" max="3" width="42.6640625" style="4" customWidth="1"/>
    <col min="4" max="4" width="3.83203125" style="4" customWidth="1"/>
    <col min="5" max="5" width="2.83203125" style="4" customWidth="1"/>
    <col min="6" max="6" width="42.6640625" style="4" customWidth="1"/>
    <col min="7" max="7" width="3.83203125" style="4" customWidth="1"/>
    <col min="8" max="8" width="2.83203125" style="4" customWidth="1"/>
    <col min="9" max="9" width="42.6640625" style="3" customWidth="1"/>
    <col min="10" max="10" width="3.83203125" style="3" customWidth="1"/>
    <col min="11" max="11" width="11.6640625" style="3" bestFit="1" customWidth="1"/>
    <col min="12" max="16384" width="8.83203125" style="3"/>
  </cols>
  <sheetData>
    <row r="1" spans="1:11" ht="50" customHeight="1" x14ac:dyDescent="0.2">
      <c r="A1" s="22" t="s">
        <v>27</v>
      </c>
      <c r="B1" s="10"/>
      <c r="C1" s="94" t="s">
        <v>21</v>
      </c>
      <c r="D1" s="95"/>
      <c r="E1" s="10"/>
      <c r="F1" s="94" t="s">
        <v>22</v>
      </c>
      <c r="G1" s="95"/>
      <c r="H1" s="10"/>
      <c r="I1" s="94" t="s">
        <v>23</v>
      </c>
      <c r="J1" s="95"/>
      <c r="K1" s="2"/>
    </row>
    <row r="2" spans="1:11" ht="20" customHeight="1" x14ac:dyDescent="0.15">
      <c r="A2" s="42" t="s">
        <v>24</v>
      </c>
      <c r="B2" s="6"/>
      <c r="C2" s="96" t="s">
        <v>4</v>
      </c>
      <c r="D2" s="97"/>
      <c r="E2" s="6"/>
      <c r="F2" s="96" t="s">
        <v>4</v>
      </c>
      <c r="G2" s="97"/>
      <c r="H2" s="6"/>
      <c r="I2" s="96" t="s">
        <v>4</v>
      </c>
      <c r="J2" s="97"/>
    </row>
    <row r="3" spans="1:11" ht="20" customHeight="1" x14ac:dyDescent="0.15">
      <c r="A3" s="41" t="str">
        <f>_xlfn.SINGLE('Beoordelen open vragen'!A3)</f>
        <v xml:space="preserve">Open vraag 1: Implementatieplan en transitie </v>
      </c>
      <c r="B3" s="7"/>
      <c r="C3" s="43" t="s">
        <v>4</v>
      </c>
      <c r="D3" s="44"/>
      <c r="E3" s="7"/>
      <c r="F3" s="43" t="s">
        <v>4</v>
      </c>
      <c r="G3" s="44"/>
      <c r="H3" s="7"/>
      <c r="I3" s="43" t="s">
        <v>4</v>
      </c>
      <c r="J3" s="44"/>
    </row>
    <row r="4" spans="1:11" ht="135" customHeight="1" x14ac:dyDescent="0.15">
      <c r="A4" s="35" t="str">
        <f>_xlfn.SINGLE('Beoordelen open vragen'!A4)</f>
        <v>Zie bijlage 6 'kwaliteit'.</v>
      </c>
      <c r="B4" s="7"/>
      <c r="C4" s="88" t="s">
        <v>25</v>
      </c>
      <c r="D4" s="89"/>
      <c r="E4" s="7"/>
      <c r="F4" s="88" t="s">
        <v>25</v>
      </c>
      <c r="G4" s="89"/>
      <c r="H4" s="7"/>
      <c r="I4" s="88" t="s">
        <v>25</v>
      </c>
      <c r="J4" s="89"/>
    </row>
    <row r="5" spans="1:11" ht="20" customHeight="1" x14ac:dyDescent="0.15">
      <c r="A5" s="41" t="str">
        <f>_xlfn.SINGLE('Beoordelen open vragen'!A5)</f>
        <v>Open vraag 2: Preventie en reductie ziekteverzuim en demedicaliseren.</v>
      </c>
      <c r="B5" s="7"/>
      <c r="C5" s="43" t="s">
        <v>4</v>
      </c>
      <c r="D5" s="44"/>
      <c r="E5" s="7"/>
      <c r="F5" s="43" t="s">
        <v>4</v>
      </c>
      <c r="G5" s="44"/>
      <c r="H5" s="7"/>
      <c r="I5" s="43" t="s">
        <v>4</v>
      </c>
      <c r="J5" s="44"/>
    </row>
    <row r="6" spans="1:11" ht="135" customHeight="1" x14ac:dyDescent="0.15">
      <c r="A6" s="35" t="str">
        <f>_xlfn.SINGLE('Beoordelen open vragen'!A6)</f>
        <v>Zie bijlage 6 'kwaliteit'.</v>
      </c>
      <c r="B6" s="7"/>
      <c r="C6" s="88" t="s">
        <v>25</v>
      </c>
      <c r="D6" s="89"/>
      <c r="E6" s="7"/>
      <c r="F6" s="88" t="s">
        <v>25</v>
      </c>
      <c r="G6" s="89"/>
      <c r="H6" s="7"/>
      <c r="I6" s="88" t="s">
        <v>25</v>
      </c>
      <c r="J6" s="89"/>
    </row>
    <row r="7" spans="1:11" ht="20" customHeight="1" x14ac:dyDescent="0.15">
      <c r="A7" s="41" t="str">
        <f>_xlfn.SINGLE('Beoordelen open vragen'!A7)</f>
        <v>Open vraag 3: Kwaliteit en continuïteit dienstverlening.</v>
      </c>
      <c r="B7" s="7"/>
      <c r="C7" s="43" t="s">
        <v>4</v>
      </c>
      <c r="D7" s="44"/>
      <c r="E7" s="7"/>
      <c r="F7" s="43" t="s">
        <v>4</v>
      </c>
      <c r="G7" s="44"/>
      <c r="H7" s="7"/>
      <c r="I7" s="43" t="s">
        <v>4</v>
      </c>
      <c r="J7" s="44"/>
    </row>
    <row r="8" spans="1:11" ht="135" customHeight="1" x14ac:dyDescent="0.15">
      <c r="A8" s="35" t="str">
        <f>_xlfn.SINGLE('Beoordelen open vragen'!A8)</f>
        <v>Zie bijlage 6 'kwaliteit'.</v>
      </c>
      <c r="B8" s="7"/>
      <c r="C8" s="88" t="s">
        <v>25</v>
      </c>
      <c r="D8" s="89"/>
      <c r="E8" s="7"/>
      <c r="F8" s="88" t="s">
        <v>25</v>
      </c>
      <c r="G8" s="89"/>
      <c r="H8" s="7"/>
      <c r="I8" s="88" t="s">
        <v>25</v>
      </c>
      <c r="J8" s="89"/>
    </row>
    <row r="9" spans="1:11" ht="20" customHeight="1" x14ac:dyDescent="0.15">
      <c r="A9" s="41" t="str">
        <f>'Beoordelen open vragen'!A9</f>
        <v>Open vraag 4: Proces ziekmelden, herstelmelden, communicatie en applicatie.</v>
      </c>
      <c r="B9" s="7"/>
      <c r="C9" s="43" t="s">
        <v>4</v>
      </c>
      <c r="D9" s="44"/>
      <c r="E9" s="7"/>
      <c r="F9" s="43" t="s">
        <v>4</v>
      </c>
      <c r="G9" s="44"/>
      <c r="H9" s="7"/>
      <c r="I9" s="43" t="s">
        <v>4</v>
      </c>
      <c r="J9" s="44"/>
    </row>
    <row r="10" spans="1:11" ht="135" customHeight="1" x14ac:dyDescent="0.15">
      <c r="A10" s="35" t="str">
        <f>'Beoordelen open vragen'!A10</f>
        <v>Zie bijlage 6 'kwaliteit'.</v>
      </c>
      <c r="B10" s="7"/>
      <c r="C10" s="88" t="s">
        <v>25</v>
      </c>
      <c r="D10" s="89"/>
      <c r="E10" s="7"/>
      <c r="F10" s="88" t="s">
        <v>25</v>
      </c>
      <c r="G10" s="89"/>
      <c r="H10" s="7"/>
      <c r="I10" s="88" t="s">
        <v>25</v>
      </c>
      <c r="J10" s="89"/>
    </row>
    <row r="11" spans="1:11" ht="20" customHeight="1" x14ac:dyDescent="0.15">
      <c r="A11" s="41" t="str">
        <f>'Beoordelen open vragen'!A11</f>
        <v xml:space="preserve">Open vraag 5: Voorbeeld rapportage en dashboard. </v>
      </c>
      <c r="B11" s="7"/>
      <c r="C11" s="43" t="s">
        <v>4</v>
      </c>
      <c r="D11" s="44"/>
      <c r="E11" s="7"/>
      <c r="F11" s="43" t="s">
        <v>4</v>
      </c>
      <c r="G11" s="44"/>
      <c r="H11" s="7"/>
      <c r="I11" s="43" t="s">
        <v>4</v>
      </c>
      <c r="J11" s="44"/>
    </row>
    <row r="12" spans="1:11" ht="135" customHeight="1" x14ac:dyDescent="0.15">
      <c r="A12" s="35" t="str">
        <f>'Beoordelen open vragen'!A12</f>
        <v>Zie bijlage 6 'kwaliteit'.</v>
      </c>
      <c r="B12" s="7"/>
      <c r="C12" s="88" t="s">
        <v>25</v>
      </c>
      <c r="D12" s="89"/>
      <c r="E12" s="7"/>
      <c r="F12" s="88" t="s">
        <v>25</v>
      </c>
      <c r="G12" s="89"/>
      <c r="H12" s="7"/>
      <c r="I12" s="88" t="s">
        <v>25</v>
      </c>
      <c r="J12" s="89"/>
    </row>
    <row r="13" spans="1:11" ht="20" customHeight="1" x14ac:dyDescent="0.15">
      <c r="A13" s="74"/>
      <c r="C13" s="23"/>
      <c r="D13" s="25"/>
      <c r="E13" s="5"/>
      <c r="F13" s="23"/>
      <c r="G13" s="25"/>
      <c r="H13" s="5"/>
      <c r="I13" s="23"/>
      <c r="J13" s="25"/>
    </row>
    <row r="14" spans="1:11" ht="20" customHeight="1" x14ac:dyDescent="0.15"/>
    <row r="15" spans="1:11" ht="16" x14ac:dyDescent="0.15">
      <c r="A15" s="26" t="str">
        <f>'Beoordelen interview'!A1</f>
        <v xml:space="preserve">2.	 INTERVIEW </v>
      </c>
      <c r="B15" s="6"/>
      <c r="C15" s="90"/>
      <c r="D15" s="91"/>
      <c r="E15" s="6"/>
      <c r="F15" s="90"/>
      <c r="G15" s="91"/>
      <c r="H15" s="6"/>
      <c r="I15" s="90"/>
      <c r="J15" s="91"/>
    </row>
    <row r="16" spans="1:11" ht="20" customHeight="1" x14ac:dyDescent="0.15">
      <c r="A16" s="92" t="str">
        <f>'Beoordelen interview'!A4:A4</f>
        <v>Vraag 1</v>
      </c>
      <c r="B16" s="7"/>
      <c r="C16" s="43" t="s">
        <v>4</v>
      </c>
      <c r="D16" s="44"/>
      <c r="E16" s="7"/>
      <c r="F16" s="43" t="s">
        <v>4</v>
      </c>
      <c r="G16" s="44"/>
      <c r="H16" s="7"/>
      <c r="I16" s="43" t="s">
        <v>4</v>
      </c>
      <c r="J16" s="44"/>
    </row>
    <row r="17" spans="1:10" ht="105" customHeight="1" x14ac:dyDescent="0.15">
      <c r="A17" s="93"/>
      <c r="B17" s="7"/>
      <c r="C17" s="88" t="s">
        <v>25</v>
      </c>
      <c r="D17" s="89"/>
      <c r="E17" s="7"/>
      <c r="F17" s="88" t="s">
        <v>25</v>
      </c>
      <c r="G17" s="89"/>
      <c r="H17" s="7"/>
      <c r="I17" s="88" t="s">
        <v>25</v>
      </c>
      <c r="J17" s="89"/>
    </row>
    <row r="18" spans="1:10" ht="20" customHeight="1" x14ac:dyDescent="0.15">
      <c r="A18" s="92" t="str">
        <f>'Beoordelen interview'!A5:A5</f>
        <v>Vraag 2</v>
      </c>
      <c r="B18" s="7"/>
      <c r="C18" s="43" t="s">
        <v>4</v>
      </c>
      <c r="D18" s="44"/>
      <c r="E18" s="7"/>
      <c r="F18" s="43" t="s">
        <v>4</v>
      </c>
      <c r="G18" s="44"/>
      <c r="H18" s="7"/>
      <c r="I18" s="43" t="s">
        <v>4</v>
      </c>
      <c r="J18" s="44"/>
    </row>
    <row r="19" spans="1:10" ht="105" customHeight="1" x14ac:dyDescent="0.15">
      <c r="A19" s="93"/>
      <c r="B19" s="7"/>
      <c r="C19" s="88" t="s">
        <v>25</v>
      </c>
      <c r="D19" s="89"/>
      <c r="E19" s="7"/>
      <c r="F19" s="88" t="s">
        <v>25</v>
      </c>
      <c r="G19" s="89"/>
      <c r="H19" s="7"/>
      <c r="I19" s="88" t="s">
        <v>25</v>
      </c>
      <c r="J19" s="89"/>
    </row>
    <row r="20" spans="1:10" ht="20" customHeight="1" x14ac:dyDescent="0.15">
      <c r="A20" s="92" t="str">
        <f>'Beoordelen interview'!A6:A6</f>
        <v>Vraag 3</v>
      </c>
      <c r="B20" s="7"/>
      <c r="C20" s="43" t="s">
        <v>4</v>
      </c>
      <c r="D20" s="44"/>
      <c r="E20" s="7"/>
      <c r="F20" s="43" t="s">
        <v>4</v>
      </c>
      <c r="G20" s="44"/>
      <c r="H20" s="7"/>
      <c r="I20" s="43" t="s">
        <v>4</v>
      </c>
      <c r="J20" s="44"/>
    </row>
    <row r="21" spans="1:10" ht="105" customHeight="1" x14ac:dyDescent="0.15">
      <c r="A21" s="93"/>
      <c r="B21" s="7"/>
      <c r="C21" s="88" t="s">
        <v>25</v>
      </c>
      <c r="D21" s="89"/>
      <c r="E21" s="7"/>
      <c r="F21" s="88" t="s">
        <v>25</v>
      </c>
      <c r="G21" s="89"/>
      <c r="H21" s="7"/>
      <c r="I21" s="88" t="s">
        <v>25</v>
      </c>
      <c r="J21" s="89"/>
    </row>
    <row r="22" spans="1:10" ht="20" customHeight="1" x14ac:dyDescent="0.15">
      <c r="A22" s="92" t="str">
        <f>'Beoordelen interview'!A7:A7</f>
        <v>Vraag 4</v>
      </c>
      <c r="B22" s="7"/>
      <c r="C22" s="43" t="s">
        <v>4</v>
      </c>
      <c r="D22" s="44"/>
      <c r="E22" s="7"/>
      <c r="F22" s="43" t="s">
        <v>4</v>
      </c>
      <c r="G22" s="44"/>
      <c r="H22" s="7"/>
      <c r="I22" s="43" t="s">
        <v>4</v>
      </c>
      <c r="J22" s="44"/>
    </row>
    <row r="23" spans="1:10" ht="105" customHeight="1" x14ac:dyDescent="0.15">
      <c r="A23" s="93"/>
      <c r="B23" s="7"/>
      <c r="C23" s="88" t="s">
        <v>25</v>
      </c>
      <c r="D23" s="89"/>
      <c r="E23" s="7"/>
      <c r="F23" s="88" t="s">
        <v>25</v>
      </c>
      <c r="G23" s="89"/>
      <c r="H23" s="7"/>
      <c r="I23" s="88" t="s">
        <v>25</v>
      </c>
      <c r="J23" s="89"/>
    </row>
    <row r="24" spans="1:10" ht="20" customHeight="1" x14ac:dyDescent="0.15">
      <c r="A24" s="92" t="str">
        <f>'Beoordelen interview'!A8:A8</f>
        <v>Interviewvraag 5 CASUS</v>
      </c>
      <c r="B24" s="7"/>
      <c r="C24" s="43" t="s">
        <v>4</v>
      </c>
      <c r="D24" s="44"/>
      <c r="E24" s="7"/>
      <c r="F24" s="43" t="s">
        <v>4</v>
      </c>
      <c r="G24" s="44"/>
      <c r="H24" s="7"/>
      <c r="I24" s="43" t="s">
        <v>4</v>
      </c>
      <c r="J24" s="44"/>
    </row>
    <row r="25" spans="1:10" ht="105" customHeight="1" x14ac:dyDescent="0.15">
      <c r="A25" s="93"/>
      <c r="B25" s="7"/>
      <c r="C25" s="88" t="s">
        <v>25</v>
      </c>
      <c r="D25" s="89"/>
      <c r="E25" s="7"/>
      <c r="F25" s="88" t="s">
        <v>25</v>
      </c>
      <c r="G25" s="89"/>
      <c r="H25" s="7"/>
      <c r="I25" s="88" t="s">
        <v>25</v>
      </c>
      <c r="J25" s="89"/>
    </row>
    <row r="26" spans="1:10" ht="20" customHeight="1" x14ac:dyDescent="0.15">
      <c r="A26" s="23"/>
      <c r="B26" s="8"/>
      <c r="C26" s="24"/>
      <c r="D26" s="24"/>
      <c r="E26" s="8"/>
      <c r="F26" s="24"/>
      <c r="G26" s="24"/>
      <c r="H26" s="8"/>
      <c r="I26" s="24"/>
      <c r="J26" s="25"/>
    </row>
  </sheetData>
  <sheetProtection algorithmName="SHA-512" hashValue="CPSpxOLCLNyNvVIY3FB1mUNpuH0ivjRvkkNoWUvGYi5qqKVy6/ucXONdO07fc4IvCy/91dEl9ooH1HwYHDeaDA==" saltValue="no5C9wmbRRcbZb+/HUwsjg==" spinCount="100000" sheet="1" objects="1" scenarios="1"/>
  <mergeCells count="44">
    <mergeCell ref="A22:A23"/>
    <mergeCell ref="C23:D23"/>
    <mergeCell ref="F23:G23"/>
    <mergeCell ref="I23:J23"/>
    <mergeCell ref="A24:A25"/>
    <mergeCell ref="C25:D25"/>
    <mergeCell ref="F25:G25"/>
    <mergeCell ref="I25:J25"/>
    <mergeCell ref="C8:D8"/>
    <mergeCell ref="F8:G8"/>
    <mergeCell ref="I8:J8"/>
    <mergeCell ref="A16:A17"/>
    <mergeCell ref="C17:D17"/>
    <mergeCell ref="F17:G17"/>
    <mergeCell ref="I17:J17"/>
    <mergeCell ref="C12:D12"/>
    <mergeCell ref="F12:G12"/>
    <mergeCell ref="I12:J12"/>
    <mergeCell ref="C15:D15"/>
    <mergeCell ref="F15:G15"/>
    <mergeCell ref="I1:J1"/>
    <mergeCell ref="C1:D1"/>
    <mergeCell ref="F1:G1"/>
    <mergeCell ref="C2:D2"/>
    <mergeCell ref="F2:G2"/>
    <mergeCell ref="I2:J2"/>
    <mergeCell ref="C6:D6"/>
    <mergeCell ref="F6:G6"/>
    <mergeCell ref="I6:J6"/>
    <mergeCell ref="C4:D4"/>
    <mergeCell ref="F4:G4"/>
    <mergeCell ref="I4:J4"/>
    <mergeCell ref="A20:A21"/>
    <mergeCell ref="C21:D21"/>
    <mergeCell ref="F21:G21"/>
    <mergeCell ref="I21:J21"/>
    <mergeCell ref="C10:D10"/>
    <mergeCell ref="F10:G10"/>
    <mergeCell ref="I10:J10"/>
    <mergeCell ref="I15:J15"/>
    <mergeCell ref="A18:A19"/>
    <mergeCell ref="C19:D19"/>
    <mergeCell ref="F19:G19"/>
    <mergeCell ref="I19:J19"/>
  </mergeCells>
  <dataValidations count="1">
    <dataValidation type="list" errorStyle="warning" allowBlank="1" showErrorMessage="1" error="Voer juiste waarde in. " sqref="C3 F3 I3 I5 F5 C5 C7 F7 I7 I9 F9 C9 C11 F11 I11 C16 F16 I16 C18 F18 I18 C20 F20 I20 C24 F24 I24 C22 F22 I22" xr:uid="{8B3DF6A8-5D42-214B-B77F-CBC3F5777A92}">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sheetPr>
    <tabColor theme="6"/>
  </sheetPr>
  <dimension ref="A1:K26"/>
  <sheetViews>
    <sheetView showGridLines="0" zoomScale="90" zoomScaleNormal="90" workbookViewId="0">
      <pane xSplit="1" ySplit="1" topLeftCell="B13" activePane="bottomRight" state="frozen"/>
      <selection pane="topRight" activeCell="B1" sqref="B1"/>
      <selection pane="bottomLeft" activeCell="A2" sqref="A2"/>
      <selection pane="bottomRight" activeCell="I25" sqref="I25:J25"/>
    </sheetView>
  </sheetViews>
  <sheetFormatPr baseColWidth="10" defaultColWidth="8.83203125" defaultRowHeight="13" x14ac:dyDescent="0.15"/>
  <cols>
    <col min="1" max="1" width="130.83203125" style="3" customWidth="1"/>
    <col min="2" max="2" width="2.83203125" style="5" customWidth="1"/>
    <col min="3" max="3" width="42.6640625" style="4" customWidth="1"/>
    <col min="4" max="4" width="3.83203125" style="4" customWidth="1"/>
    <col min="5" max="5" width="2.83203125" style="4" customWidth="1"/>
    <col min="6" max="6" width="42.6640625" style="4" customWidth="1"/>
    <col min="7" max="7" width="3.83203125" style="4" customWidth="1"/>
    <col min="8" max="8" width="2.83203125" style="4" customWidth="1"/>
    <col min="9" max="9" width="42.6640625" style="3" customWidth="1"/>
    <col min="10" max="10" width="3.83203125" style="3" customWidth="1"/>
    <col min="11" max="11" width="11.6640625" style="3" bestFit="1" customWidth="1"/>
    <col min="12" max="16384" width="8.83203125" style="3"/>
  </cols>
  <sheetData>
    <row r="1" spans="1:11" ht="50" customHeight="1" x14ac:dyDescent="0.2">
      <c r="A1" s="22" t="s">
        <v>28</v>
      </c>
      <c r="B1" s="10"/>
      <c r="C1" s="94" t="s">
        <v>21</v>
      </c>
      <c r="D1" s="95"/>
      <c r="E1" s="10"/>
      <c r="F1" s="94" t="s">
        <v>22</v>
      </c>
      <c r="G1" s="95"/>
      <c r="H1" s="10"/>
      <c r="I1" s="94" t="s">
        <v>23</v>
      </c>
      <c r="J1" s="95"/>
      <c r="K1" s="2"/>
    </row>
    <row r="2" spans="1:11" ht="20" customHeight="1" x14ac:dyDescent="0.15">
      <c r="A2" s="42" t="s">
        <v>24</v>
      </c>
      <c r="B2" s="6"/>
      <c r="C2" s="96" t="s">
        <v>4</v>
      </c>
      <c r="D2" s="97"/>
      <c r="E2" s="6"/>
      <c r="F2" s="96" t="s">
        <v>4</v>
      </c>
      <c r="G2" s="97"/>
      <c r="H2" s="6"/>
      <c r="I2" s="96" t="s">
        <v>4</v>
      </c>
      <c r="J2" s="97"/>
    </row>
    <row r="3" spans="1:11" ht="20" customHeight="1" x14ac:dyDescent="0.15">
      <c r="A3" s="41" t="str">
        <f>_xlfn.SINGLE('Beoordelen open vragen'!A3)</f>
        <v xml:space="preserve">Open vraag 1: Implementatieplan en transitie </v>
      </c>
      <c r="B3" s="7"/>
      <c r="C3" s="43" t="s">
        <v>4</v>
      </c>
      <c r="D3" s="44"/>
      <c r="E3" s="7"/>
      <c r="F3" s="43" t="s">
        <v>4</v>
      </c>
      <c r="G3" s="44"/>
      <c r="H3" s="7"/>
      <c r="I3" s="43" t="s">
        <v>4</v>
      </c>
      <c r="J3" s="44"/>
    </row>
    <row r="4" spans="1:11" ht="135" customHeight="1" x14ac:dyDescent="0.15">
      <c r="A4" s="35" t="str">
        <f>_xlfn.SINGLE('Beoordelen open vragen'!A4)</f>
        <v>Zie bijlage 6 'kwaliteit'.</v>
      </c>
      <c r="B4" s="7"/>
      <c r="C4" s="88" t="s">
        <v>25</v>
      </c>
      <c r="D4" s="89"/>
      <c r="E4" s="7"/>
      <c r="F4" s="88" t="s">
        <v>25</v>
      </c>
      <c r="G4" s="89"/>
      <c r="H4" s="7"/>
      <c r="I4" s="88" t="s">
        <v>25</v>
      </c>
      <c r="J4" s="89"/>
    </row>
    <row r="5" spans="1:11" ht="20" customHeight="1" x14ac:dyDescent="0.15">
      <c r="A5" s="41" t="str">
        <f>_xlfn.SINGLE('Beoordelen open vragen'!A5)</f>
        <v>Open vraag 2: Preventie en reductie ziekteverzuim en demedicaliseren.</v>
      </c>
      <c r="B5" s="7"/>
      <c r="C5" s="43" t="s">
        <v>4</v>
      </c>
      <c r="D5" s="44"/>
      <c r="E5" s="7"/>
      <c r="F5" s="43" t="s">
        <v>4</v>
      </c>
      <c r="G5" s="44"/>
      <c r="H5" s="7"/>
      <c r="I5" s="43" t="s">
        <v>4</v>
      </c>
      <c r="J5" s="44"/>
    </row>
    <row r="6" spans="1:11" ht="135" customHeight="1" x14ac:dyDescent="0.15">
      <c r="A6" s="35" t="str">
        <f>_xlfn.SINGLE('Beoordelen open vragen'!A6)</f>
        <v>Zie bijlage 6 'kwaliteit'.</v>
      </c>
      <c r="B6" s="7"/>
      <c r="C6" s="88" t="s">
        <v>25</v>
      </c>
      <c r="D6" s="89"/>
      <c r="E6" s="7"/>
      <c r="F6" s="88" t="s">
        <v>25</v>
      </c>
      <c r="G6" s="89"/>
      <c r="H6" s="7"/>
      <c r="I6" s="88" t="s">
        <v>25</v>
      </c>
      <c r="J6" s="89"/>
    </row>
    <row r="7" spans="1:11" ht="20" customHeight="1" x14ac:dyDescent="0.15">
      <c r="A7" s="41" t="str">
        <f>_xlfn.SINGLE('Beoordelen open vragen'!A7)</f>
        <v>Open vraag 3: Kwaliteit en continuïteit dienstverlening.</v>
      </c>
      <c r="B7" s="7"/>
      <c r="C7" s="43" t="s">
        <v>4</v>
      </c>
      <c r="D7" s="44"/>
      <c r="E7" s="7"/>
      <c r="F7" s="43" t="s">
        <v>4</v>
      </c>
      <c r="G7" s="44"/>
      <c r="H7" s="7"/>
      <c r="I7" s="43" t="s">
        <v>4</v>
      </c>
      <c r="J7" s="44"/>
    </row>
    <row r="8" spans="1:11" ht="135" customHeight="1" x14ac:dyDescent="0.15">
      <c r="A8" s="35" t="str">
        <f>_xlfn.SINGLE('Beoordelen open vragen'!A8)</f>
        <v>Zie bijlage 6 'kwaliteit'.</v>
      </c>
      <c r="B8" s="7"/>
      <c r="C8" s="88" t="s">
        <v>25</v>
      </c>
      <c r="D8" s="89"/>
      <c r="E8" s="7"/>
      <c r="F8" s="88" t="s">
        <v>25</v>
      </c>
      <c r="G8" s="89"/>
      <c r="H8" s="7"/>
      <c r="I8" s="88" t="s">
        <v>25</v>
      </c>
      <c r="J8" s="89"/>
    </row>
    <row r="9" spans="1:11" ht="20" customHeight="1" x14ac:dyDescent="0.15">
      <c r="A9" s="41" t="str">
        <f>'Beoordelen open vragen'!A9</f>
        <v>Open vraag 4: Proces ziekmelden, herstelmelden, communicatie en applicatie.</v>
      </c>
      <c r="B9" s="7"/>
      <c r="C9" s="43" t="s">
        <v>4</v>
      </c>
      <c r="D9" s="44"/>
      <c r="E9" s="7"/>
      <c r="F9" s="43" t="s">
        <v>4</v>
      </c>
      <c r="G9" s="44"/>
      <c r="H9" s="7"/>
      <c r="I9" s="43" t="s">
        <v>4</v>
      </c>
      <c r="J9" s="44"/>
    </row>
    <row r="10" spans="1:11" ht="135" customHeight="1" x14ac:dyDescent="0.15">
      <c r="A10" s="35" t="str">
        <f>'Beoordelen open vragen'!A10</f>
        <v>Zie bijlage 6 'kwaliteit'.</v>
      </c>
      <c r="B10" s="7"/>
      <c r="C10" s="88" t="s">
        <v>25</v>
      </c>
      <c r="D10" s="89"/>
      <c r="E10" s="7"/>
      <c r="F10" s="88" t="s">
        <v>25</v>
      </c>
      <c r="G10" s="89"/>
      <c r="H10" s="7"/>
      <c r="I10" s="88" t="s">
        <v>25</v>
      </c>
      <c r="J10" s="89"/>
    </row>
    <row r="11" spans="1:11" ht="20" customHeight="1" x14ac:dyDescent="0.15">
      <c r="A11" s="41" t="str">
        <f>'Beoordelen open vragen'!A11</f>
        <v xml:space="preserve">Open vraag 5: Voorbeeld rapportage en dashboard. </v>
      </c>
      <c r="B11" s="7"/>
      <c r="C11" s="43" t="s">
        <v>4</v>
      </c>
      <c r="D11" s="44"/>
      <c r="E11" s="7"/>
      <c r="F11" s="43" t="s">
        <v>4</v>
      </c>
      <c r="G11" s="44"/>
      <c r="H11" s="7"/>
      <c r="I11" s="43" t="s">
        <v>4</v>
      </c>
      <c r="J11" s="44"/>
    </row>
    <row r="12" spans="1:11" ht="135" customHeight="1" x14ac:dyDescent="0.15">
      <c r="A12" s="35" t="str">
        <f>'Beoordelen open vragen'!A12</f>
        <v>Zie bijlage 6 'kwaliteit'.</v>
      </c>
      <c r="B12" s="7"/>
      <c r="C12" s="88" t="s">
        <v>25</v>
      </c>
      <c r="D12" s="89"/>
      <c r="E12" s="7"/>
      <c r="F12" s="88" t="s">
        <v>25</v>
      </c>
      <c r="G12" s="89"/>
      <c r="H12" s="7"/>
      <c r="I12" s="88" t="s">
        <v>25</v>
      </c>
      <c r="J12" s="89"/>
    </row>
    <row r="13" spans="1:11" ht="20" customHeight="1" x14ac:dyDescent="0.15">
      <c r="A13" s="74"/>
      <c r="C13" s="23"/>
      <c r="D13" s="25"/>
      <c r="E13" s="5"/>
      <c r="F13" s="23"/>
      <c r="G13" s="25"/>
      <c r="H13" s="5"/>
      <c r="I13" s="23"/>
      <c r="J13" s="25"/>
    </row>
    <row r="14" spans="1:11" ht="20" customHeight="1" x14ac:dyDescent="0.15"/>
    <row r="15" spans="1:11" ht="16" x14ac:dyDescent="0.15">
      <c r="A15" s="26" t="str">
        <f>'Beoordelen interview'!A1</f>
        <v xml:space="preserve">2.	 INTERVIEW </v>
      </c>
      <c r="B15" s="6"/>
      <c r="C15" s="90"/>
      <c r="D15" s="91"/>
      <c r="E15" s="6"/>
      <c r="F15" s="90"/>
      <c r="G15" s="91"/>
      <c r="H15" s="6"/>
      <c r="I15" s="90"/>
      <c r="J15" s="91"/>
    </row>
    <row r="16" spans="1:11" ht="20" customHeight="1" x14ac:dyDescent="0.15">
      <c r="A16" s="92" t="str">
        <f>'Beoordelen interview'!A4:A4</f>
        <v>Vraag 1</v>
      </c>
      <c r="B16" s="7"/>
      <c r="C16" s="43" t="s">
        <v>4</v>
      </c>
      <c r="D16" s="44"/>
      <c r="E16" s="7"/>
      <c r="F16" s="43" t="s">
        <v>4</v>
      </c>
      <c r="G16" s="44"/>
      <c r="H16" s="7"/>
      <c r="I16" s="43" t="s">
        <v>4</v>
      </c>
      <c r="J16" s="44"/>
    </row>
    <row r="17" spans="1:10" ht="105" customHeight="1" x14ac:dyDescent="0.15">
      <c r="A17" s="93"/>
      <c r="B17" s="7"/>
      <c r="C17" s="88" t="s">
        <v>25</v>
      </c>
      <c r="D17" s="89"/>
      <c r="E17" s="7"/>
      <c r="F17" s="88" t="s">
        <v>25</v>
      </c>
      <c r="G17" s="89"/>
      <c r="H17" s="7"/>
      <c r="I17" s="88" t="s">
        <v>25</v>
      </c>
      <c r="J17" s="89"/>
    </row>
    <row r="18" spans="1:10" ht="20" customHeight="1" x14ac:dyDescent="0.15">
      <c r="A18" s="92" t="str">
        <f>'Beoordelen interview'!A5:A5</f>
        <v>Vraag 2</v>
      </c>
      <c r="B18" s="7"/>
      <c r="C18" s="43" t="s">
        <v>4</v>
      </c>
      <c r="D18" s="44"/>
      <c r="E18" s="7"/>
      <c r="F18" s="43" t="s">
        <v>4</v>
      </c>
      <c r="G18" s="44"/>
      <c r="H18" s="7"/>
      <c r="I18" s="43" t="s">
        <v>4</v>
      </c>
      <c r="J18" s="44"/>
    </row>
    <row r="19" spans="1:10" ht="105" customHeight="1" x14ac:dyDescent="0.15">
      <c r="A19" s="93"/>
      <c r="B19" s="7"/>
      <c r="C19" s="88" t="s">
        <v>25</v>
      </c>
      <c r="D19" s="89"/>
      <c r="E19" s="7"/>
      <c r="F19" s="88" t="s">
        <v>25</v>
      </c>
      <c r="G19" s="89"/>
      <c r="H19" s="7"/>
      <c r="I19" s="88" t="s">
        <v>25</v>
      </c>
      <c r="J19" s="89"/>
    </row>
    <row r="20" spans="1:10" ht="20" customHeight="1" x14ac:dyDescent="0.15">
      <c r="A20" s="92" t="str">
        <f>'Beoordelen interview'!A6:A6</f>
        <v>Vraag 3</v>
      </c>
      <c r="B20" s="7"/>
      <c r="C20" s="43" t="s">
        <v>4</v>
      </c>
      <c r="D20" s="44"/>
      <c r="E20" s="7"/>
      <c r="F20" s="43" t="s">
        <v>4</v>
      </c>
      <c r="G20" s="44"/>
      <c r="H20" s="7"/>
      <c r="I20" s="43" t="s">
        <v>4</v>
      </c>
      <c r="J20" s="44"/>
    </row>
    <row r="21" spans="1:10" ht="105" customHeight="1" x14ac:dyDescent="0.15">
      <c r="A21" s="93"/>
      <c r="B21" s="7"/>
      <c r="C21" s="88" t="s">
        <v>25</v>
      </c>
      <c r="D21" s="89"/>
      <c r="E21" s="7"/>
      <c r="F21" s="88" t="s">
        <v>25</v>
      </c>
      <c r="G21" s="89"/>
      <c r="H21" s="7"/>
      <c r="I21" s="88" t="s">
        <v>25</v>
      </c>
      <c r="J21" s="89"/>
    </row>
    <row r="22" spans="1:10" ht="20" customHeight="1" x14ac:dyDescent="0.15">
      <c r="A22" s="92" t="str">
        <f>'Beoordelen interview'!A7:A7</f>
        <v>Vraag 4</v>
      </c>
      <c r="B22" s="7"/>
      <c r="C22" s="43" t="s">
        <v>4</v>
      </c>
      <c r="D22" s="44"/>
      <c r="E22" s="7"/>
      <c r="F22" s="43" t="s">
        <v>4</v>
      </c>
      <c r="G22" s="44"/>
      <c r="H22" s="7"/>
      <c r="I22" s="43" t="s">
        <v>4</v>
      </c>
      <c r="J22" s="44"/>
    </row>
    <row r="23" spans="1:10" ht="105" customHeight="1" x14ac:dyDescent="0.15">
      <c r="A23" s="93"/>
      <c r="B23" s="7"/>
      <c r="C23" s="88" t="s">
        <v>25</v>
      </c>
      <c r="D23" s="89"/>
      <c r="E23" s="7"/>
      <c r="F23" s="88" t="s">
        <v>25</v>
      </c>
      <c r="G23" s="89"/>
      <c r="H23" s="7"/>
      <c r="I23" s="88" t="s">
        <v>25</v>
      </c>
      <c r="J23" s="89"/>
    </row>
    <row r="24" spans="1:10" ht="20" customHeight="1" x14ac:dyDescent="0.15">
      <c r="A24" s="92" t="str">
        <f>'Beoordelen interview'!A8:A8</f>
        <v>Interviewvraag 5 CASUS</v>
      </c>
      <c r="B24" s="7"/>
      <c r="C24" s="43" t="s">
        <v>4</v>
      </c>
      <c r="D24" s="44"/>
      <c r="E24" s="7"/>
      <c r="F24" s="43" t="s">
        <v>4</v>
      </c>
      <c r="G24" s="44"/>
      <c r="H24" s="7"/>
      <c r="I24" s="43" t="s">
        <v>4</v>
      </c>
      <c r="J24" s="44"/>
    </row>
    <row r="25" spans="1:10" ht="105" customHeight="1" x14ac:dyDescent="0.15">
      <c r="A25" s="93"/>
      <c r="B25" s="7"/>
      <c r="C25" s="88" t="s">
        <v>25</v>
      </c>
      <c r="D25" s="89"/>
      <c r="E25" s="7"/>
      <c r="F25" s="88" t="s">
        <v>25</v>
      </c>
      <c r="G25" s="89"/>
      <c r="H25" s="7"/>
      <c r="I25" s="88" t="s">
        <v>25</v>
      </c>
      <c r="J25" s="89"/>
    </row>
    <row r="26" spans="1:10" ht="20" customHeight="1" x14ac:dyDescent="0.15">
      <c r="A26" s="23"/>
      <c r="B26" s="8"/>
      <c r="C26" s="24"/>
      <c r="D26" s="24"/>
      <c r="E26" s="8"/>
      <c r="F26" s="24"/>
      <c r="G26" s="24"/>
      <c r="H26" s="8"/>
      <c r="I26" s="24"/>
      <c r="J26" s="25"/>
    </row>
  </sheetData>
  <sheetProtection algorithmName="SHA-512" hashValue="sG/cDrPc/Ty6MNZLNA6rB7Oa8bHwBax52BHrX4SC8HLRuALCO9IKghKUCvfyDcELi6hFLlrVs5S7J2ezXfbbfA==" saltValue="XEMycRfuaeWC4FQpE7hdog==" spinCount="100000" sheet="1" objects="1" scenarios="1"/>
  <mergeCells count="44">
    <mergeCell ref="A22:A23"/>
    <mergeCell ref="C23:D23"/>
    <mergeCell ref="F23:G23"/>
    <mergeCell ref="I23:J23"/>
    <mergeCell ref="A24:A25"/>
    <mergeCell ref="C25:D25"/>
    <mergeCell ref="F25:G25"/>
    <mergeCell ref="I25:J25"/>
    <mergeCell ref="C12:D12"/>
    <mergeCell ref="F12:G12"/>
    <mergeCell ref="I12:J12"/>
    <mergeCell ref="A18:A19"/>
    <mergeCell ref="C19:D19"/>
    <mergeCell ref="F19:G19"/>
    <mergeCell ref="I19:J19"/>
    <mergeCell ref="I17:J17"/>
    <mergeCell ref="A20:A21"/>
    <mergeCell ref="C21:D21"/>
    <mergeCell ref="F21:G21"/>
    <mergeCell ref="I21:J21"/>
    <mergeCell ref="C8:D8"/>
    <mergeCell ref="F8:G8"/>
    <mergeCell ref="I8:J8"/>
    <mergeCell ref="C15:D15"/>
    <mergeCell ref="F15:G15"/>
    <mergeCell ref="I15:J15"/>
    <mergeCell ref="C10:D10"/>
    <mergeCell ref="F10:G10"/>
    <mergeCell ref="I10:J10"/>
    <mergeCell ref="A16:A17"/>
    <mergeCell ref="C17:D17"/>
    <mergeCell ref="F17:G17"/>
    <mergeCell ref="C1:D1"/>
    <mergeCell ref="F1:G1"/>
    <mergeCell ref="C6:D6"/>
    <mergeCell ref="F6:G6"/>
    <mergeCell ref="I6:J6"/>
    <mergeCell ref="I1:J1"/>
    <mergeCell ref="C2:D2"/>
    <mergeCell ref="F2:G2"/>
    <mergeCell ref="I2:J2"/>
    <mergeCell ref="C4:D4"/>
    <mergeCell ref="F4:G4"/>
    <mergeCell ref="I4:J4"/>
  </mergeCells>
  <dataValidations count="1">
    <dataValidation type="list" errorStyle="warning" allowBlank="1" showErrorMessage="1" error="Voer juiste waarde in. " sqref="C3 F3 I3 I5 F5 C5 C7 F7 I7 I9 F9 C9 C11 F11 I11 C16 F16 I16 C18 F18 I18 C20 F20 I20 C24 F24 I24 C22 F22 I22" xr:uid="{23DDF53F-12C8-FC46-A5BC-DCB997F0A83B}">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4C175-DF83-5A48-B728-4F73E9AD7447}">
  <sheetPr>
    <tabColor theme="6"/>
  </sheetPr>
  <dimension ref="A1:K26"/>
  <sheetViews>
    <sheetView showGridLines="0" zoomScaleNormal="100" workbookViewId="0"/>
  </sheetViews>
  <sheetFormatPr baseColWidth="10" defaultColWidth="8.83203125" defaultRowHeight="13" x14ac:dyDescent="0.15"/>
  <cols>
    <col min="1" max="1" width="130.83203125" style="3" customWidth="1"/>
    <col min="2" max="2" width="2.83203125" style="5" customWidth="1"/>
    <col min="3" max="3" width="42.6640625" style="4" customWidth="1"/>
    <col min="4" max="4" width="3.83203125" style="4" customWidth="1"/>
    <col min="5" max="5" width="2.83203125" style="4" customWidth="1"/>
    <col min="6" max="6" width="42.6640625" style="4" customWidth="1"/>
    <col min="7" max="7" width="3.83203125" style="4" customWidth="1"/>
    <col min="8" max="8" width="2.83203125" style="4" customWidth="1"/>
    <col min="9" max="9" width="42.6640625" style="3" customWidth="1"/>
    <col min="10" max="10" width="3.83203125" style="3" customWidth="1"/>
    <col min="11" max="11" width="11.6640625" style="3" bestFit="1" customWidth="1"/>
    <col min="12" max="16384" width="8.83203125" style="3"/>
  </cols>
  <sheetData>
    <row r="1" spans="1:11" ht="50" customHeight="1" x14ac:dyDescent="0.2">
      <c r="A1" s="22" t="s">
        <v>29</v>
      </c>
      <c r="B1" s="10"/>
      <c r="C1" s="94" t="s">
        <v>21</v>
      </c>
      <c r="D1" s="95"/>
      <c r="E1" s="10"/>
      <c r="F1" s="94" t="s">
        <v>22</v>
      </c>
      <c r="G1" s="95"/>
      <c r="H1" s="10"/>
      <c r="I1" s="94" t="s">
        <v>23</v>
      </c>
      <c r="J1" s="95"/>
      <c r="K1" s="2"/>
    </row>
    <row r="2" spans="1:11" ht="20" customHeight="1" x14ac:dyDescent="0.15">
      <c r="A2" s="42" t="s">
        <v>24</v>
      </c>
      <c r="B2" s="6"/>
      <c r="C2" s="96" t="s">
        <v>4</v>
      </c>
      <c r="D2" s="97"/>
      <c r="E2" s="6"/>
      <c r="F2" s="96" t="s">
        <v>4</v>
      </c>
      <c r="G2" s="97"/>
      <c r="H2" s="6"/>
      <c r="I2" s="96" t="s">
        <v>4</v>
      </c>
      <c r="J2" s="97"/>
    </row>
    <row r="3" spans="1:11" ht="20" customHeight="1" x14ac:dyDescent="0.15">
      <c r="A3" s="41" t="str">
        <f>_xlfn.SINGLE('Beoordelen open vragen'!A3)</f>
        <v xml:space="preserve">Open vraag 1: Implementatieplan en transitie </v>
      </c>
      <c r="B3" s="7"/>
      <c r="C3" s="43" t="s">
        <v>4</v>
      </c>
      <c r="D3" s="44"/>
      <c r="E3" s="7"/>
      <c r="F3" s="43" t="s">
        <v>4</v>
      </c>
      <c r="G3" s="44"/>
      <c r="H3" s="7"/>
      <c r="I3" s="43" t="s">
        <v>4</v>
      </c>
      <c r="J3" s="44"/>
    </row>
    <row r="4" spans="1:11" ht="135" customHeight="1" x14ac:dyDescent="0.15">
      <c r="A4" s="35" t="str">
        <f>_xlfn.SINGLE('Beoordelen open vragen'!A4)</f>
        <v>Zie bijlage 6 'kwaliteit'.</v>
      </c>
      <c r="B4" s="7"/>
      <c r="C4" s="88" t="s">
        <v>25</v>
      </c>
      <c r="D4" s="89"/>
      <c r="E4" s="7"/>
      <c r="F4" s="88" t="s">
        <v>25</v>
      </c>
      <c r="G4" s="89"/>
      <c r="H4" s="7"/>
      <c r="I4" s="88" t="s">
        <v>25</v>
      </c>
      <c r="J4" s="89"/>
    </row>
    <row r="5" spans="1:11" ht="20" customHeight="1" x14ac:dyDescent="0.15">
      <c r="A5" s="41" t="str">
        <f>_xlfn.SINGLE('Beoordelen open vragen'!A5)</f>
        <v>Open vraag 2: Preventie en reductie ziekteverzuim en demedicaliseren.</v>
      </c>
      <c r="B5" s="7"/>
      <c r="C5" s="43" t="s">
        <v>4</v>
      </c>
      <c r="D5" s="44"/>
      <c r="E5" s="7"/>
      <c r="F5" s="43" t="s">
        <v>4</v>
      </c>
      <c r="G5" s="44"/>
      <c r="H5" s="7"/>
      <c r="I5" s="43" t="s">
        <v>4</v>
      </c>
      <c r="J5" s="44"/>
    </row>
    <row r="6" spans="1:11" ht="135" customHeight="1" x14ac:dyDescent="0.15">
      <c r="A6" s="35" t="str">
        <f>_xlfn.SINGLE('Beoordelen open vragen'!A6)</f>
        <v>Zie bijlage 6 'kwaliteit'.</v>
      </c>
      <c r="B6" s="7"/>
      <c r="C6" s="88" t="s">
        <v>25</v>
      </c>
      <c r="D6" s="89"/>
      <c r="E6" s="7"/>
      <c r="F6" s="88" t="s">
        <v>25</v>
      </c>
      <c r="G6" s="89"/>
      <c r="H6" s="7"/>
      <c r="I6" s="88" t="s">
        <v>25</v>
      </c>
      <c r="J6" s="89"/>
    </row>
    <row r="7" spans="1:11" ht="20" customHeight="1" x14ac:dyDescent="0.15">
      <c r="A7" s="41" t="str">
        <f>_xlfn.SINGLE('Beoordelen open vragen'!A7)</f>
        <v>Open vraag 3: Kwaliteit en continuïteit dienstverlening.</v>
      </c>
      <c r="B7" s="7"/>
      <c r="C7" s="43" t="s">
        <v>4</v>
      </c>
      <c r="D7" s="44"/>
      <c r="E7" s="7"/>
      <c r="F7" s="43" t="s">
        <v>4</v>
      </c>
      <c r="G7" s="44"/>
      <c r="H7" s="7"/>
      <c r="I7" s="43" t="s">
        <v>4</v>
      </c>
      <c r="J7" s="44"/>
    </row>
    <row r="8" spans="1:11" ht="135" customHeight="1" x14ac:dyDescent="0.15">
      <c r="A8" s="35" t="str">
        <f>_xlfn.SINGLE('Beoordelen open vragen'!A8)</f>
        <v>Zie bijlage 6 'kwaliteit'.</v>
      </c>
      <c r="B8" s="7"/>
      <c r="C8" s="88" t="s">
        <v>25</v>
      </c>
      <c r="D8" s="89"/>
      <c r="E8" s="7"/>
      <c r="F8" s="88" t="s">
        <v>25</v>
      </c>
      <c r="G8" s="89"/>
      <c r="H8" s="7"/>
      <c r="I8" s="88" t="s">
        <v>25</v>
      </c>
      <c r="J8" s="89"/>
    </row>
    <row r="9" spans="1:11" ht="20" customHeight="1" x14ac:dyDescent="0.15">
      <c r="A9" s="41" t="str">
        <f>'Beoordelen open vragen'!A9</f>
        <v>Open vraag 4: Proces ziekmelden, herstelmelden, communicatie en applicatie.</v>
      </c>
      <c r="B9" s="7"/>
      <c r="C9" s="43" t="s">
        <v>4</v>
      </c>
      <c r="D9" s="44"/>
      <c r="E9" s="7"/>
      <c r="F9" s="43" t="s">
        <v>4</v>
      </c>
      <c r="G9" s="44"/>
      <c r="H9" s="7"/>
      <c r="I9" s="43" t="s">
        <v>4</v>
      </c>
      <c r="J9" s="44"/>
    </row>
    <row r="10" spans="1:11" ht="135" customHeight="1" x14ac:dyDescent="0.15">
      <c r="A10" s="35" t="str">
        <f>'Beoordelen open vragen'!A10</f>
        <v>Zie bijlage 6 'kwaliteit'.</v>
      </c>
      <c r="B10" s="7"/>
      <c r="C10" s="88" t="s">
        <v>25</v>
      </c>
      <c r="D10" s="89"/>
      <c r="E10" s="7"/>
      <c r="F10" s="88" t="s">
        <v>25</v>
      </c>
      <c r="G10" s="89"/>
      <c r="H10" s="7"/>
      <c r="I10" s="88" t="s">
        <v>25</v>
      </c>
      <c r="J10" s="89"/>
    </row>
    <row r="11" spans="1:11" ht="20" customHeight="1" x14ac:dyDescent="0.15">
      <c r="A11" s="41" t="str">
        <f>'Beoordelen open vragen'!A11</f>
        <v xml:space="preserve">Open vraag 5: Voorbeeld rapportage en dashboard. </v>
      </c>
      <c r="B11" s="7"/>
      <c r="C11" s="43" t="s">
        <v>4</v>
      </c>
      <c r="D11" s="44"/>
      <c r="E11" s="7"/>
      <c r="F11" s="43" t="s">
        <v>4</v>
      </c>
      <c r="G11" s="44"/>
      <c r="H11" s="7"/>
      <c r="I11" s="43" t="s">
        <v>4</v>
      </c>
      <c r="J11" s="44"/>
    </row>
    <row r="12" spans="1:11" ht="135" customHeight="1" x14ac:dyDescent="0.15">
      <c r="A12" s="35" t="str">
        <f>'Beoordelen open vragen'!A12</f>
        <v>Zie bijlage 6 'kwaliteit'.</v>
      </c>
      <c r="B12" s="7"/>
      <c r="C12" s="88" t="s">
        <v>25</v>
      </c>
      <c r="D12" s="89"/>
      <c r="E12" s="7"/>
      <c r="F12" s="88" t="s">
        <v>25</v>
      </c>
      <c r="G12" s="89"/>
      <c r="H12" s="7"/>
      <c r="I12" s="88" t="s">
        <v>25</v>
      </c>
      <c r="J12" s="89"/>
    </row>
    <row r="13" spans="1:11" ht="20" customHeight="1" x14ac:dyDescent="0.15">
      <c r="A13" s="74"/>
      <c r="C13" s="23"/>
      <c r="D13" s="25"/>
      <c r="E13" s="5"/>
      <c r="F13" s="23"/>
      <c r="G13" s="25"/>
      <c r="H13" s="5"/>
      <c r="I13" s="23"/>
      <c r="J13" s="25"/>
    </row>
    <row r="14" spans="1:11" ht="20" customHeight="1" x14ac:dyDescent="0.15"/>
    <row r="15" spans="1:11" ht="16" x14ac:dyDescent="0.15">
      <c r="A15" s="26" t="str">
        <f>'Beoordelen interview'!A1</f>
        <v xml:space="preserve">2.	 INTERVIEW </v>
      </c>
      <c r="B15" s="6"/>
      <c r="C15" s="90"/>
      <c r="D15" s="91"/>
      <c r="E15" s="6"/>
      <c r="F15" s="90"/>
      <c r="G15" s="91"/>
      <c r="H15" s="6"/>
      <c r="I15" s="90"/>
      <c r="J15" s="91"/>
    </row>
    <row r="16" spans="1:11" ht="20" customHeight="1" x14ac:dyDescent="0.15">
      <c r="A16" s="92" t="str">
        <f>'Beoordelen interview'!A4:A4</f>
        <v>Vraag 1</v>
      </c>
      <c r="B16" s="7"/>
      <c r="C16" s="43" t="s">
        <v>4</v>
      </c>
      <c r="D16" s="44"/>
      <c r="E16" s="7"/>
      <c r="F16" s="43" t="s">
        <v>4</v>
      </c>
      <c r="G16" s="44"/>
      <c r="H16" s="7"/>
      <c r="I16" s="43" t="s">
        <v>4</v>
      </c>
      <c r="J16" s="44"/>
    </row>
    <row r="17" spans="1:10" ht="105" customHeight="1" x14ac:dyDescent="0.15">
      <c r="A17" s="93"/>
      <c r="B17" s="7"/>
      <c r="C17" s="88" t="s">
        <v>25</v>
      </c>
      <c r="D17" s="89"/>
      <c r="E17" s="7"/>
      <c r="F17" s="88" t="s">
        <v>25</v>
      </c>
      <c r="G17" s="89"/>
      <c r="H17" s="7"/>
      <c r="I17" s="88" t="s">
        <v>25</v>
      </c>
      <c r="J17" s="89"/>
    </row>
    <row r="18" spans="1:10" ht="20" customHeight="1" x14ac:dyDescent="0.15">
      <c r="A18" s="92" t="str">
        <f>'Beoordelen interview'!A5:A5</f>
        <v>Vraag 2</v>
      </c>
      <c r="B18" s="7"/>
      <c r="C18" s="43" t="s">
        <v>4</v>
      </c>
      <c r="D18" s="44"/>
      <c r="E18" s="7"/>
      <c r="F18" s="43" t="s">
        <v>4</v>
      </c>
      <c r="G18" s="44"/>
      <c r="H18" s="7"/>
      <c r="I18" s="43" t="s">
        <v>4</v>
      </c>
      <c r="J18" s="44"/>
    </row>
    <row r="19" spans="1:10" ht="105" customHeight="1" x14ac:dyDescent="0.15">
      <c r="A19" s="93"/>
      <c r="B19" s="7"/>
      <c r="C19" s="88" t="s">
        <v>25</v>
      </c>
      <c r="D19" s="89"/>
      <c r="E19" s="7"/>
      <c r="F19" s="88" t="s">
        <v>25</v>
      </c>
      <c r="G19" s="89"/>
      <c r="H19" s="7"/>
      <c r="I19" s="88" t="s">
        <v>25</v>
      </c>
      <c r="J19" s="89"/>
    </row>
    <row r="20" spans="1:10" ht="20" customHeight="1" x14ac:dyDescent="0.15">
      <c r="A20" s="92" t="str">
        <f>'Beoordelen interview'!A6:A6</f>
        <v>Vraag 3</v>
      </c>
      <c r="B20" s="7"/>
      <c r="C20" s="43" t="s">
        <v>4</v>
      </c>
      <c r="D20" s="44"/>
      <c r="E20" s="7"/>
      <c r="F20" s="43" t="s">
        <v>4</v>
      </c>
      <c r="G20" s="44"/>
      <c r="H20" s="7"/>
      <c r="I20" s="43" t="s">
        <v>4</v>
      </c>
      <c r="J20" s="44"/>
    </row>
    <row r="21" spans="1:10" ht="105" customHeight="1" x14ac:dyDescent="0.15">
      <c r="A21" s="93"/>
      <c r="B21" s="7"/>
      <c r="C21" s="88" t="s">
        <v>25</v>
      </c>
      <c r="D21" s="89"/>
      <c r="E21" s="7"/>
      <c r="F21" s="88" t="s">
        <v>25</v>
      </c>
      <c r="G21" s="89"/>
      <c r="H21" s="7"/>
      <c r="I21" s="88" t="s">
        <v>25</v>
      </c>
      <c r="J21" s="89"/>
    </row>
    <row r="22" spans="1:10" ht="20" customHeight="1" x14ac:dyDescent="0.15">
      <c r="A22" s="92" t="str">
        <f>'Beoordelen interview'!A7:A7</f>
        <v>Vraag 4</v>
      </c>
      <c r="B22" s="7"/>
      <c r="C22" s="43" t="s">
        <v>4</v>
      </c>
      <c r="D22" s="44"/>
      <c r="E22" s="7"/>
      <c r="F22" s="43" t="s">
        <v>4</v>
      </c>
      <c r="G22" s="44"/>
      <c r="H22" s="7"/>
      <c r="I22" s="43" t="s">
        <v>4</v>
      </c>
      <c r="J22" s="44"/>
    </row>
    <row r="23" spans="1:10" ht="105" customHeight="1" x14ac:dyDescent="0.15">
      <c r="A23" s="93"/>
      <c r="B23" s="7"/>
      <c r="C23" s="88" t="s">
        <v>25</v>
      </c>
      <c r="D23" s="89"/>
      <c r="E23" s="7"/>
      <c r="F23" s="88" t="s">
        <v>25</v>
      </c>
      <c r="G23" s="89"/>
      <c r="H23" s="7"/>
      <c r="I23" s="88" t="s">
        <v>25</v>
      </c>
      <c r="J23" s="89"/>
    </row>
    <row r="24" spans="1:10" ht="20" customHeight="1" x14ac:dyDescent="0.15">
      <c r="A24" s="92" t="str">
        <f>'Beoordelen interview'!A8:A8</f>
        <v>Interviewvraag 5 CASUS</v>
      </c>
      <c r="B24" s="7"/>
      <c r="C24" s="43" t="s">
        <v>4</v>
      </c>
      <c r="D24" s="44"/>
      <c r="E24" s="7"/>
      <c r="F24" s="43" t="s">
        <v>4</v>
      </c>
      <c r="G24" s="44"/>
      <c r="H24" s="7"/>
      <c r="I24" s="43" t="s">
        <v>4</v>
      </c>
      <c r="J24" s="44"/>
    </row>
    <row r="25" spans="1:10" ht="105" customHeight="1" x14ac:dyDescent="0.15">
      <c r="A25" s="93"/>
      <c r="B25" s="7"/>
      <c r="C25" s="88" t="s">
        <v>25</v>
      </c>
      <c r="D25" s="89"/>
      <c r="E25" s="7"/>
      <c r="F25" s="88" t="s">
        <v>25</v>
      </c>
      <c r="G25" s="89"/>
      <c r="H25" s="7"/>
      <c r="I25" s="88" t="s">
        <v>25</v>
      </c>
      <c r="J25" s="89"/>
    </row>
    <row r="26" spans="1:10" ht="20" customHeight="1" x14ac:dyDescent="0.15">
      <c r="A26" s="23"/>
      <c r="B26" s="8"/>
      <c r="C26" s="24"/>
      <c r="D26" s="24"/>
      <c r="E26" s="8"/>
      <c r="F26" s="24"/>
      <c r="G26" s="24"/>
      <c r="H26" s="8"/>
      <c r="I26" s="24"/>
      <c r="J26" s="25"/>
    </row>
  </sheetData>
  <sheetProtection algorithmName="SHA-512" hashValue="BSIsItj7G3WO38cH2dHFjHT1wNjkj7spNxhV4DjLFkesEyhWVRBP6UrUtJRGHup20RbVWMIaRwwMH+/54mkF5w==" saltValue="K+hCxGyhdKde352YGxdTVQ==" spinCount="100000" sheet="1" objects="1" scenarios="1"/>
  <mergeCells count="44">
    <mergeCell ref="A24:A25"/>
    <mergeCell ref="C25:D25"/>
    <mergeCell ref="F25:G25"/>
    <mergeCell ref="I25:J25"/>
    <mergeCell ref="F19:G19"/>
    <mergeCell ref="I19:J19"/>
    <mergeCell ref="A22:A23"/>
    <mergeCell ref="C23:D23"/>
    <mergeCell ref="F23:G23"/>
    <mergeCell ref="I23:J23"/>
    <mergeCell ref="A20:A21"/>
    <mergeCell ref="C21:D21"/>
    <mergeCell ref="F21:G21"/>
    <mergeCell ref="I21:J21"/>
    <mergeCell ref="C12:D12"/>
    <mergeCell ref="F12:G12"/>
    <mergeCell ref="I12:J12"/>
    <mergeCell ref="C15:D15"/>
    <mergeCell ref="F15:G15"/>
    <mergeCell ref="I15:J15"/>
    <mergeCell ref="A16:A17"/>
    <mergeCell ref="C17:D17"/>
    <mergeCell ref="F17:G17"/>
    <mergeCell ref="I17:J17"/>
    <mergeCell ref="A18:A19"/>
    <mergeCell ref="C19:D19"/>
    <mergeCell ref="C8:D8"/>
    <mergeCell ref="F8:G8"/>
    <mergeCell ref="I8:J8"/>
    <mergeCell ref="C10:D10"/>
    <mergeCell ref="F10:G10"/>
    <mergeCell ref="I10:J10"/>
    <mergeCell ref="C4:D4"/>
    <mergeCell ref="F4:G4"/>
    <mergeCell ref="I4:J4"/>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I5 F5 C5 C7 F7 I7 I9 F9 C9 C11 F11 I11 C16 F16 I16 C18 F18 I18 C20 F20 I20 C24 F24 I24 C22 F22 I22" xr:uid="{D587C740-7DA6-0E45-8B5A-46C4DCF6DC7B}">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9"/>
    <pageSetUpPr fitToPage="1"/>
  </sheetPr>
  <dimension ref="A1:K79"/>
  <sheetViews>
    <sheetView showGridLines="0" tabSelected="1" topLeftCell="A26" zoomScaleNormal="100" workbookViewId="0">
      <selection activeCell="H31" sqref="H31:H37"/>
    </sheetView>
  </sheetViews>
  <sheetFormatPr baseColWidth="10" defaultColWidth="8.83203125" defaultRowHeight="15" x14ac:dyDescent="0.2"/>
  <cols>
    <col min="1" max="1" width="58.1640625" customWidth="1"/>
    <col min="2" max="2" width="15.6640625" customWidth="1"/>
    <col min="3" max="3" width="2.83203125" customWidth="1"/>
    <col min="4" max="4" width="26.1640625" customWidth="1"/>
    <col min="5" max="5" width="30.83203125" customWidth="1"/>
    <col min="6" max="6" width="2.83203125" customWidth="1"/>
    <col min="7" max="7" width="26.1640625" customWidth="1"/>
    <col min="8" max="8" width="30.83203125" customWidth="1"/>
    <col min="9" max="9" width="5" customWidth="1"/>
    <col min="10" max="10" width="26.1640625" customWidth="1"/>
    <col min="11" max="11" width="30.83203125" customWidth="1"/>
  </cols>
  <sheetData>
    <row r="1" spans="1:11" ht="24" customHeight="1" x14ac:dyDescent="0.2">
      <c r="A1" s="119" t="s">
        <v>30</v>
      </c>
      <c r="B1" s="120"/>
      <c r="C1" s="10"/>
      <c r="D1" s="121"/>
      <c r="E1" s="122"/>
      <c r="F1" s="13"/>
      <c r="G1" s="121"/>
      <c r="H1" s="122"/>
      <c r="I1" s="16"/>
      <c r="J1" s="121"/>
      <c r="K1" s="122"/>
    </row>
    <row r="2" spans="1:11" ht="24" customHeight="1" x14ac:dyDescent="0.2">
      <c r="A2" s="115" t="s">
        <v>31</v>
      </c>
      <c r="B2" s="116"/>
      <c r="C2" s="12"/>
      <c r="D2" s="34" t="str">
        <f>'Beoordelaar 1'!C1</f>
        <v>Inschrijver 1</v>
      </c>
      <c r="E2" s="34" t="s">
        <v>32</v>
      </c>
      <c r="F2" s="20"/>
      <c r="G2" s="27" t="str">
        <f>'Beoordelaar 1'!F1</f>
        <v>Inschrijver 2</v>
      </c>
      <c r="H2" s="34" t="s">
        <v>32</v>
      </c>
      <c r="I2" s="21"/>
      <c r="J2" s="27" t="str">
        <f>'Beoordelaar 1'!I1</f>
        <v>Inschrijver 3</v>
      </c>
      <c r="K2" s="34" t="s">
        <v>32</v>
      </c>
    </row>
    <row r="3" spans="1:11" ht="24" customHeight="1" x14ac:dyDescent="0.2">
      <c r="A3" s="108" t="str">
        <f>'Beoordelen open vragen'!A3</f>
        <v xml:space="preserve">Open vraag 1: Implementatieplan en transitie </v>
      </c>
      <c r="B3" s="30" t="s">
        <v>33</v>
      </c>
      <c r="C3" s="12"/>
      <c r="D3" s="33" t="str">
        <f>'Beoordelaar 1'!C3</f>
        <v>Score:</v>
      </c>
      <c r="E3" s="98" t="s">
        <v>34</v>
      </c>
      <c r="F3" s="12"/>
      <c r="G3" s="33" t="str">
        <f>'Beoordelaar 1'!F3</f>
        <v>Score:</v>
      </c>
      <c r="H3" s="98" t="s">
        <v>34</v>
      </c>
      <c r="I3" s="14"/>
      <c r="J3" s="33" t="str">
        <f>'Beoordelaar 1'!I3</f>
        <v>Score:</v>
      </c>
      <c r="K3" s="98" t="s">
        <v>34</v>
      </c>
    </row>
    <row r="4" spans="1:11" ht="24" customHeight="1" x14ac:dyDescent="0.2">
      <c r="A4" s="109"/>
      <c r="B4" s="30" t="s">
        <v>35</v>
      </c>
      <c r="C4" s="12"/>
      <c r="D4" s="31" t="str">
        <f>'Beoordelaar 2'!C3</f>
        <v>Score:</v>
      </c>
      <c r="E4" s="99"/>
      <c r="F4" s="12"/>
      <c r="G4" s="31" t="str">
        <f>'Beoordelaar 2'!F3</f>
        <v>Score:</v>
      </c>
      <c r="H4" s="99"/>
      <c r="I4" s="14"/>
      <c r="J4" s="31" t="str">
        <f>'Beoordelaar 2'!I3</f>
        <v>Score:</v>
      </c>
      <c r="K4" s="99"/>
    </row>
    <row r="5" spans="1:11" ht="24" customHeight="1" x14ac:dyDescent="0.2">
      <c r="A5" s="109"/>
      <c r="B5" s="30" t="s">
        <v>36</v>
      </c>
      <c r="C5" s="12"/>
      <c r="D5" s="31" t="str">
        <f>'Beoordelaar 3'!C3</f>
        <v>Score:</v>
      </c>
      <c r="E5" s="99"/>
      <c r="F5" s="12"/>
      <c r="G5" s="31" t="str">
        <f>'Beoordelaar 3'!F3</f>
        <v>Score:</v>
      </c>
      <c r="H5" s="99"/>
      <c r="I5" s="14"/>
      <c r="J5" s="31" t="str">
        <f>'Beoordelaar 3'!I3</f>
        <v>Score:</v>
      </c>
      <c r="K5" s="99"/>
    </row>
    <row r="6" spans="1:11" ht="24" customHeight="1" x14ac:dyDescent="0.2">
      <c r="A6" s="109"/>
      <c r="B6" s="30" t="s">
        <v>37</v>
      </c>
      <c r="C6" s="12"/>
      <c r="D6" s="32" t="str">
        <f>'Beoordelaar 4'!C3</f>
        <v>Score:</v>
      </c>
      <c r="E6" s="99"/>
      <c r="F6" s="12"/>
      <c r="G6" s="32" t="str">
        <f>'Beoordelaar 4'!F3</f>
        <v>Score:</v>
      </c>
      <c r="H6" s="99"/>
      <c r="I6" s="14"/>
      <c r="J6" s="32" t="str">
        <f>'Beoordelaar 4'!I3</f>
        <v>Score:</v>
      </c>
      <c r="K6" s="99"/>
    </row>
    <row r="7" spans="1:11" ht="24" customHeight="1" x14ac:dyDescent="0.2">
      <c r="A7" s="110"/>
      <c r="B7" s="78" t="s">
        <v>38</v>
      </c>
      <c r="C7" s="12"/>
      <c r="D7" s="32" t="str">
        <f>'Beoordelaar 5'!C3</f>
        <v>Score:</v>
      </c>
      <c r="E7" s="99"/>
      <c r="F7" s="12"/>
      <c r="G7" s="32" t="str">
        <f>'Beoordelaar 5'!F3</f>
        <v>Score:</v>
      </c>
      <c r="H7" s="99"/>
      <c r="I7" s="14"/>
      <c r="J7" s="32" t="str">
        <f>'Beoordelaar 5'!I3</f>
        <v>Score:</v>
      </c>
      <c r="K7" s="99"/>
    </row>
    <row r="8" spans="1:11" ht="24" customHeight="1" x14ac:dyDescent="0.2">
      <c r="A8" s="111" t="s">
        <v>39</v>
      </c>
      <c r="B8" s="112"/>
      <c r="C8" s="12"/>
      <c r="D8" s="28" t="s">
        <v>4</v>
      </c>
      <c r="E8" s="99"/>
      <c r="F8" s="12"/>
      <c r="G8" s="28" t="s">
        <v>4</v>
      </c>
      <c r="H8" s="99"/>
      <c r="I8" s="14"/>
      <c r="J8" s="28" t="s">
        <v>4</v>
      </c>
      <c r="K8" s="99"/>
    </row>
    <row r="9" spans="1:11" ht="24" customHeight="1" x14ac:dyDescent="0.2">
      <c r="A9" s="117"/>
      <c r="B9" s="118"/>
      <c r="C9" s="11"/>
      <c r="D9" s="50" t="str">
        <f>IF(D8="Uitmuntend","€ 7.500",IF(D8="Goed","€ 6.000",IF(D8="Voldoende","€ 0",IF(D8="Matig","- € 11.250",IF(D8="Onvoldoende","UITSLUITING"," ")))))</f>
        <v xml:space="preserve"> </v>
      </c>
      <c r="E9" s="100"/>
      <c r="F9" s="11"/>
      <c r="G9" s="50" t="str">
        <f>IF(G8="Uitmuntend","€ 7.500",IF(G8="Goed","€ 6.000",IF(G8="Voldoende","€ 0",IF(G8="Matig","- € 11.250",IF(G8="Onvoldoende","UITSLUITING"," ")))))</f>
        <v xml:space="preserve"> </v>
      </c>
      <c r="H9" s="100"/>
      <c r="I9" s="15"/>
      <c r="J9" s="50" t="str">
        <f>IF(J8="Uitmuntend","€ 7.500",IF(J8="Goed","€ 6.000",IF(J8="Voldoende","€ 0",IF(J8="Matig","- € 11.250",IF(J8="Onvoldoende","UITSLUITING"," ")))))</f>
        <v xml:space="preserve"> </v>
      </c>
      <c r="K9" s="100"/>
    </row>
    <row r="10" spans="1:11" ht="24" customHeight="1" x14ac:dyDescent="0.2">
      <c r="A10" s="108" t="str">
        <f>'Beoordelen open vragen'!A5</f>
        <v>Open vraag 2: Preventie en reductie ziekteverzuim en demedicaliseren.</v>
      </c>
      <c r="B10" s="30" t="s">
        <v>33</v>
      </c>
      <c r="C10" s="12"/>
      <c r="D10" s="31" t="str">
        <f>'Beoordelaar 1'!C5</f>
        <v>Score:</v>
      </c>
      <c r="E10" s="98" t="s">
        <v>34</v>
      </c>
      <c r="F10" s="12"/>
      <c r="G10" s="31" t="str">
        <f>'Beoordelaar 1'!F5</f>
        <v>Score:</v>
      </c>
      <c r="H10" s="98" t="s">
        <v>34</v>
      </c>
      <c r="I10" s="14"/>
      <c r="J10" s="31" t="str">
        <f>'Beoordelaar 1'!I5</f>
        <v>Score:</v>
      </c>
      <c r="K10" s="98" t="s">
        <v>34</v>
      </c>
    </row>
    <row r="11" spans="1:11" ht="24" customHeight="1" x14ac:dyDescent="0.2">
      <c r="A11" s="109"/>
      <c r="B11" s="30" t="s">
        <v>35</v>
      </c>
      <c r="C11" s="12"/>
      <c r="D11" s="31" t="str">
        <f>'Beoordelaar 2'!C5</f>
        <v>Score:</v>
      </c>
      <c r="E11" s="99"/>
      <c r="F11" s="12"/>
      <c r="G11" s="31" t="str">
        <f>'Beoordelaar 2'!F5</f>
        <v>Score:</v>
      </c>
      <c r="H11" s="99"/>
      <c r="I11" s="14"/>
      <c r="J11" s="31" t="str">
        <f>'Beoordelaar 2'!I5</f>
        <v>Score:</v>
      </c>
      <c r="K11" s="99"/>
    </row>
    <row r="12" spans="1:11" ht="24" customHeight="1" x14ac:dyDescent="0.2">
      <c r="A12" s="109"/>
      <c r="B12" s="30" t="s">
        <v>36</v>
      </c>
      <c r="C12" s="12"/>
      <c r="D12" s="31" t="str">
        <f>'Beoordelaar 3'!C5</f>
        <v>Score:</v>
      </c>
      <c r="E12" s="99"/>
      <c r="F12" s="12"/>
      <c r="G12" s="31" t="str">
        <f>'Beoordelaar 3'!F5</f>
        <v>Score:</v>
      </c>
      <c r="H12" s="99"/>
      <c r="I12" s="14"/>
      <c r="J12" s="31" t="str">
        <f>'Beoordelaar 3'!I5</f>
        <v>Score:</v>
      </c>
      <c r="K12" s="99"/>
    </row>
    <row r="13" spans="1:11" ht="24" customHeight="1" x14ac:dyDescent="0.2">
      <c r="A13" s="109"/>
      <c r="B13" s="30" t="s">
        <v>37</v>
      </c>
      <c r="C13" s="12"/>
      <c r="D13" s="32" t="str">
        <f>'Beoordelaar 4'!C5</f>
        <v>Score:</v>
      </c>
      <c r="E13" s="99"/>
      <c r="F13" s="12"/>
      <c r="G13" s="32" t="str">
        <f>'Beoordelaar 4'!F5</f>
        <v>Score:</v>
      </c>
      <c r="H13" s="99"/>
      <c r="I13" s="14"/>
      <c r="J13" s="32" t="str">
        <f>'Beoordelaar 4'!I5</f>
        <v>Score:</v>
      </c>
      <c r="K13" s="99"/>
    </row>
    <row r="14" spans="1:11" ht="24" customHeight="1" x14ac:dyDescent="0.2">
      <c r="A14" s="110"/>
      <c r="B14" s="78" t="str">
        <f>B7</f>
        <v>Beoordelaar 5</v>
      </c>
      <c r="C14" s="12"/>
      <c r="D14" s="32" t="str">
        <f>'Beoordelaar 5'!C5</f>
        <v>Score:</v>
      </c>
      <c r="E14" s="99"/>
      <c r="F14" s="12"/>
      <c r="G14" s="32" t="str">
        <f>'Beoordelaar 5'!F5</f>
        <v>Score:</v>
      </c>
      <c r="H14" s="99"/>
      <c r="I14" s="14"/>
      <c r="J14" s="32" t="str">
        <f>'Beoordelaar 5'!I5</f>
        <v>Score:</v>
      </c>
      <c r="K14" s="99"/>
    </row>
    <row r="15" spans="1:11" ht="24" customHeight="1" x14ac:dyDescent="0.2">
      <c r="A15" s="111" t="s">
        <v>39</v>
      </c>
      <c r="B15" s="112"/>
      <c r="C15" s="11"/>
      <c r="D15" s="28" t="s">
        <v>4</v>
      </c>
      <c r="E15" s="99"/>
      <c r="F15" s="11"/>
      <c r="G15" s="28" t="s">
        <v>4</v>
      </c>
      <c r="H15" s="99"/>
      <c r="I15" s="15"/>
      <c r="J15" s="28" t="s">
        <v>4</v>
      </c>
      <c r="K15" s="99"/>
    </row>
    <row r="16" spans="1:11" ht="24" customHeight="1" x14ac:dyDescent="0.2">
      <c r="A16" s="113"/>
      <c r="B16" s="114"/>
      <c r="C16" s="11"/>
      <c r="D16" s="50" t="str">
        <f>IF(D15="Uitmuntend","€ 12.500",IF(D15="Goed","€ 10.000",IF(D15="Voldoende","€ 0",IF(D15="Matig","- € 43.750",IF(D15="Onvoldoende","UITSLUITING"," ")))))</f>
        <v xml:space="preserve"> </v>
      </c>
      <c r="E16" s="100"/>
      <c r="F16" s="11"/>
      <c r="G16" s="50" t="str">
        <f>IF(G15="Uitmuntend","€ 12.500",IF(G15="Goed","€ 10.000",IF(G15="Voldoende","€ 0",IF(G15="Matig","- € 43.750",IF(G15="Onvoldoende","UITSLUITING"," ")))))</f>
        <v xml:space="preserve"> </v>
      </c>
      <c r="H16" s="100"/>
      <c r="I16" s="15"/>
      <c r="J16" s="50" t="str">
        <f>IF(J15="Uitmuntend","€ 12.500",IF(J15="Goed","€ 10.000",IF(J15="Voldoende","€ 0",IF(J15="Matig","- € 43.750",IF(J15="Onvoldoende","UITSLUITING"," ")))))</f>
        <v xml:space="preserve"> </v>
      </c>
      <c r="K16" s="100"/>
    </row>
    <row r="17" spans="1:11" ht="24" customHeight="1" x14ac:dyDescent="0.2">
      <c r="A17" s="108" t="str">
        <f>'Beoordelen open vragen'!A7</f>
        <v>Open vraag 3: Kwaliteit en continuïteit dienstverlening.</v>
      </c>
      <c r="B17" s="30" t="s">
        <v>33</v>
      </c>
      <c r="C17" s="12"/>
      <c r="D17" s="31" t="str">
        <f>'Beoordelaar 1'!C7</f>
        <v>Score:</v>
      </c>
      <c r="E17" s="98" t="s">
        <v>34</v>
      </c>
      <c r="F17" s="12"/>
      <c r="G17" s="31" t="str">
        <f>'Beoordelaar 1'!F7</f>
        <v>Score:</v>
      </c>
      <c r="H17" s="98" t="s">
        <v>34</v>
      </c>
      <c r="I17" s="14"/>
      <c r="J17" s="31" t="str">
        <f>'Beoordelaar 1'!I7</f>
        <v>Score:</v>
      </c>
      <c r="K17" s="98" t="s">
        <v>34</v>
      </c>
    </row>
    <row r="18" spans="1:11" ht="24" customHeight="1" x14ac:dyDescent="0.2">
      <c r="A18" s="109"/>
      <c r="B18" s="30" t="s">
        <v>35</v>
      </c>
      <c r="C18" s="12"/>
      <c r="D18" s="31" t="str">
        <f>'Beoordelaar 2'!C7</f>
        <v>Score:</v>
      </c>
      <c r="E18" s="99"/>
      <c r="F18" s="12"/>
      <c r="G18" s="31" t="str">
        <f>'Beoordelaar 2'!F7</f>
        <v>Score:</v>
      </c>
      <c r="H18" s="99"/>
      <c r="I18" s="14"/>
      <c r="J18" s="31" t="str">
        <f>'Beoordelaar 2'!I7</f>
        <v>Score:</v>
      </c>
      <c r="K18" s="99"/>
    </row>
    <row r="19" spans="1:11" ht="24" customHeight="1" x14ac:dyDescent="0.2">
      <c r="A19" s="109"/>
      <c r="B19" s="30" t="s">
        <v>36</v>
      </c>
      <c r="C19" s="12"/>
      <c r="D19" s="31" t="str">
        <f>'Beoordelaar 3'!C7</f>
        <v>Score:</v>
      </c>
      <c r="E19" s="99"/>
      <c r="F19" s="12"/>
      <c r="G19" s="31" t="str">
        <f>'Beoordelaar 3'!F7</f>
        <v>Score:</v>
      </c>
      <c r="H19" s="99"/>
      <c r="I19" s="14"/>
      <c r="J19" s="31" t="str">
        <f>'Beoordelaar 3'!I7</f>
        <v>Score:</v>
      </c>
      <c r="K19" s="99"/>
    </row>
    <row r="20" spans="1:11" ht="24" customHeight="1" x14ac:dyDescent="0.2">
      <c r="A20" s="109"/>
      <c r="B20" s="30" t="s">
        <v>37</v>
      </c>
      <c r="C20" s="12"/>
      <c r="D20" s="32" t="str">
        <f>'Beoordelaar 4'!C7</f>
        <v>Score:</v>
      </c>
      <c r="E20" s="99"/>
      <c r="F20" s="12"/>
      <c r="G20" s="32" t="str">
        <f>'Beoordelaar 4'!F7</f>
        <v>Score:</v>
      </c>
      <c r="H20" s="99"/>
      <c r="I20" s="14"/>
      <c r="J20" s="32" t="str">
        <f>'Beoordelaar 4'!I7</f>
        <v>Score:</v>
      </c>
      <c r="K20" s="99"/>
    </row>
    <row r="21" spans="1:11" ht="24" customHeight="1" x14ac:dyDescent="0.2">
      <c r="A21" s="110"/>
      <c r="B21" s="78" t="str">
        <f>B7</f>
        <v>Beoordelaar 5</v>
      </c>
      <c r="C21" s="12"/>
      <c r="D21" s="32" t="str">
        <f>'Beoordelaar 5'!C7</f>
        <v>Score:</v>
      </c>
      <c r="E21" s="99"/>
      <c r="F21" s="12"/>
      <c r="G21" s="32" t="str">
        <f>'Beoordelaar 5'!F7</f>
        <v>Score:</v>
      </c>
      <c r="H21" s="99"/>
      <c r="I21" s="14"/>
      <c r="J21" s="32" t="str">
        <f>'Beoordelaar 5'!I7</f>
        <v>Score:</v>
      </c>
      <c r="K21" s="99"/>
    </row>
    <row r="22" spans="1:11" ht="24" customHeight="1" x14ac:dyDescent="0.2">
      <c r="A22" s="111" t="s">
        <v>39</v>
      </c>
      <c r="B22" s="112"/>
      <c r="C22" s="11"/>
      <c r="D22" s="28" t="s">
        <v>4</v>
      </c>
      <c r="E22" s="99"/>
      <c r="F22" s="11"/>
      <c r="G22" s="28" t="s">
        <v>4</v>
      </c>
      <c r="H22" s="99"/>
      <c r="I22" s="15"/>
      <c r="J22" s="28" t="s">
        <v>4</v>
      </c>
      <c r="K22" s="99"/>
    </row>
    <row r="23" spans="1:11" ht="24" customHeight="1" x14ac:dyDescent="0.2">
      <c r="A23" s="113"/>
      <c r="B23" s="114"/>
      <c r="C23" s="11"/>
      <c r="D23" s="50" t="str">
        <f>IF(D22="Uitmuntend","€ 12.500",IF(D22="Goed","€ 10.000",IF(D22="Voldoende","€ 0",IF(D22="Matig","- € 43.750",IF(D22="Onvoldoende","UITSLUITING"," ")))))</f>
        <v xml:space="preserve"> </v>
      </c>
      <c r="E23" s="100"/>
      <c r="F23" s="11"/>
      <c r="G23" s="50" t="str">
        <f>IF(G22="Uitmuntend","€ 12.500",IF(G22="Goed","€ 10.000",IF(G22="Voldoende","€ 0",IF(G22="Matig","- € 43.750",IF(G22="Onvoldoende","UITSLUITING"," ")))))</f>
        <v xml:space="preserve"> </v>
      </c>
      <c r="H23" s="100"/>
      <c r="I23" s="15"/>
      <c r="J23" s="50" t="str">
        <f>IF(J22="Uitmuntend","€ 12.500",IF(J22="Goed","€ 10.000",IF(J22="Voldoende","€ 0",IF(J22="Matig","- € 43.750",IF(J22="Onvoldoende","UITSLUITING"," ")))))</f>
        <v xml:space="preserve"> </v>
      </c>
      <c r="K23" s="100"/>
    </row>
    <row r="24" spans="1:11" ht="24" customHeight="1" x14ac:dyDescent="0.2">
      <c r="A24" s="108" t="str">
        <f>'Beoordelen open vragen'!A9</f>
        <v>Open vraag 4: Proces ziekmelden, herstelmelden, communicatie en applicatie.</v>
      </c>
      <c r="B24" s="30" t="s">
        <v>33</v>
      </c>
      <c r="C24" s="73"/>
      <c r="D24" s="31" t="str">
        <f>'Beoordelaar 1'!C9</f>
        <v>Score:</v>
      </c>
      <c r="E24" s="98" t="s">
        <v>34</v>
      </c>
      <c r="F24" s="73"/>
      <c r="G24" s="31" t="str">
        <f>'Beoordelaar 1'!F9</f>
        <v>Score:</v>
      </c>
      <c r="H24" s="98" t="s">
        <v>34</v>
      </c>
      <c r="I24" s="18"/>
      <c r="J24" s="31" t="str">
        <f>'Beoordelaar 1'!I9</f>
        <v>Score:</v>
      </c>
      <c r="K24" s="98" t="s">
        <v>34</v>
      </c>
    </row>
    <row r="25" spans="1:11" ht="24" customHeight="1" x14ac:dyDescent="0.2">
      <c r="A25" s="109"/>
      <c r="B25" s="30" t="s">
        <v>35</v>
      </c>
      <c r="C25" s="73"/>
      <c r="D25" s="31" t="str">
        <f>'Beoordelaar 2'!C9</f>
        <v>Score:</v>
      </c>
      <c r="E25" s="99"/>
      <c r="F25" s="73"/>
      <c r="G25" s="31" t="str">
        <f>'Beoordelaar 2'!F9</f>
        <v>Score:</v>
      </c>
      <c r="H25" s="99"/>
      <c r="I25" s="18"/>
      <c r="J25" s="31" t="str">
        <f>'Beoordelaar 2'!I9</f>
        <v>Score:</v>
      </c>
      <c r="K25" s="99"/>
    </row>
    <row r="26" spans="1:11" ht="24" customHeight="1" x14ac:dyDescent="0.2">
      <c r="A26" s="109"/>
      <c r="B26" s="30" t="s">
        <v>36</v>
      </c>
      <c r="C26" s="73"/>
      <c r="D26" s="31" t="str">
        <f>'Beoordelaar 3'!C9</f>
        <v>Score:</v>
      </c>
      <c r="E26" s="99"/>
      <c r="F26" s="73"/>
      <c r="G26" s="31" t="str">
        <f>'Beoordelaar 3'!F9</f>
        <v>Score:</v>
      </c>
      <c r="H26" s="99"/>
      <c r="I26" s="18"/>
      <c r="J26" s="31" t="str">
        <f>'Beoordelaar 3'!I9</f>
        <v>Score:</v>
      </c>
      <c r="K26" s="99"/>
    </row>
    <row r="27" spans="1:11" ht="24" customHeight="1" x14ac:dyDescent="0.2">
      <c r="A27" s="109"/>
      <c r="B27" s="30" t="s">
        <v>37</v>
      </c>
      <c r="C27" s="73"/>
      <c r="D27" s="32" t="str">
        <f>'Beoordelaar 4'!C9</f>
        <v>Score:</v>
      </c>
      <c r="E27" s="99"/>
      <c r="F27" s="73"/>
      <c r="G27" s="32" t="str">
        <f>'Beoordelaar 4'!F9</f>
        <v>Score:</v>
      </c>
      <c r="H27" s="99"/>
      <c r="I27" s="18"/>
      <c r="J27" s="32" t="str">
        <f>'Beoordelaar 4'!I9</f>
        <v>Score:</v>
      </c>
      <c r="K27" s="99"/>
    </row>
    <row r="28" spans="1:11" ht="24" customHeight="1" x14ac:dyDescent="0.2">
      <c r="A28" s="110"/>
      <c r="B28" s="78" t="str">
        <f>B7</f>
        <v>Beoordelaar 5</v>
      </c>
      <c r="C28" s="73"/>
      <c r="D28" s="32" t="str">
        <f>'Beoordelaar 5'!C9</f>
        <v>Score:</v>
      </c>
      <c r="E28" s="99"/>
      <c r="F28" s="73"/>
      <c r="G28" s="32" t="str">
        <f>'Beoordelaar 5'!F9</f>
        <v>Score:</v>
      </c>
      <c r="H28" s="99"/>
      <c r="I28" s="18"/>
      <c r="J28" s="32" t="str">
        <f>'Beoordelaar 5'!I9</f>
        <v>Score:</v>
      </c>
      <c r="K28" s="99"/>
    </row>
    <row r="29" spans="1:11" ht="24" customHeight="1" x14ac:dyDescent="0.2">
      <c r="A29" s="111" t="s">
        <v>39</v>
      </c>
      <c r="B29" s="112"/>
      <c r="C29" s="11"/>
      <c r="D29" s="28" t="s">
        <v>4</v>
      </c>
      <c r="E29" s="99"/>
      <c r="F29" s="11"/>
      <c r="G29" s="28" t="s">
        <v>4</v>
      </c>
      <c r="H29" s="99"/>
      <c r="I29" s="15"/>
      <c r="J29" s="28" t="s">
        <v>4</v>
      </c>
      <c r="K29" s="99"/>
    </row>
    <row r="30" spans="1:11" ht="24" customHeight="1" x14ac:dyDescent="0.2">
      <c r="A30" s="113"/>
      <c r="B30" s="114"/>
      <c r="C30" s="11"/>
      <c r="D30" s="50" t="str">
        <f>IF(D29="Uitmuntend","€ 12.500",IF(D29="Goed","€ 10.000",IF(D29="Voldoende","€ 0",IF(D29="Matig","- € 43.750",IF(D29="Onvoldoende","UITSLUITING"," ")))))</f>
        <v xml:space="preserve"> </v>
      </c>
      <c r="E30" s="99"/>
      <c r="F30" s="11"/>
      <c r="G30" s="50" t="str">
        <f>IF(G29="Uitmuntend","€ 12.500",IF(G29="Goed","€ 10.000",IF(G29="Voldoende","€ 0",IF(G29="Matig","- € 43.750",IF(G29="Onvoldoende","UITSLUITING"," ")))))</f>
        <v xml:space="preserve"> </v>
      </c>
      <c r="H30" s="99"/>
      <c r="I30" s="15"/>
      <c r="J30" s="50" t="str">
        <f>IF(J29="Uitmuntend","€ 12.500",IF(J29="Goed","€ 10.000",IF(J29="Voldoende","€ 0",IF(J29="Matig","- € 43.750",IF(J29="Onvoldoende","UITSLUITING"," ")))))</f>
        <v xml:space="preserve"> </v>
      </c>
      <c r="K30" s="99"/>
    </row>
    <row r="31" spans="1:11" ht="24" customHeight="1" x14ac:dyDescent="0.2">
      <c r="A31" s="108" t="str">
        <f>'Beoordelen open vragen'!A11</f>
        <v xml:space="preserve">Open vraag 5: Voorbeeld rapportage en dashboard. </v>
      </c>
      <c r="B31" s="30" t="s">
        <v>33</v>
      </c>
      <c r="C31" s="12"/>
      <c r="D31" s="31" t="str">
        <f>'Beoordelaar 1'!C11</f>
        <v>Score:</v>
      </c>
      <c r="E31" s="107" t="s">
        <v>34</v>
      </c>
      <c r="F31" s="12"/>
      <c r="G31" s="31" t="str">
        <f>'Beoordelaar 1'!F11</f>
        <v>Score:</v>
      </c>
      <c r="H31" s="107" t="s">
        <v>34</v>
      </c>
      <c r="I31" s="14"/>
      <c r="J31" s="31" t="str">
        <f>'Beoordelaar 1'!I11</f>
        <v>Score:</v>
      </c>
      <c r="K31" s="107" t="s">
        <v>34</v>
      </c>
    </row>
    <row r="32" spans="1:11" ht="24" customHeight="1" x14ac:dyDescent="0.2">
      <c r="A32" s="109"/>
      <c r="B32" s="30" t="s">
        <v>35</v>
      </c>
      <c r="C32" s="12"/>
      <c r="D32" s="31" t="str">
        <f>'Beoordelaar 2'!C11</f>
        <v>Score:</v>
      </c>
      <c r="E32" s="107"/>
      <c r="F32" s="12"/>
      <c r="G32" s="31" t="str">
        <f>'Beoordelaar 2'!F11</f>
        <v>Score:</v>
      </c>
      <c r="H32" s="107"/>
      <c r="I32" s="14"/>
      <c r="J32" s="31" t="str">
        <f>'Beoordelaar 2'!I11</f>
        <v>Score:</v>
      </c>
      <c r="K32" s="107"/>
    </row>
    <row r="33" spans="1:11" ht="24" customHeight="1" x14ac:dyDescent="0.2">
      <c r="A33" s="109"/>
      <c r="B33" s="30" t="s">
        <v>36</v>
      </c>
      <c r="C33" s="12"/>
      <c r="D33" s="31" t="str">
        <f>'Beoordelaar 3'!C11</f>
        <v>Score:</v>
      </c>
      <c r="E33" s="107"/>
      <c r="F33" s="12"/>
      <c r="G33" s="31" t="str">
        <f>'Beoordelaar 3'!F11</f>
        <v>Score:</v>
      </c>
      <c r="H33" s="107"/>
      <c r="I33" s="14"/>
      <c r="J33" s="31" t="str">
        <f>'Beoordelaar 3'!I11</f>
        <v>Score:</v>
      </c>
      <c r="K33" s="107"/>
    </row>
    <row r="34" spans="1:11" ht="24" customHeight="1" x14ac:dyDescent="0.2">
      <c r="A34" s="109"/>
      <c r="B34" s="30" t="s">
        <v>37</v>
      </c>
      <c r="C34" s="12"/>
      <c r="D34" s="31" t="str">
        <f>'Beoordelaar 4'!C11</f>
        <v>Score:</v>
      </c>
      <c r="E34" s="107"/>
      <c r="F34" s="12"/>
      <c r="G34" s="31" t="str">
        <f>'Beoordelaar 4'!F11</f>
        <v>Score:</v>
      </c>
      <c r="H34" s="107"/>
      <c r="I34" s="14"/>
      <c r="J34" s="31" t="str">
        <f>'Beoordelaar 4'!I11</f>
        <v>Score:</v>
      </c>
      <c r="K34" s="107"/>
    </row>
    <row r="35" spans="1:11" ht="24" customHeight="1" x14ac:dyDescent="0.2">
      <c r="A35" s="110"/>
      <c r="B35" s="78" t="str">
        <f>B7</f>
        <v>Beoordelaar 5</v>
      </c>
      <c r="C35" s="12"/>
      <c r="D35" s="31" t="str">
        <f>'Beoordelaar 5'!C11</f>
        <v>Score:</v>
      </c>
      <c r="E35" s="107"/>
      <c r="F35" s="12"/>
      <c r="G35" s="31" t="str">
        <f>'Beoordelaar 5'!F11</f>
        <v>Score:</v>
      </c>
      <c r="H35" s="107"/>
      <c r="I35" s="14"/>
      <c r="J35" s="31" t="str">
        <f>'Beoordelaar 5'!I11</f>
        <v>Score:</v>
      </c>
      <c r="K35" s="107"/>
    </row>
    <row r="36" spans="1:11" ht="24" customHeight="1" x14ac:dyDescent="0.2">
      <c r="A36" s="111" t="s">
        <v>39</v>
      </c>
      <c r="B36" s="112"/>
      <c r="C36" s="11"/>
      <c r="D36" s="84" t="s">
        <v>4</v>
      </c>
      <c r="E36" s="107"/>
      <c r="F36" s="11"/>
      <c r="G36" s="84" t="s">
        <v>4</v>
      </c>
      <c r="H36" s="107"/>
      <c r="I36" s="15"/>
      <c r="J36" s="84" t="s">
        <v>4</v>
      </c>
      <c r="K36" s="107"/>
    </row>
    <row r="37" spans="1:11" ht="24" customHeight="1" x14ac:dyDescent="0.2">
      <c r="A37" s="113"/>
      <c r="B37" s="114"/>
      <c r="C37" s="11"/>
      <c r="D37" s="52" t="str">
        <f>IF(D36="Uitmuntend","€ 5.000",IF(D36="Goed","€ 4.000",IF(D36="Voldoende","€ 0",IF(D36="Matig","- € 7.500",IF(D36="Onvoldoende","UITSLUITING"," ")))))</f>
        <v xml:space="preserve"> </v>
      </c>
      <c r="E37" s="107"/>
      <c r="F37" s="11"/>
      <c r="G37" s="52" t="str">
        <f>IF(G36="Uitmuntend","€ 5.000",IF(G36="Goed","€ 4.000",IF(G36="Voldoende","€ 0",IF(G36="Matig","- € 7.500",IF(G36="Onvoldoende","UITSLUITING"," ")))))</f>
        <v xml:space="preserve"> </v>
      </c>
      <c r="H37" s="107"/>
      <c r="I37" s="15"/>
      <c r="J37" s="52" t="str">
        <f>IF(J36="Uitmuntend","€ 5.000",IF(J36="Goed","€ 4.000",IF(J36="Voldoende","€ 0",IF(J36="Matig","- € 7.500",IF(J36="Onvoldoende","UITSLUITING"," ")))))</f>
        <v xml:space="preserve"> </v>
      </c>
      <c r="K37" s="107"/>
    </row>
    <row r="38" spans="1:11" ht="24" customHeight="1" x14ac:dyDescent="0.2">
      <c r="A38" s="75"/>
      <c r="B38" s="17"/>
      <c r="C38" s="18"/>
      <c r="D38" s="77"/>
      <c r="E38" s="18"/>
      <c r="F38" s="18"/>
      <c r="G38" s="77"/>
      <c r="H38" s="18"/>
      <c r="I38" s="18"/>
      <c r="J38" s="77"/>
      <c r="K38" s="18"/>
    </row>
    <row r="39" spans="1:11" s="9" customFormat="1" ht="24" customHeight="1" x14ac:dyDescent="0.2">
      <c r="A39" s="123" t="s">
        <v>40</v>
      </c>
      <c r="B39" s="124"/>
      <c r="C39" s="11"/>
      <c r="D39" s="85" t="e">
        <f>D23+D16+D9+D37+D30</f>
        <v>#VALUE!</v>
      </c>
      <c r="E39" s="76"/>
      <c r="F39" s="11"/>
      <c r="G39" s="85" t="e">
        <f>G23+G16+G9+G37+G30</f>
        <v>#VALUE!</v>
      </c>
      <c r="H39" s="76"/>
      <c r="I39" s="15"/>
      <c r="J39" s="85" t="e">
        <f>J23+J16+J9+J37+J30</f>
        <v>#VALUE!</v>
      </c>
      <c r="K39" s="51"/>
    </row>
    <row r="40" spans="1:11" ht="24" customHeight="1" x14ac:dyDescent="0.2"/>
    <row r="41" spans="1:11" s="49" customFormat="1" ht="24" customHeight="1" x14ac:dyDescent="0.15">
      <c r="A41" s="45" t="str">
        <f>'Beoordelen interview'!A1</f>
        <v xml:space="preserve">2.	 INTERVIEW </v>
      </c>
      <c r="B41" s="46"/>
      <c r="C41" s="47"/>
      <c r="D41" s="48" t="str">
        <f>D2</f>
        <v>Inschrijver 1</v>
      </c>
      <c r="E41" s="34" t="str">
        <f>E2</f>
        <v>MOTIVATIE CONSENSUS</v>
      </c>
      <c r="G41" s="34" t="str">
        <f>G2</f>
        <v>Inschrijver 2</v>
      </c>
      <c r="H41" s="34" t="str">
        <f>H2</f>
        <v>MOTIVATIE CONSENSUS</v>
      </c>
      <c r="J41" s="34" t="str">
        <f>J2</f>
        <v>Inschrijver 3</v>
      </c>
      <c r="K41" s="34" t="str">
        <f>K2</f>
        <v>MOTIVATIE CONSENSUS</v>
      </c>
    </row>
    <row r="42" spans="1:11" ht="24" customHeight="1" x14ac:dyDescent="0.2">
      <c r="A42" s="108" t="str">
        <f>'Beoordelen interview'!A4:A4</f>
        <v>Vraag 1</v>
      </c>
      <c r="B42" s="30" t="s">
        <v>33</v>
      </c>
      <c r="C42" s="7"/>
      <c r="D42" s="31" t="str">
        <f>'Beoordelaar 1'!C16</f>
        <v>Score:</v>
      </c>
      <c r="E42" s="98" t="s">
        <v>34</v>
      </c>
      <c r="G42" s="31" t="str">
        <f>'Beoordelaar 1'!F16</f>
        <v>Score:</v>
      </c>
      <c r="H42" s="98" t="s">
        <v>34</v>
      </c>
      <c r="J42" s="31" t="str">
        <f>'Beoordelaar 1'!I16</f>
        <v>Score:</v>
      </c>
      <c r="K42" s="98" t="s">
        <v>34</v>
      </c>
    </row>
    <row r="43" spans="1:11" ht="24" customHeight="1" x14ac:dyDescent="0.2">
      <c r="A43" s="109"/>
      <c r="B43" s="30" t="s">
        <v>35</v>
      </c>
      <c r="C43" s="7"/>
      <c r="D43" s="31" t="str">
        <f>'Beoordelaar 2'!C16</f>
        <v>Score:</v>
      </c>
      <c r="E43" s="99"/>
      <c r="G43" s="31" t="str">
        <f>'Beoordelaar 2'!F16</f>
        <v>Score:</v>
      </c>
      <c r="H43" s="99"/>
      <c r="J43" s="31" t="str">
        <f>'Beoordelaar 2'!I16</f>
        <v>Score:</v>
      </c>
      <c r="K43" s="99"/>
    </row>
    <row r="44" spans="1:11" ht="24" customHeight="1" x14ac:dyDescent="0.2">
      <c r="A44" s="109"/>
      <c r="B44" s="30" t="s">
        <v>36</v>
      </c>
      <c r="C44" s="7"/>
      <c r="D44" s="31" t="str">
        <f>'Beoordelaar 3'!C16</f>
        <v>Score:</v>
      </c>
      <c r="E44" s="99"/>
      <c r="G44" s="31" t="str">
        <f>'Beoordelaar 3'!F16</f>
        <v>Score:</v>
      </c>
      <c r="H44" s="99"/>
      <c r="J44" s="31" t="str">
        <f>'Beoordelaar 3'!I16</f>
        <v>Score:</v>
      </c>
      <c r="K44" s="99"/>
    </row>
    <row r="45" spans="1:11" ht="24" customHeight="1" x14ac:dyDescent="0.2">
      <c r="A45" s="109"/>
      <c r="B45" s="29" t="s">
        <v>37</v>
      </c>
      <c r="C45" s="7"/>
      <c r="D45" s="32" t="str">
        <f>'Beoordelaar 4'!C16</f>
        <v>Score:</v>
      </c>
      <c r="E45" s="99"/>
      <c r="G45" s="32" t="str">
        <f>'Beoordelaar 4'!F16</f>
        <v>Score:</v>
      </c>
      <c r="H45" s="99"/>
      <c r="J45" s="32" t="str">
        <f>'Beoordelaar 4'!I16</f>
        <v>Score:</v>
      </c>
      <c r="K45" s="99"/>
    </row>
    <row r="46" spans="1:11" ht="24" customHeight="1" x14ac:dyDescent="0.2">
      <c r="A46" s="110"/>
      <c r="B46" s="29" t="str">
        <f>B7</f>
        <v>Beoordelaar 5</v>
      </c>
      <c r="C46" s="7"/>
      <c r="D46" s="32" t="str">
        <f>'Beoordelaar 5'!C16</f>
        <v>Score:</v>
      </c>
      <c r="E46" s="99"/>
      <c r="G46" s="32" t="str">
        <f>'Beoordelaar 5'!F16</f>
        <v>Score:</v>
      </c>
      <c r="H46" s="99"/>
      <c r="J46" s="32" t="str">
        <f>'Beoordelaar 5'!I16</f>
        <v>Score:</v>
      </c>
      <c r="K46" s="99"/>
    </row>
    <row r="47" spans="1:11" ht="24" customHeight="1" x14ac:dyDescent="0.2">
      <c r="A47" s="102" t="s">
        <v>39</v>
      </c>
      <c r="B47" s="102"/>
      <c r="C47" s="7"/>
      <c r="D47" s="28" t="s">
        <v>4</v>
      </c>
      <c r="E47" s="99"/>
      <c r="G47" s="28" t="s">
        <v>4</v>
      </c>
      <c r="H47" s="99"/>
      <c r="J47" s="28" t="s">
        <v>4</v>
      </c>
      <c r="K47" s="99"/>
    </row>
    <row r="48" spans="1:11" ht="24" customHeight="1" x14ac:dyDescent="0.2">
      <c r="A48" s="103"/>
      <c r="B48" s="103"/>
      <c r="C48" s="7"/>
      <c r="D48" s="52" t="str">
        <f>IF(D47="Uitmuntend","€ 6.000",IF(D47="Goed","€ 4.800",IF(D47="Voldoende","€ 0",IF(D47="Matig","- € 9.000",IF(D47="Onvoldoende","UITSLUITING"," ")))))</f>
        <v xml:space="preserve"> </v>
      </c>
      <c r="E48" s="100"/>
      <c r="G48" s="52" t="str">
        <f>IF(G47="Uitmuntend","€ 6.000",IF(G47="Goed","€ 4.800",IF(G47="Voldoende","€ 0",IF(G47="Matig","- € 9.000",IF(G47="Onvoldoende","UITSLUITING"," ")))))</f>
        <v xml:space="preserve"> </v>
      </c>
      <c r="H48" s="100"/>
      <c r="J48" s="52" t="str">
        <f>IF(J47="Uitmuntend","€ 6.000",IF(J47="Goed","€ 4.800",IF(J47="Voldoende","€ 0",IF(J47="Matig","- € 9.000",IF(J47="Onvoldoende","UITSLUITING"," ")))))</f>
        <v xml:space="preserve"> </v>
      </c>
      <c r="K48" s="100"/>
    </row>
    <row r="49" spans="1:11" ht="24" customHeight="1" x14ac:dyDescent="0.2">
      <c r="A49" s="104" t="str">
        <f>'Beoordelen interview'!A5:A5</f>
        <v>Vraag 2</v>
      </c>
      <c r="B49" s="30" t="s">
        <v>33</v>
      </c>
      <c r="C49" s="7"/>
      <c r="D49" s="31" t="str">
        <f>'Beoordelaar 1'!C18</f>
        <v>Score:</v>
      </c>
      <c r="E49" s="98" t="s">
        <v>34</v>
      </c>
      <c r="G49" s="31" t="str">
        <f>'Beoordelaar 1'!F18</f>
        <v>Score:</v>
      </c>
      <c r="H49" s="98" t="s">
        <v>34</v>
      </c>
      <c r="J49" s="31" t="str">
        <f>'Beoordelaar 1'!I18</f>
        <v>Score:</v>
      </c>
      <c r="K49" s="98" t="s">
        <v>34</v>
      </c>
    </row>
    <row r="50" spans="1:11" ht="24" customHeight="1" x14ac:dyDescent="0.2">
      <c r="A50" s="105"/>
      <c r="B50" s="30" t="s">
        <v>35</v>
      </c>
      <c r="C50" s="7"/>
      <c r="D50" s="31" t="str">
        <f>'Beoordelaar 2'!C18</f>
        <v>Score:</v>
      </c>
      <c r="E50" s="99"/>
      <c r="G50" s="31" t="str">
        <f>'Beoordelaar 2'!F18</f>
        <v>Score:</v>
      </c>
      <c r="H50" s="99"/>
      <c r="J50" s="31" t="str">
        <f>'Beoordelaar 2'!I18</f>
        <v>Score:</v>
      </c>
      <c r="K50" s="99"/>
    </row>
    <row r="51" spans="1:11" ht="24" customHeight="1" x14ac:dyDescent="0.2">
      <c r="A51" s="105"/>
      <c r="B51" s="30" t="s">
        <v>36</v>
      </c>
      <c r="C51" s="7"/>
      <c r="D51" s="31" t="str">
        <f>'Beoordelaar 3'!C18</f>
        <v>Score:</v>
      </c>
      <c r="E51" s="99"/>
      <c r="G51" s="31" t="str">
        <f>'Beoordelaar 3'!F18</f>
        <v>Score:</v>
      </c>
      <c r="H51" s="99"/>
      <c r="J51" s="31" t="str">
        <f>'Beoordelaar 3'!I18</f>
        <v>Score:</v>
      </c>
      <c r="K51" s="99"/>
    </row>
    <row r="52" spans="1:11" ht="24" customHeight="1" x14ac:dyDescent="0.2">
      <c r="A52" s="105"/>
      <c r="B52" s="29" t="s">
        <v>37</v>
      </c>
      <c r="C52" s="7"/>
      <c r="D52" s="32" t="str">
        <f>'Beoordelaar 4'!C18</f>
        <v>Score:</v>
      </c>
      <c r="E52" s="99"/>
      <c r="G52" s="32" t="str">
        <f>'Beoordelaar 4'!F18</f>
        <v>Score:</v>
      </c>
      <c r="H52" s="99"/>
      <c r="J52" s="32" t="str">
        <f>'Beoordelaar 4'!I18</f>
        <v>Score:</v>
      </c>
      <c r="K52" s="99"/>
    </row>
    <row r="53" spans="1:11" ht="24" customHeight="1" x14ac:dyDescent="0.2">
      <c r="A53" s="106"/>
      <c r="B53" s="29" t="str">
        <f>B7</f>
        <v>Beoordelaar 5</v>
      </c>
      <c r="C53" s="7"/>
      <c r="D53" s="32" t="str">
        <f>'Beoordelaar 5'!C18</f>
        <v>Score:</v>
      </c>
      <c r="E53" s="99"/>
      <c r="G53" s="32" t="str">
        <f>'Beoordelaar 5'!F18</f>
        <v>Score:</v>
      </c>
      <c r="H53" s="99"/>
      <c r="J53" s="32" t="str">
        <f>'Beoordelaar 5'!I18</f>
        <v>Score:</v>
      </c>
      <c r="K53" s="99"/>
    </row>
    <row r="54" spans="1:11" ht="24" customHeight="1" x14ac:dyDescent="0.2">
      <c r="A54" s="102" t="s">
        <v>39</v>
      </c>
      <c r="B54" s="102"/>
      <c r="C54" s="7"/>
      <c r="D54" s="28" t="s">
        <v>4</v>
      </c>
      <c r="E54" s="99"/>
      <c r="G54" s="28" t="s">
        <v>4</v>
      </c>
      <c r="H54" s="99"/>
      <c r="J54" s="28" t="s">
        <v>4</v>
      </c>
      <c r="K54" s="99"/>
    </row>
    <row r="55" spans="1:11" ht="24" customHeight="1" x14ac:dyDescent="0.2">
      <c r="A55" s="103"/>
      <c r="B55" s="103"/>
      <c r="C55" s="7"/>
      <c r="D55" s="52" t="str">
        <f>IF(D54="Uitmuntend","€ 6.000",IF(D54="Goed","€ 4.800",IF(D54="Voldoende","€ 0",IF(D54="Matig","- € 9.000",IF(D54="Onvoldoende","UITSLUITING"," ")))))</f>
        <v xml:space="preserve"> </v>
      </c>
      <c r="E55" s="100"/>
      <c r="G55" s="52" t="str">
        <f>IF(G54="Uitmuntend","€ 6.000",IF(G54="Goed","€ 4.800",IF(G54="Voldoende","€ 0",IF(G54="Matig","- € 9.000",IF(G54="Onvoldoende","UITSLUITING"," ")))))</f>
        <v xml:space="preserve"> </v>
      </c>
      <c r="H55" s="100"/>
      <c r="J55" s="52" t="str">
        <f>IF(J54="Uitmuntend","€ 6.000",IF(J54="Goed","€ 4.800",IF(J54="Voldoende","€ 0",IF(J54="Matig","- € 9.000",IF(J54="Onvoldoende","UITSLUITING"," ")))))</f>
        <v xml:space="preserve"> </v>
      </c>
      <c r="K55" s="100"/>
    </row>
    <row r="56" spans="1:11" ht="24" customHeight="1" x14ac:dyDescent="0.2">
      <c r="A56" s="104" t="str">
        <f>'Beoordelen interview'!A6:A6</f>
        <v>Vraag 3</v>
      </c>
      <c r="B56" s="30" t="s">
        <v>33</v>
      </c>
      <c r="C56" s="7"/>
      <c r="D56" s="31" t="str">
        <f>'Beoordelaar 1'!C20</f>
        <v>Score:</v>
      </c>
      <c r="E56" s="98" t="s">
        <v>34</v>
      </c>
      <c r="G56" s="31" t="str">
        <f>'Beoordelaar 1'!F20</f>
        <v>Score:</v>
      </c>
      <c r="H56" s="98" t="s">
        <v>34</v>
      </c>
      <c r="J56" s="31" t="str">
        <f>'Beoordelaar 1'!I20</f>
        <v>Score:</v>
      </c>
      <c r="K56" s="98" t="s">
        <v>34</v>
      </c>
    </row>
    <row r="57" spans="1:11" ht="24" customHeight="1" x14ac:dyDescent="0.2">
      <c r="A57" s="105"/>
      <c r="B57" s="30" t="s">
        <v>35</v>
      </c>
      <c r="C57" s="7"/>
      <c r="D57" s="31" t="str">
        <f>'Beoordelaar 2'!C20</f>
        <v>Score:</v>
      </c>
      <c r="E57" s="99"/>
      <c r="G57" s="31" t="str">
        <f>'Beoordelaar 2'!F20</f>
        <v>Score:</v>
      </c>
      <c r="H57" s="99"/>
      <c r="J57" s="31" t="str">
        <f>'Beoordelaar 2'!I20</f>
        <v>Score:</v>
      </c>
      <c r="K57" s="99"/>
    </row>
    <row r="58" spans="1:11" ht="24" customHeight="1" x14ac:dyDescent="0.2">
      <c r="A58" s="105"/>
      <c r="B58" s="30" t="s">
        <v>36</v>
      </c>
      <c r="C58" s="7"/>
      <c r="D58" s="31" t="str">
        <f>'Beoordelaar 3'!C20</f>
        <v>Score:</v>
      </c>
      <c r="E58" s="99"/>
      <c r="G58" s="31" t="str">
        <f>'Beoordelaar 3'!F20</f>
        <v>Score:</v>
      </c>
      <c r="H58" s="99"/>
      <c r="J58" s="31" t="str">
        <f>'Beoordelaar 3'!I20</f>
        <v>Score:</v>
      </c>
      <c r="K58" s="99"/>
    </row>
    <row r="59" spans="1:11" ht="24" customHeight="1" x14ac:dyDescent="0.2">
      <c r="A59" s="105"/>
      <c r="B59" s="29" t="s">
        <v>37</v>
      </c>
      <c r="C59" s="7"/>
      <c r="D59" s="32" t="str">
        <f>'Beoordelaar 4'!C20</f>
        <v>Score:</v>
      </c>
      <c r="E59" s="99"/>
      <c r="G59" s="32" t="str">
        <f>'Beoordelaar 4'!F20</f>
        <v>Score:</v>
      </c>
      <c r="H59" s="99"/>
      <c r="J59" s="32" t="str">
        <f>'Beoordelaar 4'!I20</f>
        <v>Score:</v>
      </c>
      <c r="K59" s="99"/>
    </row>
    <row r="60" spans="1:11" ht="24" customHeight="1" x14ac:dyDescent="0.2">
      <c r="A60" s="106"/>
      <c r="B60" s="29" t="str">
        <f>B7</f>
        <v>Beoordelaar 5</v>
      </c>
      <c r="C60" s="7"/>
      <c r="D60" s="32" t="str">
        <f>'Beoordelaar 5'!C20</f>
        <v>Score:</v>
      </c>
      <c r="E60" s="99"/>
      <c r="G60" s="32" t="str">
        <f>'Beoordelaar 5'!F20</f>
        <v>Score:</v>
      </c>
      <c r="H60" s="99"/>
      <c r="J60" s="32" t="str">
        <f>'Beoordelaar 5'!I20</f>
        <v>Score:</v>
      </c>
      <c r="K60" s="99"/>
    </row>
    <row r="61" spans="1:11" ht="24" customHeight="1" x14ac:dyDescent="0.2">
      <c r="A61" s="102" t="s">
        <v>39</v>
      </c>
      <c r="B61" s="102"/>
      <c r="C61" s="7"/>
      <c r="D61" s="28" t="s">
        <v>4</v>
      </c>
      <c r="E61" s="99"/>
      <c r="G61" s="28" t="s">
        <v>4</v>
      </c>
      <c r="H61" s="99"/>
      <c r="J61" s="28" t="s">
        <v>4</v>
      </c>
      <c r="K61" s="99"/>
    </row>
    <row r="62" spans="1:11" ht="24" customHeight="1" x14ac:dyDescent="0.2">
      <c r="A62" s="103"/>
      <c r="B62" s="103"/>
      <c r="C62" s="7"/>
      <c r="D62" s="52" t="str">
        <f>IF(D61="Uitmuntend","€ 6.000",IF(D61="Goed","€ 4.800",IF(D61="Voldoende","€ 0",IF(D61="Matig","- € 9.000",IF(D61="Onvoldoende","UITSLUITING"," ")))))</f>
        <v xml:space="preserve"> </v>
      </c>
      <c r="E62" s="100"/>
      <c r="G62" s="52" t="str">
        <f>IF(G61="Uitmuntend","€ 6.000",IF(G61="Goed","€ 4.800",IF(G61="Voldoende","€ 0",IF(G61="Matig","- € 9.000",IF(G61="Onvoldoende","UITSLUITING"," ")))))</f>
        <v xml:space="preserve"> </v>
      </c>
      <c r="H62" s="100"/>
      <c r="J62" s="52" t="str">
        <f>IF(J61="Uitmuntend","€ 6.000",IF(J61="Goed","€ 4.800",IF(J61="Voldoende","€ 0",IF(J61="Matig","- € 9.000",IF(J61="Onvoldoende","UITSLUITING"," ")))))</f>
        <v xml:space="preserve"> </v>
      </c>
      <c r="K62" s="100"/>
    </row>
    <row r="63" spans="1:11" ht="24" customHeight="1" x14ac:dyDescent="0.2">
      <c r="A63" s="104" t="str">
        <f>'Beoordelen interview'!A7:A7</f>
        <v>Vraag 4</v>
      </c>
      <c r="B63" s="30" t="s">
        <v>33</v>
      </c>
      <c r="C63" s="7"/>
      <c r="D63" s="31" t="str">
        <f>'Beoordelaar 1'!C22</f>
        <v>Score:</v>
      </c>
      <c r="E63" s="98" t="s">
        <v>34</v>
      </c>
      <c r="G63" s="31" t="str">
        <f>'Beoordelaar 1'!F22</f>
        <v>Score:</v>
      </c>
      <c r="H63" s="98" t="s">
        <v>34</v>
      </c>
      <c r="J63" s="31" t="str">
        <f>'Beoordelaar 1'!I22</f>
        <v>Score:</v>
      </c>
      <c r="K63" s="98" t="s">
        <v>34</v>
      </c>
    </row>
    <row r="64" spans="1:11" ht="24" customHeight="1" x14ac:dyDescent="0.2">
      <c r="A64" s="105"/>
      <c r="B64" s="30" t="s">
        <v>35</v>
      </c>
      <c r="C64" s="7"/>
      <c r="D64" s="31" t="str">
        <f>'Beoordelaar 2'!C22</f>
        <v>Score:</v>
      </c>
      <c r="E64" s="99"/>
      <c r="G64" s="31" t="str">
        <f>'Beoordelaar 2'!F22</f>
        <v>Score:</v>
      </c>
      <c r="H64" s="99"/>
      <c r="J64" s="31" t="str">
        <f>'Beoordelaar 2'!I22</f>
        <v>Score:</v>
      </c>
      <c r="K64" s="99"/>
    </row>
    <row r="65" spans="1:11" ht="24" customHeight="1" x14ac:dyDescent="0.2">
      <c r="A65" s="105"/>
      <c r="B65" s="30" t="s">
        <v>36</v>
      </c>
      <c r="C65" s="7"/>
      <c r="D65" s="31" t="str">
        <f>'Beoordelaar 3'!C22</f>
        <v>Score:</v>
      </c>
      <c r="E65" s="99"/>
      <c r="G65" s="31" t="str">
        <f>'Beoordelaar 3'!F22</f>
        <v>Score:</v>
      </c>
      <c r="H65" s="99"/>
      <c r="J65" s="31" t="str">
        <f>'Beoordelaar 3'!I22</f>
        <v>Score:</v>
      </c>
      <c r="K65" s="99"/>
    </row>
    <row r="66" spans="1:11" ht="24" customHeight="1" x14ac:dyDescent="0.2">
      <c r="A66" s="105"/>
      <c r="B66" s="29" t="s">
        <v>37</v>
      </c>
      <c r="C66" s="7"/>
      <c r="D66" s="32" t="str">
        <f>'Beoordelaar 4'!C22</f>
        <v>Score:</v>
      </c>
      <c r="E66" s="99"/>
      <c r="G66" s="32" t="str">
        <f>'Beoordelaar 4'!F22</f>
        <v>Score:</v>
      </c>
      <c r="H66" s="99"/>
      <c r="J66" s="32" t="str">
        <f>'Beoordelaar 4'!I22</f>
        <v>Score:</v>
      </c>
      <c r="K66" s="99"/>
    </row>
    <row r="67" spans="1:11" ht="24" customHeight="1" x14ac:dyDescent="0.2">
      <c r="A67" s="106"/>
      <c r="B67" s="29" t="str">
        <f>B14</f>
        <v>Beoordelaar 5</v>
      </c>
      <c r="C67" s="7"/>
      <c r="D67" s="32" t="str">
        <f>'Beoordelaar 5'!C22</f>
        <v>Score:</v>
      </c>
      <c r="E67" s="99"/>
      <c r="G67" s="32" t="str">
        <f>'Beoordelaar 5'!F22</f>
        <v>Score:</v>
      </c>
      <c r="H67" s="99"/>
      <c r="J67" s="32" t="str">
        <f>'Beoordelaar 5'!I22</f>
        <v>Score:</v>
      </c>
      <c r="K67" s="99"/>
    </row>
    <row r="68" spans="1:11" ht="24" customHeight="1" x14ac:dyDescent="0.2">
      <c r="A68" s="102" t="s">
        <v>39</v>
      </c>
      <c r="B68" s="102"/>
      <c r="C68" s="7"/>
      <c r="D68" s="28" t="s">
        <v>4</v>
      </c>
      <c r="E68" s="99"/>
      <c r="G68" s="28" t="s">
        <v>4</v>
      </c>
      <c r="H68" s="99"/>
      <c r="J68" s="28" t="s">
        <v>4</v>
      </c>
      <c r="K68" s="99"/>
    </row>
    <row r="69" spans="1:11" ht="24" customHeight="1" x14ac:dyDescent="0.2">
      <c r="A69" s="103"/>
      <c r="B69" s="103"/>
      <c r="C69" s="7"/>
      <c r="D69" s="52" t="str">
        <f>IF(D68="Uitmuntend","€ 6.000",IF(D68="Goed","€ 4.800",IF(D68="Voldoende","€ 0",IF(D68="Matig","- € 9.000",IF(D68="Onvoldoende","UITSLUITING"," ")))))</f>
        <v xml:space="preserve"> </v>
      </c>
      <c r="E69" s="100"/>
      <c r="G69" s="52" t="str">
        <f>IF(G68="Uitmuntend","€ 6.000",IF(G68="Goed","€ 4.800",IF(G68="Voldoende","€ 0",IF(G68="Matig","- € 9.000",IF(G68="Onvoldoende","UITSLUITING"," ")))))</f>
        <v xml:space="preserve"> </v>
      </c>
      <c r="H69" s="100"/>
      <c r="J69" s="52" t="str">
        <f>IF(J68="Uitmuntend","€ 6.000",IF(J68="Goed","€ 4.800",IF(J68="Voldoende","€ 0",IF(J68="Matig","- € 9.000",IF(J68="Onvoldoende","UITSLUITING"," ")))))</f>
        <v xml:space="preserve"> </v>
      </c>
      <c r="K69" s="100"/>
    </row>
    <row r="70" spans="1:11" ht="24" customHeight="1" x14ac:dyDescent="0.2">
      <c r="A70" s="104" t="str">
        <f>'Beoordelen interview'!A8:A8</f>
        <v>Interviewvraag 5 CASUS</v>
      </c>
      <c r="B70" s="30" t="s">
        <v>33</v>
      </c>
      <c r="C70" s="7"/>
      <c r="D70" s="31" t="str">
        <f>'Beoordelaar 1'!C24</f>
        <v>Score:</v>
      </c>
      <c r="E70" s="98" t="s">
        <v>34</v>
      </c>
      <c r="G70" s="31" t="str">
        <f>'Beoordelaar 1'!F24</f>
        <v>Score:</v>
      </c>
      <c r="H70" s="98" t="s">
        <v>34</v>
      </c>
      <c r="J70" s="31" t="str">
        <f>'Beoordelaar 1'!I24</f>
        <v>Score:</v>
      </c>
      <c r="K70" s="98" t="s">
        <v>34</v>
      </c>
    </row>
    <row r="71" spans="1:11" ht="24" customHeight="1" x14ac:dyDescent="0.2">
      <c r="A71" s="105"/>
      <c r="B71" s="30" t="s">
        <v>35</v>
      </c>
      <c r="C71" s="7"/>
      <c r="D71" s="31" t="str">
        <f>'Beoordelaar 2'!C24</f>
        <v>Score:</v>
      </c>
      <c r="E71" s="99"/>
      <c r="G71" s="31" t="str">
        <f>'Beoordelaar 2'!F24</f>
        <v>Score:</v>
      </c>
      <c r="H71" s="99"/>
      <c r="J71" s="31" t="str">
        <f>'Beoordelaar 2'!I24</f>
        <v>Score:</v>
      </c>
      <c r="K71" s="99"/>
    </row>
    <row r="72" spans="1:11" ht="24" customHeight="1" x14ac:dyDescent="0.2">
      <c r="A72" s="105"/>
      <c r="B72" s="30" t="s">
        <v>36</v>
      </c>
      <c r="C72" s="7"/>
      <c r="D72" s="31" t="str">
        <f>'Beoordelaar 3'!C24</f>
        <v>Score:</v>
      </c>
      <c r="E72" s="99"/>
      <c r="G72" s="31" t="str">
        <f>'Beoordelaar 3'!F24</f>
        <v>Score:</v>
      </c>
      <c r="H72" s="99"/>
      <c r="J72" s="31" t="str">
        <f>'Beoordelaar 3'!I24</f>
        <v>Score:</v>
      </c>
      <c r="K72" s="99"/>
    </row>
    <row r="73" spans="1:11" ht="24" customHeight="1" x14ac:dyDescent="0.2">
      <c r="A73" s="105"/>
      <c r="B73" s="29" t="s">
        <v>37</v>
      </c>
      <c r="C73" s="7"/>
      <c r="D73" s="32" t="str">
        <f>'Beoordelaar 4'!C24</f>
        <v>Score:</v>
      </c>
      <c r="E73" s="99"/>
      <c r="G73" s="32" t="str">
        <f>'Beoordelaar 4'!F24</f>
        <v>Score:</v>
      </c>
      <c r="H73" s="99"/>
      <c r="J73" s="32" t="str">
        <f>'Beoordelaar 4'!I24</f>
        <v>Score:</v>
      </c>
      <c r="K73" s="99"/>
    </row>
    <row r="74" spans="1:11" ht="24" customHeight="1" x14ac:dyDescent="0.2">
      <c r="A74" s="106"/>
      <c r="B74" s="29" t="str">
        <f>B21</f>
        <v>Beoordelaar 5</v>
      </c>
      <c r="C74" s="7"/>
      <c r="D74" s="32" t="str">
        <f>'Beoordelaar 5'!C24</f>
        <v>Score:</v>
      </c>
      <c r="E74" s="99"/>
      <c r="G74" s="32" t="str">
        <f>'Beoordelaar 5'!F24</f>
        <v>Score:</v>
      </c>
      <c r="H74" s="99"/>
      <c r="J74" s="32" t="str">
        <f>'Beoordelaar 5'!I24</f>
        <v>Score:</v>
      </c>
      <c r="K74" s="99"/>
    </row>
    <row r="75" spans="1:11" ht="24" customHeight="1" x14ac:dyDescent="0.2">
      <c r="A75" s="102" t="s">
        <v>39</v>
      </c>
      <c r="B75" s="102"/>
      <c r="C75" s="7"/>
      <c r="D75" s="28" t="s">
        <v>4</v>
      </c>
      <c r="E75" s="99"/>
      <c r="G75" s="28" t="s">
        <v>4</v>
      </c>
      <c r="H75" s="99"/>
      <c r="J75" s="28" t="s">
        <v>4</v>
      </c>
      <c r="K75" s="99"/>
    </row>
    <row r="76" spans="1:11" ht="24" customHeight="1" x14ac:dyDescent="0.2">
      <c r="A76" s="103"/>
      <c r="B76" s="103"/>
      <c r="C76" s="7"/>
      <c r="D76" s="52" t="str">
        <f>IF(D75="Uitmuntend","€ 6.000",IF(D75="Goed","€ 4.800",IF(D75="Voldoende","€ 0",IF(D75="Matig","- € 9.000",IF(D75="Onvoldoende","UITSLUITING"," ")))))</f>
        <v xml:space="preserve"> </v>
      </c>
      <c r="E76" s="100"/>
      <c r="G76" s="52" t="str">
        <f>IF(G75="Uitmuntend","€ 6.000",IF(G75="Goed","€ 4.800",IF(G75="Voldoende","€ 0",IF(G75="Matig","- € 9.000",IF(G75="Onvoldoende","UITSLUITING"," ")))))</f>
        <v xml:space="preserve"> </v>
      </c>
      <c r="H76" s="100"/>
      <c r="J76" s="52" t="str">
        <f>IF(J75="Uitmuntend","€ 6.000",IF(J75="Goed","€ 4.800",IF(J75="Voldoende","€ 0",IF(J75="Matig","- € 9.000",IF(J75="Onvoldoende","UITSLUITING"," ")))))</f>
        <v xml:space="preserve"> </v>
      </c>
      <c r="K76" s="100"/>
    </row>
    <row r="77" spans="1:11" ht="24" customHeight="1" x14ac:dyDescent="0.2"/>
    <row r="78" spans="1:11" ht="24" customHeight="1" x14ac:dyDescent="0.2">
      <c r="A78" s="101" t="s">
        <v>41</v>
      </c>
      <c r="B78" s="101"/>
      <c r="C78" s="7"/>
      <c r="D78" s="53" t="e">
        <f>D48+D55+D62+D69+D76</f>
        <v>#VALUE!</v>
      </c>
      <c r="E78" s="54"/>
      <c r="G78" s="53" t="e">
        <f>G48+G55+G62+G69+G76</f>
        <v>#VALUE!</v>
      </c>
      <c r="H78" s="54"/>
      <c r="J78" s="53" t="e">
        <f>J48+J55+J62+J69+J76</f>
        <v>#VALUE!</v>
      </c>
      <c r="K78" s="54"/>
    </row>
    <row r="79" spans="1:11" ht="24" customHeight="1" x14ac:dyDescent="0.2"/>
  </sheetData>
  <sheetProtection algorithmName="SHA-512" hashValue="XmxoYMmGzIGvDS7cB/3B+bkehfy9EDLtc2eeSPe07/G8ukntKV6s6g06yQxGbQElgoVAaWBZmILJnCoMHPjVJw==" saltValue="Pllem1UKEhdMcWXptQhtQQ==" spinCount="100000" sheet="1" objects="1" scenarios="1"/>
  <mergeCells count="67">
    <mergeCell ref="K63:K69"/>
    <mergeCell ref="A68:B68"/>
    <mergeCell ref="A69:B69"/>
    <mergeCell ref="A70:A74"/>
    <mergeCell ref="E70:E76"/>
    <mergeCell ref="H70:H76"/>
    <mergeCell ref="K70:K76"/>
    <mergeCell ref="A75:B75"/>
    <mergeCell ref="A76:B76"/>
    <mergeCell ref="A63:A67"/>
    <mergeCell ref="E63:E69"/>
    <mergeCell ref="H63:H69"/>
    <mergeCell ref="A49:A53"/>
    <mergeCell ref="A30:B30"/>
    <mergeCell ref="A36:B36"/>
    <mergeCell ref="A37:B37"/>
    <mergeCell ref="A48:B48"/>
    <mergeCell ref="A39:B39"/>
    <mergeCell ref="A47:B47"/>
    <mergeCell ref="A42:A46"/>
    <mergeCell ref="H24:H30"/>
    <mergeCell ref="H31:H37"/>
    <mergeCell ref="K24:K30"/>
    <mergeCell ref="K31:K37"/>
    <mergeCell ref="J1:K1"/>
    <mergeCell ref="G1:H1"/>
    <mergeCell ref="H3:H9"/>
    <mergeCell ref="K3:K9"/>
    <mergeCell ref="K10:K16"/>
    <mergeCell ref="H10:H16"/>
    <mergeCell ref="H17:H23"/>
    <mergeCell ref="K17:K23"/>
    <mergeCell ref="A2:B2"/>
    <mergeCell ref="A8:B8"/>
    <mergeCell ref="A9:B9"/>
    <mergeCell ref="A1:B1"/>
    <mergeCell ref="E3:E9"/>
    <mergeCell ref="D1:E1"/>
    <mergeCell ref="A3:A7"/>
    <mergeCell ref="E24:E30"/>
    <mergeCell ref="E31:E37"/>
    <mergeCell ref="A10:A14"/>
    <mergeCell ref="A17:A21"/>
    <mergeCell ref="A24:A28"/>
    <mergeCell ref="A31:A35"/>
    <mergeCell ref="E10:E16"/>
    <mergeCell ref="E17:E23"/>
    <mergeCell ref="A22:B22"/>
    <mergeCell ref="A15:B15"/>
    <mergeCell ref="A16:B16"/>
    <mergeCell ref="A23:B23"/>
    <mergeCell ref="A29:B29"/>
    <mergeCell ref="A78:B78"/>
    <mergeCell ref="A54:B54"/>
    <mergeCell ref="A55:B55"/>
    <mergeCell ref="A62:B62"/>
    <mergeCell ref="A56:A60"/>
    <mergeCell ref="A61:B61"/>
    <mergeCell ref="E42:E48"/>
    <mergeCell ref="E49:E55"/>
    <mergeCell ref="E56:E62"/>
    <mergeCell ref="H56:H62"/>
    <mergeCell ref="K56:K62"/>
    <mergeCell ref="K42:K48"/>
    <mergeCell ref="K49:K55"/>
    <mergeCell ref="H42:H48"/>
    <mergeCell ref="H49:H55"/>
  </mergeCells>
  <dataValidations count="1">
    <dataValidation type="list" errorStyle="warning" allowBlank="1" showErrorMessage="1" sqref="I15:J15 F15:G15 F8:G8 I8:J8 D8 D15 J22 G22 D22 D29 G29 J29 J36 G36 D36 J47 G47 D47 D54 G54 J54 J61 G61 D61 J68 G68 D68 J75 G75 D75" xr:uid="{00000000-0002-0000-0400-000000000000}">
      <formula1>SCORE</formula1>
    </dataValidation>
  </dataValidations>
  <pageMargins left="0.7" right="0.7" top="0.75" bottom="0.75" header="0.3" footer="0.3"/>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sheetPr>
    <tabColor rgb="FFFF0000"/>
  </sheetPr>
  <dimension ref="A1:G19"/>
  <sheetViews>
    <sheetView showGridLines="0" zoomScale="110" zoomScaleNormal="110" workbookViewId="0">
      <selection activeCell="C9" sqref="C9"/>
    </sheetView>
  </sheetViews>
  <sheetFormatPr baseColWidth="10" defaultColWidth="10.83203125" defaultRowHeight="14" x14ac:dyDescent="0.2"/>
  <cols>
    <col min="1" max="1" width="64.6640625" style="58" customWidth="1"/>
    <col min="2" max="2" width="2.83203125" style="58" customWidth="1"/>
    <col min="3" max="3" width="24.5" style="58" customWidth="1"/>
    <col min="4" max="4" width="2.83203125" style="58" customWidth="1"/>
    <col min="5" max="5" width="24.5" style="58" customWidth="1"/>
    <col min="6" max="6" width="2.83203125" style="58" customWidth="1"/>
    <col min="7" max="7" width="24.5" style="58" customWidth="1"/>
    <col min="8" max="16384" width="10.83203125" style="58"/>
  </cols>
  <sheetData>
    <row r="1" spans="1:7" ht="30" customHeight="1" x14ac:dyDescent="0.2">
      <c r="A1" s="55" t="s">
        <v>42</v>
      </c>
      <c r="B1" s="56"/>
      <c r="C1" s="57"/>
      <c r="D1" s="56"/>
      <c r="E1" s="57"/>
      <c r="F1" s="56"/>
      <c r="G1" s="57"/>
    </row>
    <row r="2" spans="1:7" ht="30" customHeight="1" x14ac:dyDescent="0.2">
      <c r="A2" s="59" t="s">
        <v>43</v>
      </c>
      <c r="B2" s="56"/>
      <c r="C2" s="60" t="str">
        <f>'Beoordelaar 1'!C1:D1</f>
        <v>Inschrijver 1</v>
      </c>
      <c r="D2" s="61"/>
      <c r="E2" s="60" t="str">
        <f>'Beoordelaar 1'!F1</f>
        <v>Inschrijver 2</v>
      </c>
      <c r="F2" s="61"/>
      <c r="G2" s="60" t="str">
        <f>'Beoordelaar 1'!I1</f>
        <v>Inschrijver 3</v>
      </c>
    </row>
    <row r="3" spans="1:7" s="63" customFormat="1" ht="35" customHeight="1" x14ac:dyDescent="0.2">
      <c r="A3" s="40" t="str">
        <f>Consensus!A2</f>
        <v>1. OPEN VRAGEN</v>
      </c>
      <c r="B3" s="56"/>
      <c r="C3" s="62" t="e">
        <f>Consensus!D39</f>
        <v>#VALUE!</v>
      </c>
      <c r="D3" s="61"/>
      <c r="E3" s="62" t="e">
        <f>Consensus!G39</f>
        <v>#VALUE!</v>
      </c>
      <c r="F3" s="61"/>
      <c r="G3" s="62" t="e">
        <f>Consensus!J39</f>
        <v>#VALUE!</v>
      </c>
    </row>
    <row r="4" spans="1:7" s="63" customFormat="1" ht="35" customHeight="1" x14ac:dyDescent="0.2">
      <c r="A4" s="40" t="str">
        <f>Consensus!A41</f>
        <v xml:space="preserve">2.	 INTERVIEW </v>
      </c>
      <c r="B4" s="56"/>
      <c r="C4" s="64" t="e">
        <f>Consensus!D78</f>
        <v>#VALUE!</v>
      </c>
      <c r="D4" s="61"/>
      <c r="E4" s="64" t="e">
        <f>Consensus!G78</f>
        <v>#VALUE!</v>
      </c>
      <c r="F4" s="61"/>
      <c r="G4" s="64" t="e">
        <f>Consensus!J78</f>
        <v>#VALUE!</v>
      </c>
    </row>
    <row r="5" spans="1:7" ht="30" customHeight="1" x14ac:dyDescent="0.2">
      <c r="A5" s="65" t="s">
        <v>44</v>
      </c>
      <c r="B5" s="56"/>
      <c r="C5" s="66" t="e">
        <f>C3+C4</f>
        <v>#VALUE!</v>
      </c>
      <c r="D5" s="61"/>
      <c r="E5" s="66" t="e">
        <f>E3+E4</f>
        <v>#VALUE!</v>
      </c>
      <c r="F5" s="61"/>
      <c r="G5" s="66" t="e">
        <f>G3+G4</f>
        <v>#VALUE!</v>
      </c>
    </row>
    <row r="6" spans="1:7" ht="15" customHeight="1" x14ac:dyDescent="0.2"/>
    <row r="7" spans="1:7" ht="30" customHeight="1" x14ac:dyDescent="0.2">
      <c r="A7" s="67" t="s">
        <v>45</v>
      </c>
      <c r="B7" s="56"/>
      <c r="C7" s="68">
        <v>0</v>
      </c>
      <c r="D7" s="61"/>
      <c r="E7" s="68">
        <v>0</v>
      </c>
      <c r="F7" s="61"/>
      <c r="G7" s="68">
        <v>0</v>
      </c>
    </row>
    <row r="9" spans="1:7" ht="30" customHeight="1" x14ac:dyDescent="0.2">
      <c r="A9" s="72" t="s">
        <v>46</v>
      </c>
      <c r="B9" s="56"/>
      <c r="C9" s="69" t="e">
        <f>C7-C5</f>
        <v>#VALUE!</v>
      </c>
      <c r="D9" s="70"/>
      <c r="E9" s="69" t="e">
        <f>E7-E5</f>
        <v>#VALUE!</v>
      </c>
      <c r="F9" s="70"/>
      <c r="G9" s="69" t="e">
        <f>G7-G5</f>
        <v>#VALUE!</v>
      </c>
    </row>
    <row r="16" spans="1:7" x14ac:dyDescent="0.2">
      <c r="C16" s="71"/>
    </row>
    <row r="17" spans="3:3" x14ac:dyDescent="0.2">
      <c r="C17" s="71"/>
    </row>
    <row r="18" spans="3:3" x14ac:dyDescent="0.2">
      <c r="C18" s="71"/>
    </row>
    <row r="19" spans="3:3" x14ac:dyDescent="0.2">
      <c r="C19" s="71"/>
    </row>
  </sheetData>
  <sheetProtection algorithmName="SHA-512" hashValue="NsYaMZzGVtrtRxhiqmmAJmuXLefxH/geIsBShFDvAT4NR7LYY4i1oVMAErKNzvj7W1fQk0daFnjcQjiMUZgQ5Q==" saltValue="2LMtk5DsXzrMSikJ/IU2T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3419241627B7438EB038DF777D7E64" ma:contentTypeVersion="5" ma:contentTypeDescription="Een nieuw document maken." ma:contentTypeScope="" ma:versionID="ff97327742a6a904b7d64d8b8a793bb5">
  <xsd:schema xmlns:xsd="http://www.w3.org/2001/XMLSchema" xmlns:xs="http://www.w3.org/2001/XMLSchema" xmlns:p="http://schemas.microsoft.com/office/2006/metadata/properties" xmlns:ns2="ed9d6d87-844f-4c09-b8e5-49e84c3462ca" xmlns:ns3="938d2652-dcbb-46f6-a15b-5f3ad9d38cc1" targetNamespace="http://schemas.microsoft.com/office/2006/metadata/properties" ma:root="true" ma:fieldsID="8fe6fb9ef24488042c1d184b4a5b07e5" ns2:_="" ns3:_="">
    <xsd:import namespace="ed9d6d87-844f-4c09-b8e5-49e84c3462ca"/>
    <xsd:import namespace="938d2652-dcbb-46f6-a15b-5f3ad9d38cc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9d6d87-844f-4c09-b8e5-49e84c346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8d2652-dcbb-46f6-a15b-5f3ad9d38cc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9BCDFC-00A3-423E-9259-4CB0A29FABAF}">
  <ds:schemaRefs>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 ds:uri="http://schemas.microsoft.com/office/2006/documentManagement/types"/>
    <ds:schemaRef ds:uri="ed9d6d87-844f-4c09-b8e5-49e84c3462ca"/>
    <ds:schemaRef ds:uri="http://purl.org/dc/elements/1.1/"/>
  </ds:schemaRefs>
</ds:datastoreItem>
</file>

<file path=customXml/itemProps2.xml><?xml version="1.0" encoding="utf-8"?>
<ds:datastoreItem xmlns:ds="http://schemas.openxmlformats.org/officeDocument/2006/customXml" ds:itemID="{0EC53EA9-270B-42B4-8339-9167CDCF558A}">
  <ds:schemaRefs>
    <ds:schemaRef ds:uri="http://schemas.microsoft.com/sharepoint/v3/contenttype/forms"/>
  </ds:schemaRefs>
</ds:datastoreItem>
</file>

<file path=customXml/itemProps3.xml><?xml version="1.0" encoding="utf-8"?>
<ds:datastoreItem xmlns:ds="http://schemas.openxmlformats.org/officeDocument/2006/customXml" ds:itemID="{3565CD51-0C8C-4A79-82AE-7931DD6255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9d6d87-844f-4c09-b8e5-49e84c3462ca"/>
    <ds:schemaRef ds:uri="938d2652-dcbb-46f6-a15b-5f3ad9d38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Beoordelen open vragen</vt:lpstr>
      <vt:lpstr>Beoordelen interview</vt:lpstr>
      <vt:lpstr>Beoordelaar 1</vt:lpstr>
      <vt:lpstr>Beoordelaar 2</vt:lpstr>
      <vt:lpstr>Beoordelaar 3</vt:lpstr>
      <vt:lpstr>Beoordelaar 4</vt:lpstr>
      <vt:lpstr>Beoordelaar 5</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cp:revision/>
  <dcterms:created xsi:type="dcterms:W3CDTF">2006-09-16T00:00:00Z</dcterms:created>
  <dcterms:modified xsi:type="dcterms:W3CDTF">2023-11-24T08:36:59Z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0x010100C43419241627B7438EB038DF777D7E64</vt:lpwstr>
  </property>
</Properties>
</file>