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kw1c.sharepoint.com/sites/Aanbestedingen-INK24.--EAMobiliteitsoplossing/Gedeelde documenten/Te publiceren documenten/"/>
    </mc:Choice>
  </mc:AlternateContent>
  <xr:revisionPtr revIDLastSave="87" documentId="8_{24A99551-4B7D-4121-AA57-F493DB20AD86}" xr6:coauthVersionLast="47" xr6:coauthVersionMax="47" xr10:uidLastSave="{6A830FFB-15EC-4573-9879-D96A096EE6A8}"/>
  <bookViews>
    <workbookView xWindow="62520" yWindow="-120" windowWidth="29040" windowHeight="15840" activeTab="1" xr2:uid="{11C8B506-78A8-4671-ABC8-DBA4F2FEDAAD}"/>
  </bookViews>
  <sheets>
    <sheet name="Toelichting prijzenblad" sheetId="2" r:id="rId1"/>
    <sheet name="Prijsopgav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G18" i="1"/>
  <c r="G16" i="1"/>
  <c r="G17" i="1"/>
  <c r="G15" i="1"/>
  <c r="G8" i="1"/>
  <c r="G7" i="1"/>
  <c r="D15" i="1" l="1"/>
  <c r="D17" i="1" l="1"/>
  <c r="D16" i="1"/>
  <c r="F7" i="1" l="1"/>
  <c r="F17" i="1"/>
  <c r="F16" i="1"/>
  <c r="F15" i="1"/>
  <c r="F8" i="1"/>
  <c r="F6" i="1"/>
  <c r="G6" i="1" s="1"/>
  <c r="G9" i="1" s="1"/>
  <c r="C21" i="1" s="1"/>
  <c r="F18" i="1" l="1"/>
  <c r="F9" i="1"/>
  <c r="C23" i="1" l="1"/>
</calcChain>
</file>

<file path=xl/sharedStrings.xml><?xml version="1.0" encoding="utf-8"?>
<sst xmlns="http://schemas.openxmlformats.org/spreadsheetml/2006/main" count="41" uniqueCount="40">
  <si>
    <t>P1. MaaS-platform</t>
  </si>
  <si>
    <t xml:space="preserve">P1. MaaS-platform </t>
  </si>
  <si>
    <t>aantal</t>
  </si>
  <si>
    <t>tarief</t>
  </si>
  <si>
    <t xml:space="preserve">totaal per jaar </t>
  </si>
  <si>
    <t>1a</t>
  </si>
  <si>
    <t>Aanschaf mobiliteitskaarten - prijs per medewerker*</t>
  </si>
  <si>
    <t>1b</t>
  </si>
  <si>
    <t xml:space="preserve">1c </t>
  </si>
  <si>
    <t>Gebruik MaaS platform - per medewerker per jaar incl. beheer</t>
  </si>
  <si>
    <t>P1. MaaS-Platform</t>
  </si>
  <si>
    <t>* Prijs geldt ook in geval van vervanging of bij een nieuwe medewerker.</t>
  </si>
  <si>
    <t>Toelichting Prijzenblad</t>
  </si>
  <si>
    <t xml:space="preserve">Uitsluitend de groen gemarkeerde velden moeten worden ingevuld. </t>
  </si>
  <si>
    <t xml:space="preserve">Indien een kostenpost niet van toepassing is, kan een groene cel op € 0,00 of 0,00% blijven staan. </t>
  </si>
  <si>
    <t>De tarieven zijn all-in (inclusief alle bijkomende kosten, exclusief btw) en afgerond op 2 decimalen nauwkeurig.</t>
  </si>
  <si>
    <t xml:space="preserve">Alle genoemde aantallen en berekeningsaantallen zijn indicatief. Inschrijver kan hieraan geen rechten ontlenen. </t>
  </si>
  <si>
    <t>De door de Inschrijver geoffreerde prijzen dienen, zonder enig voorbehoud, gebaseerd te zijn op de Aanbestedingsdocumenten.</t>
  </si>
  <si>
    <t>Alleen de eenheidsprijzen en kortingspercentages die zijn opgenomen in het Prijzenblad worden beoordeeld en gelden tijdens de uitvoering van de Overeenkomst.</t>
  </si>
  <si>
    <t>Facturatie geschiedt op basis van daadwerkelijke aantallen en actieve gebruikers.</t>
  </si>
  <si>
    <t>Inschrijver is geheel verantwoordelijk voor een juiste vermelding van de cijfers en de optelling ervan.</t>
  </si>
  <si>
    <t xml:space="preserve">Manipulatief inschrijven of aanpassen van het Prijzenblad leidt tot uitsluiting. </t>
  </si>
  <si>
    <t>P2-Openbaar Vervoer</t>
  </si>
  <si>
    <t>P2.Openbaar Vervoer</t>
  </si>
  <si>
    <t>bedrag per jaar</t>
  </si>
  <si>
    <t>kortings% op standaardtarief</t>
  </si>
  <si>
    <t>totaal per jaar</t>
  </si>
  <si>
    <t>2a</t>
  </si>
  <si>
    <t>2b</t>
  </si>
  <si>
    <t>2c</t>
  </si>
  <si>
    <t>bus, tram, metro</t>
  </si>
  <si>
    <t>P2. Openbaar Vervoer</t>
  </si>
  <si>
    <t>P1 MaaS-platform</t>
  </si>
  <si>
    <t>P2 Openbaar vervoer</t>
  </si>
  <si>
    <t>TOTAAL</t>
  </si>
  <si>
    <t>trein (2e klasse)</t>
  </si>
  <si>
    <t>deur-tot-deurdiensten (zoals deel-fiets, fietsstalling)</t>
  </si>
  <si>
    <t>Implementatie MaaS platform - eenmalig</t>
  </si>
  <si>
    <t>totaal over 4 jaar</t>
  </si>
  <si>
    <r>
      <t>TOTAAL PRIJS</t>
    </r>
    <r>
      <rPr>
        <sz val="10"/>
        <color theme="0"/>
        <rFont val="Verdana"/>
        <family val="2"/>
      </rPr>
      <t xml:space="preserve"> (over 4 jaar)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</si>
</sst>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i/>
      <sz val="10"/>
      <color theme="1"/>
      <name val="Verdana"/>
      <family val="2"/>
    </font>
    <font>
      <sz val="10"/>
      <color theme="0"/>
      <name val="Verdana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44" fontId="3" fillId="3" borderId="5" xfId="1" applyFont="1" applyFill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>
      <alignment horizontal="left" vertical="center"/>
    </xf>
    <xf numFmtId="0" fontId="2" fillId="4" borderId="7" xfId="0" applyFont="1" applyFill="1" applyBorder="1" applyAlignment="1">
      <alignment horizontal="center"/>
    </xf>
    <xf numFmtId="10" fontId="3" fillId="3" borderId="5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 applyProtection="1"/>
    <xf numFmtId="0" fontId="2" fillId="0" borderId="10" xfId="0" applyFont="1" applyFill="1" applyBorder="1" applyAlignment="1" applyProtection="1">
      <alignment vertical="top"/>
    </xf>
    <xf numFmtId="0" fontId="2" fillId="0" borderId="0" xfId="0" applyFont="1" applyFill="1" applyBorder="1" applyAlignment="1" applyProtection="1">
      <alignment vertical="top"/>
    </xf>
    <xf numFmtId="0" fontId="0" fillId="0" borderId="5" xfId="0" applyBorder="1" applyProtection="1"/>
    <xf numFmtId="44" fontId="0" fillId="0" borderId="5" xfId="0" applyNumberFormat="1" applyBorder="1" applyProtection="1"/>
    <xf numFmtId="0" fontId="0" fillId="0" borderId="10" xfId="0" applyFill="1" applyBorder="1" applyProtection="1"/>
    <xf numFmtId="0" fontId="0" fillId="0" borderId="0" xfId="0" applyFill="1" applyBorder="1" applyProtection="1"/>
    <xf numFmtId="0" fontId="3" fillId="0" borderId="4" xfId="0" applyFont="1" applyBorder="1" applyAlignment="1" applyProtection="1">
      <alignment vertical="top"/>
    </xf>
    <xf numFmtId="0" fontId="3" fillId="0" borderId="5" xfId="0" applyFont="1" applyBorder="1" applyAlignment="1" applyProtection="1">
      <alignment vertical="top"/>
    </xf>
    <xf numFmtId="0" fontId="7" fillId="0" borderId="0" xfId="0" applyFont="1" applyAlignment="1" applyProtection="1">
      <alignment vertical="top"/>
    </xf>
    <xf numFmtId="0" fontId="3" fillId="0" borderId="0" xfId="0" applyFont="1" applyAlignment="1" applyProtection="1">
      <alignment vertical="top"/>
    </xf>
    <xf numFmtId="0" fontId="3" fillId="0" borderId="0" xfId="0" applyFont="1" applyAlignment="1" applyProtection="1">
      <alignment horizontal="center" vertical="top" wrapText="1"/>
    </xf>
    <xf numFmtId="3" fontId="3" fillId="0" borderId="5" xfId="0" applyNumberFormat="1" applyFont="1" applyBorder="1" applyAlignment="1" applyProtection="1">
      <alignment horizontal="center" vertical="center" wrapText="1"/>
    </xf>
    <xf numFmtId="0" fontId="0" fillId="0" borderId="7" xfId="0" applyBorder="1" applyProtection="1"/>
    <xf numFmtId="44" fontId="0" fillId="0" borderId="7" xfId="0" applyNumberFormat="1" applyBorder="1" applyProtection="1"/>
    <xf numFmtId="0" fontId="9" fillId="0" borderId="1" xfId="0" applyFont="1" applyBorder="1" applyProtection="1"/>
    <xf numFmtId="44" fontId="9" fillId="0" borderId="12" xfId="0" applyNumberFormat="1" applyFont="1" applyBorder="1" applyProtection="1"/>
    <xf numFmtId="44" fontId="3" fillId="2" borderId="5" xfId="1" applyFont="1" applyFill="1" applyBorder="1" applyAlignment="1" applyProtection="1">
      <alignment horizontal="left" vertical="top" wrapText="1"/>
    </xf>
    <xf numFmtId="0" fontId="5" fillId="2" borderId="9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0" fillId="0" borderId="6" xfId="0" applyBorder="1"/>
    <xf numFmtId="44" fontId="0" fillId="0" borderId="6" xfId="0" applyNumberFormat="1" applyBorder="1"/>
    <xf numFmtId="0" fontId="3" fillId="0" borderId="14" xfId="0" applyFont="1" applyBorder="1" applyAlignment="1" applyProtection="1">
      <alignment vertical="top"/>
    </xf>
    <xf numFmtId="0" fontId="3" fillId="0" borderId="7" xfId="0" applyFont="1" applyBorder="1" applyAlignment="1" applyProtection="1">
      <alignment vertical="top"/>
    </xf>
    <xf numFmtId="3" fontId="3" fillId="0" borderId="7" xfId="0" applyNumberFormat="1" applyFont="1" applyBorder="1" applyAlignment="1" applyProtection="1">
      <alignment horizontal="center" vertical="center" wrapText="1"/>
    </xf>
    <xf numFmtId="44" fontId="3" fillId="3" borderId="7" xfId="1" applyFont="1" applyFill="1" applyBorder="1" applyAlignment="1" applyProtection="1">
      <alignment horizontal="left" vertical="top" wrapText="1"/>
      <protection locked="0"/>
    </xf>
    <xf numFmtId="44" fontId="3" fillId="2" borderId="7" xfId="1" applyFont="1" applyFill="1" applyBorder="1" applyAlignment="1" applyProtection="1">
      <alignment horizontal="left" vertical="top" wrapText="1"/>
    </xf>
    <xf numFmtId="44" fontId="0" fillId="0" borderId="15" xfId="0" applyNumberFormat="1" applyBorder="1"/>
    <xf numFmtId="0" fontId="3" fillId="0" borderId="1" xfId="0" applyFont="1" applyBorder="1" applyAlignment="1" applyProtection="1">
      <alignment vertical="top"/>
    </xf>
    <xf numFmtId="0" fontId="3" fillId="0" borderId="2" xfId="0" applyFont="1" applyBorder="1" applyAlignment="1" applyProtection="1">
      <alignment vertical="top"/>
    </xf>
    <xf numFmtId="0" fontId="6" fillId="0" borderId="2" xfId="0" applyFont="1" applyBorder="1" applyAlignment="1" applyProtection="1">
      <alignment horizontal="right" vertical="center"/>
    </xf>
    <xf numFmtId="44" fontId="6" fillId="2" borderId="2" xfId="1" applyFont="1" applyFill="1" applyBorder="1" applyAlignment="1" applyProtection="1">
      <alignment horizontal="left" vertical="center" wrapText="1"/>
    </xf>
    <xf numFmtId="44" fontId="6" fillId="2" borderId="12" xfId="1" applyFont="1" applyFill="1" applyBorder="1" applyAlignment="1" applyProtection="1">
      <alignment horizontal="left" vertical="center" wrapText="1"/>
    </xf>
    <xf numFmtId="10" fontId="3" fillId="3" borderId="7" xfId="0" applyNumberFormat="1" applyFont="1" applyFill="1" applyBorder="1" applyAlignment="1" applyProtection="1">
      <alignment horizontal="right" vertical="top" wrapText="1"/>
      <protection locked="0"/>
    </xf>
    <xf numFmtId="0" fontId="3" fillId="0" borderId="2" xfId="0" applyFont="1" applyBorder="1" applyAlignment="1" applyProtection="1">
      <alignment horizontal="center" vertical="top" wrapText="1"/>
    </xf>
    <xf numFmtId="0" fontId="2" fillId="4" borderId="3" xfId="0" applyFont="1" applyFill="1" applyBorder="1" applyAlignment="1" applyProtection="1">
      <alignment horizontal="center" vertical="top"/>
    </xf>
    <xf numFmtId="0" fontId="2" fillId="4" borderId="11" xfId="0" applyFont="1" applyFill="1" applyBorder="1" applyAlignment="1" applyProtection="1">
      <alignment horizontal="center" vertical="top"/>
    </xf>
    <xf numFmtId="0" fontId="4" fillId="2" borderId="8" xfId="0" applyFont="1" applyFill="1" applyBorder="1" applyAlignment="1" applyProtection="1">
      <alignment horizontal="left" vertical="center"/>
    </xf>
    <xf numFmtId="0" fontId="4" fillId="2" borderId="9" xfId="0" applyFont="1" applyFill="1" applyBorder="1" applyAlignment="1" applyProtection="1">
      <alignment horizontal="left" vertical="center"/>
    </xf>
    <xf numFmtId="0" fontId="6" fillId="0" borderId="4" xfId="0" applyFont="1" applyBorder="1" applyAlignment="1" applyProtection="1">
      <alignment horizontal="left" vertical="top"/>
    </xf>
    <xf numFmtId="0" fontId="6" fillId="0" borderId="5" xfId="0" applyFont="1" applyBorder="1" applyAlignment="1" applyProtection="1">
      <alignment horizontal="left" vertical="top"/>
    </xf>
    <xf numFmtId="0" fontId="2" fillId="4" borderId="16" xfId="0" applyFont="1" applyFill="1" applyBorder="1" applyAlignment="1" applyProtection="1">
      <alignment horizontal="center" vertical="top"/>
    </xf>
    <xf numFmtId="0" fontId="2" fillId="4" borderId="0" xfId="0" applyFont="1" applyFill="1" applyBorder="1" applyAlignment="1" applyProtection="1">
      <alignment horizontal="center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F87F9-CBE7-4213-A877-7F358026FE32}">
  <dimension ref="B2:B12"/>
  <sheetViews>
    <sheetView workbookViewId="0">
      <selection activeCell="B19" sqref="B19"/>
    </sheetView>
  </sheetViews>
  <sheetFormatPr defaultRowHeight="14.5" x14ac:dyDescent="0.35"/>
  <cols>
    <col min="1" max="1" width="3.08984375" customWidth="1"/>
    <col min="2" max="2" width="154.26953125" bestFit="1" customWidth="1"/>
  </cols>
  <sheetData>
    <row r="2" spans="2:2" x14ac:dyDescent="0.35">
      <c r="B2" s="3" t="s">
        <v>12</v>
      </c>
    </row>
    <row r="3" spans="2:2" x14ac:dyDescent="0.35">
      <c r="B3" s="2" t="s">
        <v>13</v>
      </c>
    </row>
    <row r="4" spans="2:2" x14ac:dyDescent="0.35">
      <c r="B4" s="2" t="s">
        <v>14</v>
      </c>
    </row>
    <row r="5" spans="2:2" x14ac:dyDescent="0.35">
      <c r="B5" s="2" t="s">
        <v>15</v>
      </c>
    </row>
    <row r="6" spans="2:2" x14ac:dyDescent="0.35">
      <c r="B6" s="2" t="s">
        <v>16</v>
      </c>
    </row>
    <row r="7" spans="2:2" x14ac:dyDescent="0.35">
      <c r="B7" s="2" t="s">
        <v>17</v>
      </c>
    </row>
    <row r="8" spans="2:2" x14ac:dyDescent="0.35">
      <c r="B8" s="2" t="s">
        <v>18</v>
      </c>
    </row>
    <row r="9" spans="2:2" x14ac:dyDescent="0.35">
      <c r="B9" s="2" t="s">
        <v>19</v>
      </c>
    </row>
    <row r="10" spans="2:2" x14ac:dyDescent="0.35">
      <c r="B10" s="2" t="s">
        <v>20</v>
      </c>
    </row>
    <row r="11" spans="2:2" x14ac:dyDescent="0.35">
      <c r="B11" s="2"/>
    </row>
    <row r="12" spans="2:2" x14ac:dyDescent="0.35">
      <c r="B12" s="2" t="s">
        <v>21</v>
      </c>
    </row>
  </sheetData>
  <sheetProtection algorithmName="SHA-512" hashValue="ObXOLdto2HjZ4JcIr3f8vvmFYqQytURSAFnoUfXfW1zJEHWwhfC+pZeDHZlejlBjJg/x6ZO/GW/6q3OnUmDmfA==" saltValue="R5Z0rQywzu2SmTffMTgyb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5F493-9606-4F75-ACEB-099665CFE9F9}">
  <dimension ref="A1:G23"/>
  <sheetViews>
    <sheetView tabSelected="1" workbookViewId="0">
      <selection activeCell="E6" sqref="E6"/>
    </sheetView>
  </sheetViews>
  <sheetFormatPr defaultRowHeight="14.5" x14ac:dyDescent="0.35"/>
  <cols>
    <col min="1" max="1" width="3.36328125" customWidth="1"/>
    <col min="2" max="2" width="22" customWidth="1"/>
    <col min="3" max="3" width="61.1796875" customWidth="1"/>
    <col min="4" max="4" width="16.7265625" bestFit="1" customWidth="1"/>
    <col min="5" max="5" width="30.6328125" customWidth="1"/>
    <col min="6" max="6" width="22.26953125" customWidth="1"/>
    <col min="7" max="7" width="17.81640625" customWidth="1"/>
  </cols>
  <sheetData>
    <row r="1" spans="1:7" x14ac:dyDescent="0.35">
      <c r="A1" s="5"/>
      <c r="B1" s="5"/>
      <c r="C1" s="5"/>
      <c r="D1" s="5"/>
      <c r="E1" s="5"/>
      <c r="F1" s="5"/>
    </row>
    <row r="2" spans="1:7" x14ac:dyDescent="0.35">
      <c r="A2" s="5"/>
      <c r="B2" s="46" t="s">
        <v>0</v>
      </c>
      <c r="C2" s="47"/>
      <c r="D2" s="47"/>
      <c r="E2" s="47"/>
      <c r="F2" s="47"/>
      <c r="G2" s="47"/>
    </row>
    <row r="3" spans="1:7" ht="15" thickBot="1" x14ac:dyDescent="0.4">
      <c r="A3" s="5"/>
      <c r="B3" s="15"/>
      <c r="C3" s="15"/>
      <c r="D3" s="16"/>
      <c r="E3" s="16"/>
      <c r="F3" s="16"/>
    </row>
    <row r="4" spans="1:7" x14ac:dyDescent="0.35">
      <c r="A4" s="5"/>
      <c r="B4" s="42" t="s">
        <v>1</v>
      </c>
      <c r="C4" s="43"/>
      <c r="D4" s="23" t="s">
        <v>2</v>
      </c>
      <c r="E4" s="23" t="s">
        <v>3</v>
      </c>
      <c r="F4" s="23" t="s">
        <v>4</v>
      </c>
      <c r="G4" s="24" t="s">
        <v>38</v>
      </c>
    </row>
    <row r="5" spans="1:7" x14ac:dyDescent="0.35">
      <c r="A5" s="5"/>
      <c r="B5" s="44"/>
      <c r="C5" s="45"/>
      <c r="D5" s="45"/>
      <c r="E5" s="45"/>
      <c r="F5" s="45"/>
      <c r="G5" s="25"/>
    </row>
    <row r="6" spans="1:7" x14ac:dyDescent="0.35">
      <c r="A6" s="5"/>
      <c r="B6" s="12" t="s">
        <v>5</v>
      </c>
      <c r="C6" s="13" t="s">
        <v>6</v>
      </c>
      <c r="D6" s="17">
        <v>253</v>
      </c>
      <c r="E6" s="1"/>
      <c r="F6" s="22">
        <f>E6*D6</f>
        <v>0</v>
      </c>
      <c r="G6" s="26">
        <f>F6*4</f>
        <v>0</v>
      </c>
    </row>
    <row r="7" spans="1:7" x14ac:dyDescent="0.35">
      <c r="A7" s="5"/>
      <c r="B7" s="12" t="s">
        <v>7</v>
      </c>
      <c r="C7" s="13" t="s">
        <v>37</v>
      </c>
      <c r="D7" s="17">
        <v>1</v>
      </c>
      <c r="E7" s="1"/>
      <c r="F7" s="22">
        <f>E7*D7</f>
        <v>0</v>
      </c>
      <c r="G7" s="26">
        <f>F7</f>
        <v>0</v>
      </c>
    </row>
    <row r="8" spans="1:7" ht="15" thickBot="1" x14ac:dyDescent="0.4">
      <c r="A8" s="5"/>
      <c r="B8" s="27" t="s">
        <v>8</v>
      </c>
      <c r="C8" s="28" t="s">
        <v>9</v>
      </c>
      <c r="D8" s="29">
        <v>1941</v>
      </c>
      <c r="E8" s="30"/>
      <c r="F8" s="31">
        <f>E8*D8</f>
        <v>0</v>
      </c>
      <c r="G8" s="32">
        <f>F8*4</f>
        <v>0</v>
      </c>
    </row>
    <row r="9" spans="1:7" ht="15" thickBot="1" x14ac:dyDescent="0.4">
      <c r="A9" s="5"/>
      <c r="B9" s="33"/>
      <c r="C9" s="34"/>
      <c r="D9" s="34"/>
      <c r="E9" s="35" t="s">
        <v>10</v>
      </c>
      <c r="F9" s="36">
        <f>F6+F7+F8</f>
        <v>0</v>
      </c>
      <c r="G9" s="37">
        <f>G6+G7+G8</f>
        <v>0</v>
      </c>
    </row>
    <row r="10" spans="1:7" x14ac:dyDescent="0.35">
      <c r="A10" s="5"/>
      <c r="B10" s="14" t="s">
        <v>11</v>
      </c>
      <c r="C10" s="15"/>
      <c r="D10" s="15"/>
      <c r="E10" s="15"/>
      <c r="F10" s="15"/>
    </row>
    <row r="11" spans="1:7" x14ac:dyDescent="0.35">
      <c r="A11" s="5"/>
      <c r="B11" s="5"/>
      <c r="C11" s="5"/>
      <c r="D11" s="5"/>
      <c r="E11" s="5"/>
      <c r="F11" s="5"/>
    </row>
    <row r="12" spans="1:7" x14ac:dyDescent="0.35">
      <c r="A12" s="5"/>
      <c r="B12" s="46" t="s">
        <v>22</v>
      </c>
      <c r="C12" s="47"/>
      <c r="D12" s="47"/>
      <c r="E12" s="47"/>
      <c r="F12" s="47"/>
      <c r="G12" s="47"/>
    </row>
    <row r="13" spans="1:7" ht="15" thickBot="1" x14ac:dyDescent="0.4">
      <c r="A13" s="5"/>
      <c r="B13" s="15"/>
      <c r="C13" s="15"/>
      <c r="D13" s="16"/>
      <c r="E13" s="16"/>
      <c r="F13" s="16"/>
    </row>
    <row r="14" spans="1:7" x14ac:dyDescent="0.35">
      <c r="A14" s="5"/>
      <c r="B14" s="42" t="s">
        <v>23</v>
      </c>
      <c r="C14" s="43"/>
      <c r="D14" s="23" t="s">
        <v>24</v>
      </c>
      <c r="E14" s="23" t="s">
        <v>25</v>
      </c>
      <c r="F14" s="23" t="s">
        <v>26</v>
      </c>
      <c r="G14" s="24" t="s">
        <v>38</v>
      </c>
    </row>
    <row r="15" spans="1:7" x14ac:dyDescent="0.35">
      <c r="A15" s="5"/>
      <c r="B15" s="12" t="s">
        <v>27</v>
      </c>
      <c r="C15" s="13" t="s">
        <v>35</v>
      </c>
      <c r="D15" s="22">
        <f>21741*12</f>
        <v>260892</v>
      </c>
      <c r="E15" s="4"/>
      <c r="F15" s="22">
        <f>D15-(D15*E15)</f>
        <v>260892</v>
      </c>
      <c r="G15" s="26">
        <f>F15*4</f>
        <v>1043568</v>
      </c>
    </row>
    <row r="16" spans="1:7" x14ac:dyDescent="0.35">
      <c r="A16" s="5"/>
      <c r="B16" s="12" t="s">
        <v>28</v>
      </c>
      <c r="C16" s="13" t="s">
        <v>30</v>
      </c>
      <c r="D16" s="22">
        <f>1800*12</f>
        <v>21600</v>
      </c>
      <c r="E16" s="4"/>
      <c r="F16" s="22">
        <f t="shared" ref="F16:F17" si="0">D16-(D16*E16)</f>
        <v>21600</v>
      </c>
      <c r="G16" s="26">
        <f t="shared" ref="G16:G17" si="1">F16*4</f>
        <v>86400</v>
      </c>
    </row>
    <row r="17" spans="1:7" ht="15" thickBot="1" x14ac:dyDescent="0.4">
      <c r="A17" s="5"/>
      <c r="B17" s="27" t="s">
        <v>29</v>
      </c>
      <c r="C17" s="28" t="s">
        <v>36</v>
      </c>
      <c r="D17" s="31">
        <f>375*12</f>
        <v>4500</v>
      </c>
      <c r="E17" s="38"/>
      <c r="F17" s="31">
        <f t="shared" si="0"/>
        <v>4500</v>
      </c>
      <c r="G17" s="32">
        <f t="shared" si="1"/>
        <v>18000</v>
      </c>
    </row>
    <row r="18" spans="1:7" ht="15" thickBot="1" x14ac:dyDescent="0.4">
      <c r="A18" s="5"/>
      <c r="B18" s="33"/>
      <c r="C18" s="34"/>
      <c r="D18" s="39"/>
      <c r="E18" s="35" t="s">
        <v>31</v>
      </c>
      <c r="F18" s="36">
        <f>F15+F16+F17</f>
        <v>286992</v>
      </c>
      <c r="G18" s="37">
        <f>G15+G16+G17</f>
        <v>1147968</v>
      </c>
    </row>
    <row r="19" spans="1:7" ht="15" thickBot="1" x14ac:dyDescent="0.4">
      <c r="A19" s="5"/>
      <c r="B19" s="5"/>
      <c r="C19" s="5"/>
      <c r="D19" s="5"/>
      <c r="E19" s="5"/>
      <c r="F19" s="5"/>
    </row>
    <row r="20" spans="1:7" x14ac:dyDescent="0.35">
      <c r="A20" s="5"/>
      <c r="B20" s="40" t="s">
        <v>39</v>
      </c>
      <c r="C20" s="41"/>
      <c r="D20" s="6"/>
      <c r="E20" s="7"/>
      <c r="F20" s="7"/>
    </row>
    <row r="21" spans="1:7" x14ac:dyDescent="0.35">
      <c r="A21" s="5"/>
      <c r="B21" s="8" t="s">
        <v>32</v>
      </c>
      <c r="C21" s="9">
        <f>G9</f>
        <v>0</v>
      </c>
      <c r="D21" s="10"/>
      <c r="E21" s="11"/>
      <c r="F21" s="11"/>
    </row>
    <row r="22" spans="1:7" ht="15" thickBot="1" x14ac:dyDescent="0.4">
      <c r="A22" s="5"/>
      <c r="B22" s="18" t="s">
        <v>33</v>
      </c>
      <c r="C22" s="19">
        <f>G18</f>
        <v>1147968</v>
      </c>
      <c r="D22" s="10"/>
      <c r="E22" s="11"/>
      <c r="F22" s="11"/>
    </row>
    <row r="23" spans="1:7" ht="19" thickBot="1" x14ac:dyDescent="0.5">
      <c r="A23" s="5"/>
      <c r="B23" s="20" t="s">
        <v>34</v>
      </c>
      <c r="C23" s="21">
        <f>C21+C22</f>
        <v>1147968</v>
      </c>
      <c r="D23" s="11"/>
      <c r="E23" s="11"/>
      <c r="F23" s="11"/>
    </row>
  </sheetData>
  <sheetProtection algorithmName="SHA-512" hashValue="On1srzTpN9ENGv9C+GoB9DZu/2jxpH/3RojzoeqhyMm9dYQva1CV0mE+bjg3N5gOYv/+BjjpjG82HEfFBADCkg==" saltValue="rbseol+XcfLyOimYxMDv7Q==" spinCount="100000" sheet="1" objects="1" scenarios="1"/>
  <mergeCells count="6">
    <mergeCell ref="B20:C20"/>
    <mergeCell ref="B4:C4"/>
    <mergeCell ref="B5:F5"/>
    <mergeCell ref="B14:C14"/>
    <mergeCell ref="B2:G2"/>
    <mergeCell ref="B12:G1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298B71206B4B41B69476A17FBA7E4C" ma:contentTypeVersion="4" ma:contentTypeDescription="Een nieuw document maken." ma:contentTypeScope="" ma:versionID="49dca4b7989648604d4ca51a27aa1ced">
  <xsd:schema xmlns:xsd="http://www.w3.org/2001/XMLSchema" xmlns:xs="http://www.w3.org/2001/XMLSchema" xmlns:p="http://schemas.microsoft.com/office/2006/metadata/properties" xmlns:ns2="3dbdf3ea-38bd-4ea1-9a40-4cc0cbed96f8" targetNamespace="http://schemas.microsoft.com/office/2006/metadata/properties" ma:root="true" ma:fieldsID="b381297682bda30441ee4f525fa9b0c5" ns2:_="">
    <xsd:import namespace="3dbdf3ea-38bd-4ea1-9a40-4cc0cbed96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bdf3ea-38bd-4ea1-9a40-4cc0cbed96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743552-137A-43B9-BA9F-B2190FE900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60944B-FFBD-4DE7-A914-F9897A6E2C7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5B15A52-A475-4B4E-A047-07E7BCE40A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bdf3ea-38bd-4ea1-9a40-4cc0cbed96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Toelichting prijzenblad</vt:lpstr>
      <vt:lpstr>Prijsopgave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van Weert-Sebrechts</dc:creator>
  <cp:lastModifiedBy>Olivia van Weert-Sebrechts</cp:lastModifiedBy>
  <dcterms:created xsi:type="dcterms:W3CDTF">2024-06-13T10:59:28Z</dcterms:created>
  <dcterms:modified xsi:type="dcterms:W3CDTF">2024-07-09T12:00:02Z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0x01010016298B71206B4B41B69476A17FBA7E4C</vt:lpwstr>
  </property>
</Properties>
</file>