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vrfryslan.sharepoint.com/sites/bedrijfsvoering/IFS/inkoop/Besloten Documenten/10. Europees aanbesteden/4.99 Project NBB/2024 Aanbesteding TS-basis en TST-NB/05 Nota van Inlichtingen/Gepubliceerde nota van inlichtingen/"/>
    </mc:Choice>
  </mc:AlternateContent>
  <xr:revisionPtr revIDLastSave="4067" documentId="8_{DE8F51DF-4D60-48CF-BA67-4351930EBAB3}" xr6:coauthVersionLast="47" xr6:coauthVersionMax="47" xr10:uidLastSave="{89E67980-4E0A-4244-A9BA-BB7BF52AE47A}"/>
  <bookViews>
    <workbookView xWindow="28680" yWindow="-120" windowWidth="29040" windowHeight="15840" xr2:uid="{6A1DE88D-5C3B-4B41-8DAE-D2ED2D0E2E29}"/>
  </bookViews>
  <sheets>
    <sheet name="TS-Basis" sheetId="1" r:id="rId1"/>
    <sheet name="Bepakking TS-Basis" sheetId="4" r:id="rId2"/>
    <sheet name="TST-NB" sheetId="3" r:id="rId3"/>
    <sheet name="Bepakking TST-NB"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 l="1"/>
  <c r="G26" i="3"/>
  <c r="G25" i="3"/>
  <c r="G163" i="2"/>
  <c r="I163" i="2" s="1"/>
  <c r="G162" i="2"/>
  <c r="I162" i="2" s="1"/>
  <c r="G25" i="1"/>
  <c r="H41" i="1"/>
  <c r="H42" i="1"/>
  <c r="H43" i="1"/>
  <c r="H44" i="1"/>
  <c r="H44" i="3"/>
  <c r="H41" i="3"/>
  <c r="H43" i="3"/>
  <c r="B175" i="4"/>
  <c r="B173" i="4"/>
  <c r="G158" i="4"/>
  <c r="I158" i="4" s="1"/>
  <c r="I156" i="4"/>
  <c r="G157" i="4"/>
  <c r="I157" i="4" s="1"/>
  <c r="G156" i="4"/>
  <c r="G33" i="1"/>
  <c r="G29" i="1"/>
  <c r="G30" i="3"/>
  <c r="G31" i="3"/>
  <c r="G32" i="3"/>
  <c r="G33" i="3"/>
  <c r="G29" i="3"/>
  <c r="G24" i="1"/>
  <c r="G187" i="2"/>
  <c r="I187" i="2" s="1"/>
  <c r="G186" i="2"/>
  <c r="I186" i="2" s="1"/>
  <c r="G182" i="2"/>
  <c r="G183" i="2"/>
  <c r="G184" i="2"/>
  <c r="G181" i="2"/>
  <c r="I181" i="2" s="1"/>
  <c r="G164" i="2"/>
  <c r="I164" i="2" s="1"/>
  <c r="G165" i="2"/>
  <c r="I165" i="2" s="1"/>
  <c r="G166" i="2"/>
  <c r="I166" i="2" s="1"/>
  <c r="G167" i="2"/>
  <c r="G168" i="2"/>
  <c r="G169" i="2"/>
  <c r="I169" i="2" s="1"/>
  <c r="G170" i="2"/>
  <c r="I170" i="2" s="1"/>
  <c r="G171" i="2"/>
  <c r="I171" i="2" s="1"/>
  <c r="G172" i="2"/>
  <c r="I172" i="2" s="1"/>
  <c r="G173" i="2"/>
  <c r="I173" i="2" s="1"/>
  <c r="G174" i="2"/>
  <c r="I174" i="2" s="1"/>
  <c r="G175" i="2"/>
  <c r="G176" i="2"/>
  <c r="I176" i="2" s="1"/>
  <c r="G177" i="2"/>
  <c r="G178" i="2"/>
  <c r="I178" i="2" s="1"/>
  <c r="G179" i="2"/>
  <c r="I179" i="2" s="1"/>
  <c r="G150" i="2"/>
  <c r="G151" i="2"/>
  <c r="G152" i="2"/>
  <c r="G153" i="2"/>
  <c r="G154" i="2"/>
  <c r="G155" i="2"/>
  <c r="G156" i="2"/>
  <c r="G157" i="2"/>
  <c r="G158" i="2"/>
  <c r="G159" i="2"/>
  <c r="G160" i="2"/>
  <c r="G149" i="2"/>
  <c r="G143" i="2"/>
  <c r="G144" i="2"/>
  <c r="G145" i="2"/>
  <c r="G146" i="2"/>
  <c r="G147" i="2"/>
  <c r="G142" i="2"/>
  <c r="G140" i="2"/>
  <c r="G120" i="2"/>
  <c r="G121" i="2"/>
  <c r="G122" i="2"/>
  <c r="G123" i="2"/>
  <c r="G124" i="2"/>
  <c r="G125" i="2"/>
  <c r="G126" i="2"/>
  <c r="G127" i="2"/>
  <c r="G128" i="2"/>
  <c r="G129" i="2"/>
  <c r="G130" i="2"/>
  <c r="G131" i="2"/>
  <c r="G132" i="2"/>
  <c r="G133" i="2"/>
  <c r="G134" i="2"/>
  <c r="G135" i="2"/>
  <c r="G136" i="2"/>
  <c r="G137" i="2"/>
  <c r="G138" i="2"/>
  <c r="G139" i="2"/>
  <c r="G108" i="2"/>
  <c r="G109" i="2"/>
  <c r="G110" i="2"/>
  <c r="G111" i="2"/>
  <c r="G112" i="2"/>
  <c r="G113" i="2"/>
  <c r="G114" i="2"/>
  <c r="G115" i="2"/>
  <c r="G116" i="2"/>
  <c r="G117" i="2"/>
  <c r="G118" i="2"/>
  <c r="G119" i="2"/>
  <c r="G103" i="2"/>
  <c r="G104" i="2"/>
  <c r="G105" i="2"/>
  <c r="G106" i="2"/>
  <c r="G107" i="2"/>
  <c r="G91" i="2"/>
  <c r="G92" i="2"/>
  <c r="G93" i="2"/>
  <c r="G94" i="2"/>
  <c r="G95" i="2"/>
  <c r="G96" i="2"/>
  <c r="G97" i="2"/>
  <c r="G98" i="2"/>
  <c r="G99" i="2"/>
  <c r="G100" i="2"/>
  <c r="G101" i="2"/>
  <c r="G102" i="2"/>
  <c r="G81" i="2"/>
  <c r="G82" i="2"/>
  <c r="G83" i="2"/>
  <c r="G84" i="2"/>
  <c r="G85" i="2"/>
  <c r="G86" i="2"/>
  <c r="G87" i="2"/>
  <c r="G88" i="2"/>
  <c r="G89" i="2"/>
  <c r="G90" i="2"/>
  <c r="G80" i="2"/>
  <c r="G77" i="2"/>
  <c r="G78" i="2"/>
  <c r="I78" i="2" s="1"/>
  <c r="G70" i="2"/>
  <c r="G71" i="2"/>
  <c r="G72" i="2"/>
  <c r="G73" i="2"/>
  <c r="G74" i="2"/>
  <c r="G75" i="2"/>
  <c r="G76" i="2"/>
  <c r="G53" i="2"/>
  <c r="G54" i="2"/>
  <c r="G55" i="2"/>
  <c r="G56" i="2"/>
  <c r="G57" i="2"/>
  <c r="G58" i="2"/>
  <c r="G59" i="2"/>
  <c r="G60" i="2"/>
  <c r="G61" i="2"/>
  <c r="G62" i="2"/>
  <c r="G63" i="2"/>
  <c r="G64" i="2"/>
  <c r="G65" i="2"/>
  <c r="G66" i="2"/>
  <c r="G67" i="2"/>
  <c r="G68" i="2"/>
  <c r="G69" i="2"/>
  <c r="G47" i="2"/>
  <c r="G48" i="2"/>
  <c r="G49" i="2"/>
  <c r="G50" i="2"/>
  <c r="G51" i="2"/>
  <c r="G52" i="2"/>
  <c r="G46" i="2"/>
  <c r="G44" i="2"/>
  <c r="G35" i="2"/>
  <c r="G36" i="2"/>
  <c r="G37" i="2"/>
  <c r="G38" i="2"/>
  <c r="G39" i="2"/>
  <c r="G40" i="2"/>
  <c r="G41" i="2"/>
  <c r="G42" i="2"/>
  <c r="G43" i="2"/>
  <c r="G34" i="2"/>
  <c r="G26" i="2"/>
  <c r="G27" i="2"/>
  <c r="G29" i="2"/>
  <c r="G30" i="2"/>
  <c r="G31" i="2"/>
  <c r="G25" i="2"/>
  <c r="G23" i="2"/>
  <c r="G185" i="2" s="1"/>
  <c r="H23" i="2"/>
  <c r="H185" i="2" s="1"/>
  <c r="I23" i="2"/>
  <c r="I161" i="2" s="1"/>
  <c r="F23" i="2"/>
  <c r="F180" i="2" s="1"/>
  <c r="G181" i="4"/>
  <c r="I181" i="4" s="1"/>
  <c r="G180" i="4"/>
  <c r="I180" i="4" s="1"/>
  <c r="G178" i="4"/>
  <c r="I178" i="4" s="1"/>
  <c r="G176" i="4"/>
  <c r="I176" i="4" s="1"/>
  <c r="G177" i="4"/>
  <c r="I177" i="4" s="1"/>
  <c r="G175" i="4"/>
  <c r="I175" i="4" s="1"/>
  <c r="G159" i="4"/>
  <c r="I159" i="4" s="1"/>
  <c r="G160" i="4"/>
  <c r="I160" i="4" s="1"/>
  <c r="G161" i="4"/>
  <c r="I161" i="4" s="1"/>
  <c r="G162" i="4"/>
  <c r="I162" i="4" s="1"/>
  <c r="G163" i="4"/>
  <c r="I163" i="4" s="1"/>
  <c r="G164" i="4"/>
  <c r="I164" i="4" s="1"/>
  <c r="G165" i="4"/>
  <c r="I165" i="4" s="1"/>
  <c r="G166" i="4"/>
  <c r="I166" i="4" s="1"/>
  <c r="G167" i="4"/>
  <c r="I167" i="4" s="1"/>
  <c r="G168" i="4"/>
  <c r="I168" i="4" s="1"/>
  <c r="G169" i="4"/>
  <c r="I169" i="4" s="1"/>
  <c r="G170" i="4"/>
  <c r="I170" i="4" s="1"/>
  <c r="G171" i="4"/>
  <c r="I171" i="4" s="1"/>
  <c r="G172" i="4"/>
  <c r="I172" i="4" s="1"/>
  <c r="G173" i="4"/>
  <c r="I173" i="4" s="1"/>
  <c r="G144" i="4"/>
  <c r="I144" i="4" s="1"/>
  <c r="G145" i="4"/>
  <c r="I145" i="4" s="1"/>
  <c r="G146" i="4"/>
  <c r="I146" i="4" s="1"/>
  <c r="G147" i="4"/>
  <c r="I147" i="4" s="1"/>
  <c r="G148" i="4"/>
  <c r="I148" i="4" s="1"/>
  <c r="G149" i="4"/>
  <c r="I149" i="4" s="1"/>
  <c r="G150" i="4"/>
  <c r="I150" i="4" s="1"/>
  <c r="G151" i="4"/>
  <c r="I151" i="4" s="1"/>
  <c r="G152" i="4"/>
  <c r="I152" i="4" s="1"/>
  <c r="G153" i="4"/>
  <c r="I153" i="4" s="1"/>
  <c r="G154" i="4"/>
  <c r="I154" i="4" s="1"/>
  <c r="G143" i="4"/>
  <c r="I143" i="4" s="1"/>
  <c r="G137" i="4"/>
  <c r="I137" i="4" s="1"/>
  <c r="G138" i="4"/>
  <c r="I138" i="4" s="1"/>
  <c r="G139" i="4"/>
  <c r="I139" i="4" s="1"/>
  <c r="G140" i="4"/>
  <c r="I140" i="4" s="1"/>
  <c r="G141" i="4"/>
  <c r="I141" i="4" s="1"/>
  <c r="G136" i="4"/>
  <c r="I136" i="4" s="1"/>
  <c r="G134" i="4"/>
  <c r="I134" i="4" s="1"/>
  <c r="G118" i="4"/>
  <c r="I118" i="4" s="1"/>
  <c r="G119" i="4"/>
  <c r="I119" i="4" s="1"/>
  <c r="G120" i="4"/>
  <c r="I120" i="4" s="1"/>
  <c r="G121" i="4"/>
  <c r="I121" i="4" s="1"/>
  <c r="G122" i="4"/>
  <c r="I122" i="4" s="1"/>
  <c r="G123" i="4"/>
  <c r="I123" i="4" s="1"/>
  <c r="G124" i="4"/>
  <c r="I124" i="4" s="1"/>
  <c r="G125" i="4"/>
  <c r="I125" i="4" s="1"/>
  <c r="G126" i="4"/>
  <c r="I126" i="4" s="1"/>
  <c r="G127" i="4"/>
  <c r="I127" i="4" s="1"/>
  <c r="G128" i="4"/>
  <c r="I128" i="4" s="1"/>
  <c r="G129" i="4"/>
  <c r="I129" i="4" s="1"/>
  <c r="G130" i="4"/>
  <c r="I130" i="4" s="1"/>
  <c r="G131" i="4"/>
  <c r="I131" i="4" s="1"/>
  <c r="G132" i="4"/>
  <c r="I132" i="4" s="1"/>
  <c r="G133" i="4"/>
  <c r="I133" i="4" s="1"/>
  <c r="G102" i="4"/>
  <c r="I102" i="4" s="1"/>
  <c r="G103" i="4"/>
  <c r="I103" i="4" s="1"/>
  <c r="G104" i="4"/>
  <c r="I104" i="4" s="1"/>
  <c r="G105" i="4"/>
  <c r="I105" i="4" s="1"/>
  <c r="G106" i="4"/>
  <c r="I106" i="4" s="1"/>
  <c r="G107" i="4"/>
  <c r="I107" i="4" s="1"/>
  <c r="G108" i="4"/>
  <c r="I108" i="4" s="1"/>
  <c r="G109" i="4"/>
  <c r="I109" i="4" s="1"/>
  <c r="G110" i="4"/>
  <c r="I110" i="4" s="1"/>
  <c r="G111" i="4"/>
  <c r="I111" i="4" s="1"/>
  <c r="G112" i="4"/>
  <c r="I112" i="4" s="1"/>
  <c r="G113" i="4"/>
  <c r="I113" i="4" s="1"/>
  <c r="G114" i="4"/>
  <c r="I114" i="4" s="1"/>
  <c r="G115" i="4"/>
  <c r="I115" i="4" s="1"/>
  <c r="G116" i="4"/>
  <c r="I116" i="4" s="1"/>
  <c r="G117" i="4"/>
  <c r="I117" i="4" s="1"/>
  <c r="G92" i="4"/>
  <c r="I92" i="4" s="1"/>
  <c r="G93" i="4"/>
  <c r="I93" i="4" s="1"/>
  <c r="G94" i="4"/>
  <c r="I94" i="4" s="1"/>
  <c r="G95" i="4"/>
  <c r="I95" i="4" s="1"/>
  <c r="G96" i="4"/>
  <c r="I96" i="4" s="1"/>
  <c r="G97" i="4"/>
  <c r="I97" i="4" s="1"/>
  <c r="G98" i="4"/>
  <c r="I98" i="4" s="1"/>
  <c r="G99" i="4"/>
  <c r="I99" i="4" s="1"/>
  <c r="G100" i="4"/>
  <c r="I100" i="4" s="1"/>
  <c r="G101" i="4"/>
  <c r="I101" i="4" s="1"/>
  <c r="G81" i="4"/>
  <c r="I81" i="4" s="1"/>
  <c r="G82" i="4"/>
  <c r="I82" i="4" s="1"/>
  <c r="G83" i="4"/>
  <c r="I83" i="4" s="1"/>
  <c r="G84" i="4"/>
  <c r="I84" i="4" s="1"/>
  <c r="G85" i="4"/>
  <c r="G86" i="4"/>
  <c r="I86" i="4" s="1"/>
  <c r="G87" i="4"/>
  <c r="I87" i="4" s="1"/>
  <c r="G88" i="4"/>
  <c r="I88" i="4" s="1"/>
  <c r="G89" i="4"/>
  <c r="I89" i="4" s="1"/>
  <c r="G90" i="4"/>
  <c r="I90" i="4" s="1"/>
  <c r="G91" i="4"/>
  <c r="I91" i="4" s="1"/>
  <c r="G76" i="4"/>
  <c r="I76" i="4" s="1"/>
  <c r="G77" i="4"/>
  <c r="I77" i="4" s="1"/>
  <c r="G78" i="4"/>
  <c r="I78" i="4" s="1"/>
  <c r="G79" i="4"/>
  <c r="I79" i="4" s="1"/>
  <c r="G80" i="4"/>
  <c r="I80" i="4" s="1"/>
  <c r="G75" i="4"/>
  <c r="I75" i="4" s="1"/>
  <c r="G73" i="4"/>
  <c r="I73" i="4" s="1"/>
  <c r="G64" i="4"/>
  <c r="I64" i="4" s="1"/>
  <c r="G65" i="4"/>
  <c r="I65" i="4" s="1"/>
  <c r="G66" i="4"/>
  <c r="I66" i="4" s="1"/>
  <c r="G67" i="4"/>
  <c r="I67" i="4" s="1"/>
  <c r="G68" i="4"/>
  <c r="I68" i="4" s="1"/>
  <c r="G69" i="4"/>
  <c r="I69" i="4" s="1"/>
  <c r="G70" i="4"/>
  <c r="I70" i="4" s="1"/>
  <c r="G71" i="4"/>
  <c r="I71" i="4" s="1"/>
  <c r="G72" i="4"/>
  <c r="I72" i="4" s="1"/>
  <c r="G53" i="4"/>
  <c r="I53" i="4" s="1"/>
  <c r="G54" i="4"/>
  <c r="I54" i="4" s="1"/>
  <c r="G55" i="4"/>
  <c r="I55" i="4" s="1"/>
  <c r="G56" i="4"/>
  <c r="I56" i="4" s="1"/>
  <c r="G57" i="4"/>
  <c r="I57" i="4" s="1"/>
  <c r="G58" i="4"/>
  <c r="I58" i="4" s="1"/>
  <c r="G59" i="4"/>
  <c r="I59" i="4" s="1"/>
  <c r="G60" i="4"/>
  <c r="I60" i="4" s="1"/>
  <c r="G61" i="4"/>
  <c r="I61" i="4" s="1"/>
  <c r="G62" i="4"/>
  <c r="I62" i="4" s="1"/>
  <c r="G63" i="4"/>
  <c r="I63" i="4" s="1"/>
  <c r="G47" i="4"/>
  <c r="I47" i="4" s="1"/>
  <c r="G48" i="4"/>
  <c r="I48" i="4" s="1"/>
  <c r="G49" i="4"/>
  <c r="I49" i="4" s="1"/>
  <c r="G50" i="4"/>
  <c r="I50" i="4" s="1"/>
  <c r="G51" i="4"/>
  <c r="I51" i="4" s="1"/>
  <c r="G52" i="4"/>
  <c r="I52" i="4" s="1"/>
  <c r="G46" i="4"/>
  <c r="I46" i="4" s="1"/>
  <c r="G44" i="4"/>
  <c r="I44" i="4" s="1"/>
  <c r="G35" i="4"/>
  <c r="I35" i="4" s="1"/>
  <c r="G36" i="4"/>
  <c r="I36" i="4" s="1"/>
  <c r="G37" i="4"/>
  <c r="I37" i="4" s="1"/>
  <c r="G38" i="4"/>
  <c r="I38" i="4" s="1"/>
  <c r="G39" i="4"/>
  <c r="I39" i="4" s="1"/>
  <c r="G40" i="4"/>
  <c r="I40" i="4" s="1"/>
  <c r="G41" i="4"/>
  <c r="I41" i="4" s="1"/>
  <c r="G42" i="4"/>
  <c r="I42" i="4" s="1"/>
  <c r="G43" i="4"/>
  <c r="I43" i="4" s="1"/>
  <c r="G34" i="4"/>
  <c r="I34" i="4" s="1"/>
  <c r="G31" i="4"/>
  <c r="I31" i="4" s="1"/>
  <c r="G26" i="4"/>
  <c r="I26" i="4" s="1"/>
  <c r="G27" i="4"/>
  <c r="I27" i="4" s="1"/>
  <c r="G28" i="4"/>
  <c r="I28" i="4" s="1"/>
  <c r="G29" i="4"/>
  <c r="I29" i="4" s="1"/>
  <c r="G30" i="4"/>
  <c r="I30" i="4" s="1"/>
  <c r="G25" i="4"/>
  <c r="I25" i="4" s="1"/>
  <c r="G26" i="1"/>
  <c r="G24" i="3"/>
  <c r="H39" i="3"/>
  <c r="H40" i="3"/>
  <c r="H42" i="3"/>
  <c r="H39" i="1"/>
  <c r="H40" i="1"/>
  <c r="G30" i="1"/>
  <c r="G31" i="1"/>
  <c r="G32" i="1"/>
  <c r="I168" i="2"/>
  <c r="I175" i="2"/>
  <c r="I177" i="2"/>
  <c r="B6" i="2"/>
  <c r="B5" i="2"/>
  <c r="B6" i="3"/>
  <c r="B6" i="4"/>
  <c r="B5" i="4"/>
  <c r="B7" i="3"/>
  <c r="I85" i="4"/>
  <c r="B47" i="4"/>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5" i="4" s="1"/>
  <c r="B76" i="4" s="1"/>
  <c r="B77" i="4" s="1"/>
  <c r="B78" i="4" s="1"/>
  <c r="B79" i="4" s="1"/>
  <c r="B80" i="4" s="1"/>
  <c r="B81" i="4" s="1"/>
  <c r="B82" i="4" s="1"/>
  <c r="B83" i="4" s="1"/>
  <c r="B84" i="4" s="1"/>
  <c r="B37" i="4"/>
  <c r="B38" i="4" s="1"/>
  <c r="B39" i="4" s="1"/>
  <c r="B40" i="4" s="1"/>
  <c r="B41" i="4" s="1"/>
  <c r="B42" i="4" s="1"/>
  <c r="B43" i="4" s="1"/>
  <c r="B44" i="4" s="1"/>
  <c r="B26" i="4"/>
  <c r="B27" i="4" s="1"/>
  <c r="B28" i="4" s="1"/>
  <c r="B23" i="3"/>
  <c r="I185" i="2" l="1"/>
  <c r="I182" i="4"/>
  <c r="G27" i="1" s="1"/>
  <c r="G34" i="1" s="1"/>
  <c r="G182" i="4"/>
  <c r="E27" i="1" s="1"/>
  <c r="E34" i="1" s="1"/>
  <c r="B85" i="4"/>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6" i="4" s="1"/>
  <c r="B137" i="4" s="1"/>
  <c r="B138" i="4" s="1"/>
  <c r="B139" i="4" s="1"/>
  <c r="B140" i="4" s="1"/>
  <c r="B141" i="4" s="1"/>
  <c r="B143" i="4" s="1"/>
  <c r="B144" i="4" s="1"/>
  <c r="B145" i="4" s="1"/>
  <c r="B146" i="4" s="1"/>
  <c r="B147" i="4" s="1"/>
  <c r="B148" i="4" s="1"/>
  <c r="B149" i="4" s="1"/>
  <c r="B150" i="4" s="1"/>
  <c r="B151" i="4" s="1"/>
  <c r="B152" i="4" s="1"/>
  <c r="B153" i="4" s="1"/>
  <c r="B154" i="4" s="1"/>
  <c r="B156" i="4" s="1"/>
  <c r="B157" i="4" s="1"/>
  <c r="B158" i="4" s="1"/>
  <c r="B159" i="4" s="1"/>
  <c r="B160" i="4" s="1"/>
  <c r="B161" i="4" s="1"/>
  <c r="B162" i="4" s="1"/>
  <c r="B163" i="4" s="1"/>
  <c r="B164" i="4" s="1"/>
  <c r="B165" i="4" s="1"/>
  <c r="B166" i="4" s="1"/>
  <c r="B167" i="4" s="1"/>
  <c r="B168" i="4" s="1"/>
  <c r="B169" i="4" s="1"/>
  <c r="B170" i="4" s="1"/>
  <c r="B171" i="4" s="1"/>
  <c r="B172" i="4" s="1"/>
  <c r="B176" i="4" s="1"/>
  <c r="B177" i="4" s="1"/>
  <c r="B178" i="4" s="1"/>
  <c r="B180" i="4" s="1"/>
  <c r="B181" i="4" s="1"/>
  <c r="I79" i="2"/>
  <c r="H79" i="2"/>
  <c r="I148" i="2"/>
  <c r="H148" i="2"/>
  <c r="I180" i="2"/>
  <c r="H180" i="2"/>
  <c r="G180" i="2"/>
  <c r="F32" i="2"/>
  <c r="F141" i="2"/>
  <c r="F161" i="2"/>
  <c r="F185" i="2"/>
  <c r="G148" i="2"/>
  <c r="I32" i="2"/>
  <c r="I141" i="2"/>
  <c r="H161" i="2"/>
  <c r="H32" i="2"/>
  <c r="H141" i="2"/>
  <c r="G161" i="2"/>
  <c r="G79" i="2"/>
  <c r="G32" i="2"/>
  <c r="G141" i="2"/>
  <c r="F79" i="2"/>
  <c r="F148" i="2"/>
  <c r="I25" i="2"/>
  <c r="G188" i="2" l="1"/>
  <c r="E27" i="3" l="1"/>
  <c r="E34" i="3" s="1"/>
  <c r="I184" i="2"/>
  <c r="I183" i="2"/>
  <c r="I182" i="2"/>
  <c r="I167" i="2"/>
  <c r="I160" i="2"/>
  <c r="I159" i="2"/>
  <c r="I158" i="2"/>
  <c r="I157" i="2"/>
  <c r="I156" i="2"/>
  <c r="I155" i="2"/>
  <c r="I154" i="2"/>
  <c r="I153" i="2"/>
  <c r="I152" i="2"/>
  <c r="I151" i="2"/>
  <c r="I150" i="2"/>
  <c r="I149" i="2"/>
  <c r="I147" i="2"/>
  <c r="I146" i="2"/>
  <c r="I145" i="2"/>
  <c r="I144" i="2"/>
  <c r="I143" i="2"/>
  <c r="I142"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B47" i="2"/>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80" i="2" s="1"/>
  <c r="B81" i="2" s="1"/>
  <c r="B82" i="2" s="1"/>
  <c r="B83" i="2" s="1"/>
  <c r="B84" i="2" s="1"/>
  <c r="B85" i="2" s="1"/>
  <c r="B86" i="2" s="1"/>
  <c r="B87" i="2" s="1"/>
  <c r="B88" i="2" s="1"/>
  <c r="B89" i="2" s="1"/>
  <c r="B90" i="2" s="1"/>
  <c r="B91" i="2" s="1"/>
  <c r="B92" i="2" s="1"/>
  <c r="I46" i="2"/>
  <c r="I44" i="2"/>
  <c r="I43" i="2"/>
  <c r="B43" i="2"/>
  <c r="B44" i="2" s="1"/>
  <c r="I42" i="2"/>
  <c r="I41" i="2"/>
  <c r="I40" i="2"/>
  <c r="I39" i="2"/>
  <c r="I38" i="2"/>
  <c r="I37" i="2"/>
  <c r="B37" i="2"/>
  <c r="B38" i="2" s="1"/>
  <c r="B39" i="2" s="1"/>
  <c r="B40" i="2" s="1"/>
  <c r="B41" i="2" s="1"/>
  <c r="I36" i="2"/>
  <c r="I35" i="2"/>
  <c r="I34" i="2"/>
  <c r="I31" i="2"/>
  <c r="I30" i="2"/>
  <c r="I29" i="2"/>
  <c r="I28" i="2"/>
  <c r="I27" i="2"/>
  <c r="I26" i="2"/>
  <c r="B26" i="2"/>
  <c r="B27" i="2" s="1"/>
  <c r="B28" i="2" s="1"/>
  <c r="B23" i="1"/>
  <c r="B93" i="2" l="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2" i="2" s="1"/>
  <c r="B143" i="2" s="1"/>
  <c r="B144" i="2" s="1"/>
  <c r="B145" i="2" s="1"/>
  <c r="B146" i="2" s="1"/>
  <c r="B147" i="2" s="1"/>
  <c r="B149" i="2" s="1"/>
  <c r="B150" i="2" s="1"/>
  <c r="B151" i="2" s="1"/>
  <c r="B152" i="2" s="1"/>
  <c r="B153" i="2" s="1"/>
  <c r="B154" i="2" s="1"/>
  <c r="B155" i="2" s="1"/>
  <c r="B156" i="2" s="1"/>
  <c r="B157" i="2" s="1"/>
  <c r="B158" i="2" s="1"/>
  <c r="B159" i="2" s="1"/>
  <c r="B160" i="2" s="1"/>
  <c r="B162" i="2" s="1"/>
  <c r="B163" i="2" s="1"/>
  <c r="B164" i="2" s="1"/>
  <c r="B165" i="2" s="1"/>
  <c r="B166" i="2" s="1"/>
  <c r="B167" i="2" s="1"/>
  <c r="B168" i="2" s="1"/>
  <c r="B169" i="2" s="1"/>
  <c r="B170" i="2" s="1"/>
  <c r="B171" i="2" s="1"/>
  <c r="B172" i="2" s="1"/>
  <c r="B173" i="2" s="1"/>
  <c r="B174" i="2" s="1"/>
  <c r="B175" i="2" s="1"/>
  <c r="B176" i="2" s="1"/>
  <c r="B177" i="2" s="1"/>
  <c r="B178" i="2" s="1"/>
  <c r="I188" i="2"/>
  <c r="G27" i="3" s="1"/>
  <c r="G34" i="3" s="1"/>
  <c r="B182" i="2" l="1"/>
  <c r="B183" i="2" s="1"/>
  <c r="B184" i="2" s="1"/>
  <c r="B186" i="2" s="1"/>
  <c r="B187" i="2" s="1"/>
  <c r="B179" i="2"/>
</calcChain>
</file>

<file path=xl/sharedStrings.xml><?xml version="1.0" encoding="utf-8"?>
<sst xmlns="http://schemas.openxmlformats.org/spreadsheetml/2006/main" count="742" uniqueCount="393">
  <si>
    <t>In te vullen door Inschrijver</t>
  </si>
  <si>
    <t>Naam Inschrijver:</t>
  </si>
  <si>
    <t>Datum:</t>
  </si>
  <si>
    <t>Naam en rechtsgeldige ondertekening:</t>
  </si>
  <si>
    <t>Kosten chassis</t>
  </si>
  <si>
    <t>Kosten opbouw</t>
  </si>
  <si>
    <t>Kosten aan te leveren bepakking (zie tabblad Bepakking TS-Basis)</t>
  </si>
  <si>
    <t xml:space="preserve">Overige kosten </t>
  </si>
  <si>
    <t xml:space="preserve"> (door inschrijver aan te geven):</t>
  </si>
  <si>
    <t xml:space="preserve"> </t>
  </si>
  <si>
    <t>Kosten opties PVE</t>
  </si>
  <si>
    <t>Nadere informatie</t>
  </si>
  <si>
    <t>Kosten Flow meter</t>
  </si>
  <si>
    <t>Volgnr.</t>
  </si>
  <si>
    <t>Aantal</t>
  </si>
  <si>
    <t>Item</t>
  </si>
  <si>
    <t>1.1 PBM's en aanvullende middelen t.b.v. brandweerpersoneel(TS)</t>
  </si>
  <si>
    <t>Oplaadbare handlamp (explosieveilig)</t>
  </si>
  <si>
    <t>Handreinigingsmiddel</t>
  </si>
  <si>
    <t>Minimaal 250ml  geplaatst op het hygiëne bord.</t>
  </si>
  <si>
    <t>Handdroog middel</t>
  </si>
  <si>
    <t>Geplaatst op het hygiëne bord.</t>
  </si>
  <si>
    <t>THV Helmen</t>
  </si>
  <si>
    <t>Whiteboard met stiften</t>
  </si>
  <si>
    <t>Veiligheidsvest striping</t>
  </si>
  <si>
    <t>1.2 Materiaal t.b.v. brandbestrijding en bij brand(TS)</t>
  </si>
  <si>
    <t xml:space="preserve">Middelen t.b.v. bluswateraanvoer </t>
  </si>
  <si>
    <t>Van open water en gesloten leidingen (anders dan brandkraan) moet aanvoer van bluswater gerealiseerd kunnen worden, e.e.a. gespecificeerd naar capaciteit van de pomp</t>
  </si>
  <si>
    <t xml:space="preserve">Opzetstuk  </t>
  </si>
  <si>
    <t xml:space="preserve">Kraansleutel met puthaak </t>
  </si>
  <si>
    <t xml:space="preserve">Voor ondergrondse brandkraan, lengte is ca 110 cm. </t>
  </si>
  <si>
    <t xml:space="preserve">Verzamelstuk  </t>
  </si>
  <si>
    <t>Y-armatuur, v.z.v. Storz 125(nok 148) en Storz 65(nok 81) v.z.v. klep en kantelhandgreep. M.a.w. geschikt voor aangeboden voertuig.</t>
  </si>
  <si>
    <t xml:space="preserve">Slang 75 mm (3") </t>
  </si>
  <si>
    <t>Slang 38 mm (11/2)</t>
  </si>
  <si>
    <t>Verloop 3'x11/2'</t>
  </si>
  <si>
    <t>Zuigslang 5 meter Indien niet geleverd bij de pomp</t>
  </si>
  <si>
    <t>Vulslang 75 mm(3”)</t>
  </si>
  <si>
    <t>Nozzle slang 75 mm(3”)</t>
  </si>
  <si>
    <t>Lage druk aanval met O- Bundels</t>
  </si>
  <si>
    <t>Y Stuk/ Verdeelstuk 2 weg</t>
  </si>
  <si>
    <t>O Bundel slang 1 1/2'' Geel</t>
  </si>
  <si>
    <t>20 mtr, kleur geel, double jacket slang, voorzien van Storz nok 52 koppeling met hoek geleider, voorzien van rubber krimpkousen ter bescherming van de bendelingen. Met 2x een snelbinder t.b.v. het bundelen.</t>
  </si>
  <si>
    <t>Pro Bundel aanvalsslang 38mm Geel</t>
  </si>
  <si>
    <t>O Bundel slang 1 1/2'' Blauw</t>
  </si>
  <si>
    <t>Pro Bundel aanvalsslang 38mm Blauw</t>
  </si>
  <si>
    <t xml:space="preserve">Straalpijp </t>
  </si>
  <si>
    <r>
      <t xml:space="preserve">TFT Ultimatic F04 met </t>
    </r>
    <r>
      <rPr>
        <b/>
        <sz val="10"/>
        <rFont val="Arial"/>
        <family val="2"/>
      </rPr>
      <t>boven bediening en debiet begrenzer</t>
    </r>
    <r>
      <rPr>
        <sz val="10"/>
        <rFont val="Arial"/>
        <family val="2"/>
      </rPr>
      <t>. Min. 400l/p. Min bij 4 bar.</t>
    </r>
  </si>
  <si>
    <t xml:space="preserve">Draagtas hoogbouw </t>
  </si>
  <si>
    <t>Slangen was apparaat</t>
  </si>
  <si>
    <t>Apparaat voor het reinigen van de 1 1/2" o bundels en de 3" slangen. Aansluitbaar op het voertuig. Monteer baar aan beide zijden van het voertuig voor gebruik.</t>
  </si>
  <si>
    <t xml:space="preserve">Slang bundel apparaat </t>
  </si>
  <si>
    <t>Slangenbrug</t>
  </si>
  <si>
    <t>Vouwbaar, kunststof geschikt voor slang 75mm NEN3551.</t>
  </si>
  <si>
    <t>Zadelhout</t>
  </si>
  <si>
    <t>Van kunststof, passend bij de maat van de aangeboden zuigslang.</t>
  </si>
  <si>
    <t xml:space="preserve">Koppelingsleutel </t>
  </si>
  <si>
    <t>Geschikt voor 110 mm en 150 mm. (Passend bij de koppeling van de aangeboden zuigslang).</t>
  </si>
  <si>
    <t xml:space="preserve">Geschikt voor nok 52 t/m 81. </t>
  </si>
  <si>
    <t xml:space="preserve">Liftsleutel (brandweer) </t>
  </si>
  <si>
    <t xml:space="preserve">Bendelstuk  </t>
  </si>
  <si>
    <t xml:space="preserve">Kunststof uitvoering. </t>
  </si>
  <si>
    <t xml:space="preserve">Slangophouder  </t>
  </si>
  <si>
    <t>Kunststof uitvoering met haak.</t>
  </si>
  <si>
    <t>Drijvende zuigkorf</t>
  </si>
  <si>
    <t xml:space="preserve">Model Solid rescue (o.g.) Geschikt voor waterwinning bij minimaal 30 cm waterpeil. </t>
  </si>
  <si>
    <r>
      <t>Drijfvermogen minimaal 10N, met musketonhaak en voorzien van 20 mtr. lijn, z</t>
    </r>
    <r>
      <rPr>
        <sz val="10"/>
        <rFont val="Arial"/>
        <family val="2"/>
      </rPr>
      <t>waar uitgevoerd</t>
    </r>
    <r>
      <rPr>
        <sz val="10"/>
        <color theme="1"/>
        <rFont val="Arial"/>
        <family val="2"/>
      </rPr>
      <t>.</t>
    </r>
  </si>
  <si>
    <t>Piercing nozzle set</t>
  </si>
  <si>
    <t>Waterkanon, oscillerend, incl. nozzle</t>
  </si>
  <si>
    <t xml:space="preserve">Brandblusser, schuim </t>
  </si>
  <si>
    <t>Minimaal 6 Liter, geschikt voor blussen onder elektrische spanning tot 1000V – 1 meter. PFAS en Siliconen vrij.</t>
  </si>
  <si>
    <t>Brandblusser, CO2</t>
  </si>
  <si>
    <t>5 Kg.</t>
  </si>
  <si>
    <t>Schuim vormende armaturen</t>
  </si>
  <si>
    <t>Set voor bestrijding schoorsteenbranden</t>
  </si>
  <si>
    <t>Overdrukventilator</t>
  </si>
  <si>
    <t>Door éénpersoon tilbaar. Capaciteit: minimaal 15000 M3/ uur. Getest bij Amca. Li-ion accu aangedreven en 230 V. Met 220v aansluiting. Oplaadbaar in de auto.</t>
  </si>
  <si>
    <t>1.3 Materieel t.b.v. bevrijding van beknelde en ingesloten personen en dieren (TS)</t>
  </si>
  <si>
    <t>Beschermhoezen(set)</t>
  </si>
  <si>
    <t>Stabilisatie set. Bestaande uit 3 telescopische stempelpoten met toebehoren.</t>
  </si>
  <si>
    <t xml:space="preserve">Voor het stabiliseren van een gekanteld voertuig. Set geschikt voor personenauto, bestelauto en vrachtwagen. </t>
  </si>
  <si>
    <t>Airbagvanger</t>
  </si>
  <si>
    <t>Trap-/trapeziumblok</t>
  </si>
  <si>
    <t xml:space="preserve">Beschermplaat </t>
  </si>
  <si>
    <t xml:space="preserve">Beschermfolie </t>
  </si>
  <si>
    <t xml:space="preserve">Minimaal 200 cm x 200 cm, glasvezel versterkt en transparant. </t>
  </si>
  <si>
    <t>Ongeval Blinderingsscherm</t>
  </si>
  <si>
    <t>Minimaal 700cm x 180cm. Eenvoudig op te zetten, licht en compact, geleverd in een opbergtas.</t>
  </si>
  <si>
    <t>Bevestigingset voor blinderingen scherm(vorige regel)</t>
  </si>
  <si>
    <t>Bestaande uit voldoende: Scheerlijnen, haringen en rubber hamer. Geleverd in een opbergtas.</t>
  </si>
  <si>
    <t xml:space="preserve">Hooligantool </t>
  </si>
  <si>
    <t>30”, uitvoering Cutting claw.</t>
  </si>
  <si>
    <r>
      <t>Koevoet</t>
    </r>
    <r>
      <rPr>
        <sz val="10"/>
        <color indexed="10"/>
        <rFont val="Arial"/>
        <family val="2"/>
      </rPr>
      <t xml:space="preserve"> </t>
    </r>
  </si>
  <si>
    <t>1000 mm diameter 30 mm, met gebogen klauw en beitel en spijkertrekker.</t>
  </si>
  <si>
    <t>Sloopijzer</t>
  </si>
  <si>
    <t>600 mm diameter 20 mm met zwanenhals en klauw.</t>
  </si>
  <si>
    <t xml:space="preserve">Voorhamer </t>
  </si>
  <si>
    <t>Spanbanden met ratel</t>
  </si>
  <si>
    <t>Aanvalsset THV *7, rescuekit. Gereedschappen moeten overzichtelijk geplaatst worden. In een afsluitbaar krat 600 mm x 400 mm met deksel. Voorzien van vakindeling voor het overzichtelijk opbergen van de div. gereedschappen.</t>
  </si>
  <si>
    <t>O.a. centerpons, 2 plamuurmesjes (geslepen), 2 gordel-messen, diverse schroevendraaiers, stanleymes, rolmaat min. 3 mtr, ventiel-stiftsleutel, drevel/doorslag (4-5mm), spanbandjes (20mm) met (2x) en zonder (2x) haak, markerings-middelen t.b.v. veiligheidssystemen in voertuigen (airbags e.d.). bandenlichter 400 mm.</t>
  </si>
  <si>
    <t xml:space="preserve">Brandstof/olie reservoir, combi </t>
  </si>
  <si>
    <t>Ruitfolie</t>
  </si>
  <si>
    <t>Smash kit o.g. automaat met geperforeerde ruiten afdekfolie, ook geschikt voor natte ramen. </t>
  </si>
  <si>
    <t>Afdekzeil</t>
  </si>
  <si>
    <t>Gereedschap zeil (dekzeil)</t>
  </si>
  <si>
    <t xml:space="preserve">Eindeloze rondstrop </t>
  </si>
  <si>
    <t xml:space="preserve">5 ton. Lengte 10 mtr. </t>
  </si>
  <si>
    <t>5 ton. Lengte 5 mtr.</t>
  </si>
  <si>
    <t xml:space="preserve">D - Sluiting </t>
  </si>
  <si>
    <t>Generatoraggregaat, 230 V-AC/50 Hz;</t>
  </si>
  <si>
    <t xml:space="preserve">Brandstof reservoir, ca. 5 liter </t>
  </si>
  <si>
    <t>T.b.v. brandstof generator aggregaat. Bij levering is het reservoir volledig gevuld.</t>
  </si>
  <si>
    <t xml:space="preserve">Kabelhaspel </t>
  </si>
  <si>
    <t>Verloopsnoer (kort).</t>
  </si>
  <si>
    <r>
      <t>Verloopsnoer (kort) 3 aderig met 30 mA aardlekschakelaar</t>
    </r>
    <r>
      <rPr>
        <sz val="10"/>
        <color indexed="10"/>
        <rFont val="Arial"/>
        <family val="2"/>
      </rPr>
      <t xml:space="preserve"> </t>
    </r>
  </si>
  <si>
    <t>Accu gereedschap set</t>
  </si>
  <si>
    <t xml:space="preserve">Reciprozagenset </t>
  </si>
  <si>
    <t>Haakse slijpmachine schijven set</t>
  </si>
  <si>
    <t>Doorslijpschijven metaal t.b.v. haakse slijper.</t>
  </si>
  <si>
    <t>Kettingzaagbroek</t>
  </si>
  <si>
    <t>Zaagjas</t>
  </si>
  <si>
    <t>Kettingzaaghelm</t>
  </si>
  <si>
    <t>Type bosbouw met gelaat en oor bescherming. Die voldoet aan de klasse bij te leveren kettingzaag.</t>
  </si>
  <si>
    <t xml:space="preserve">Zaaghandschoenen </t>
  </si>
  <si>
    <t>Type 1, Met bescherming aan de achterzijde van de hand en 4 vingers. Volgens de richtlijnen 381-7 ontwerp B.</t>
  </si>
  <si>
    <t>Kettingzaag laarzen</t>
  </si>
  <si>
    <t>Dompelpomp</t>
  </si>
  <si>
    <t>MAST T6L,(o.g.) 660l/min., 230V/1,6KW met Storz 81 aansluiting. Geleverd met laag water zuigkraag.</t>
  </si>
  <si>
    <t xml:space="preserve">Boutenschaar </t>
  </si>
  <si>
    <t>Schuifladder</t>
  </si>
  <si>
    <t>2-delig 2x 18 Dirks aluminium Conform EN 1147.minimaal uitgeschoven lengte 9,25 m type 2 personen.</t>
  </si>
  <si>
    <t>Deelbare ladder</t>
  </si>
  <si>
    <t>Redladder met los oplegbaar looprooster</t>
  </si>
  <si>
    <t>Bats</t>
  </si>
  <si>
    <t>Bezem</t>
  </si>
  <si>
    <t>Watertrekker</t>
  </si>
  <si>
    <t>Aluminium Steel</t>
  </si>
  <si>
    <t>Aluminium telescoopsteel</t>
  </si>
  <si>
    <t>Stokzaag</t>
  </si>
  <si>
    <t>puthaak</t>
  </si>
  <si>
    <t>Mestvork</t>
  </si>
  <si>
    <t>4 of 5 tands uitvoering.</t>
  </si>
  <si>
    <t>Werkplekverlichting</t>
  </si>
  <si>
    <t>2x LED 24V gevoed door accu, brandduur 6 uur, capaciteit 5000 mm lumen per stuk, instelbare statief hoogte van 0,50 tot 1.80 m.</t>
  </si>
  <si>
    <t xml:space="preserve">Werklijn </t>
  </si>
  <si>
    <t>1000 V handschoenen bescherming</t>
  </si>
  <si>
    <t>Tweepaar, geleverd met recente verpakkingsdatum.</t>
  </si>
  <si>
    <t>Verkeerskegel</t>
  </si>
  <si>
    <t>Combi flair veiligheidsverlichting. Set lampen die o.a. in of op de verkeerskegels kunnen worden geplaatst voor een betere zichtbaarheid.</t>
  </si>
  <si>
    <t>Verrekijker</t>
  </si>
  <si>
    <t xml:space="preserve">Pikhaak </t>
  </si>
  <si>
    <t>Omhaalhaak</t>
  </si>
  <si>
    <t>Doppenset</t>
  </si>
  <si>
    <t xml:space="preserve">Professionele doppenset 1/2, geleverd in een gesloten koffer. </t>
  </si>
  <si>
    <t>Gereedschap geleverd in gereedschapkist. Overzichtelijk opgeborgen.</t>
  </si>
  <si>
    <t>1.4 Middelen t.b.v. behandeling en verzorgen van gewonden (TS)</t>
  </si>
  <si>
    <r>
      <rPr>
        <sz val="10"/>
        <color rgb="FF000000"/>
        <rFont val="Arial"/>
        <family val="2"/>
      </rPr>
      <t xml:space="preserve">EHBO Type </t>
    </r>
    <r>
      <rPr>
        <sz val="10"/>
        <rFont val="Arial"/>
        <family val="2"/>
      </rPr>
      <t>A (rugzak of koffer)</t>
    </r>
  </si>
  <si>
    <t>Doos onderzoekhandschoenen</t>
  </si>
  <si>
    <t>Disposable, Nitril 1x maat L 1x maat XL in houder in de cabine.</t>
  </si>
  <si>
    <t>Backboard(redplank)</t>
  </si>
  <si>
    <t>Ferno 2010-18 rood (o.g.).</t>
  </si>
  <si>
    <t>Slachtofferzak</t>
  </si>
  <si>
    <t>Deken. (Wegwerp)</t>
  </si>
  <si>
    <t>Reddingsschaar in houder geplaatst in manschappencabine</t>
  </si>
  <si>
    <t>Zware uitvoering. Robin safety-Boy reddingsschaar.</t>
  </si>
  <si>
    <t>1.5 Materiaal t.b.v. optreden bij incidenten met (milieu) gevaarlijke stoffen (TS)</t>
  </si>
  <si>
    <t xml:space="preserve">Vuilwerkpak </t>
  </si>
  <si>
    <t>Aankleedzeil</t>
  </si>
  <si>
    <t>Paar chemicalien laarzen</t>
  </si>
  <si>
    <t>Maat 43 en 46.</t>
  </si>
  <si>
    <t>Absorptiemateriaal (set)</t>
  </si>
  <si>
    <t>Voor stabilisatie van kleine lekkages bestaande uit: 1 zak absorptie korrels ,5x matten, 2x worsten en spillbags 15 liter. Met uitzondering van de korrels geplaatst in een euro norm krat 600x400 met afsluitbaar deksel.</t>
  </si>
  <si>
    <t xml:space="preserve">Spieën en keggen (set) </t>
  </si>
  <si>
    <t xml:space="preserve">Van zachthout, diverse afmetingen. </t>
  </si>
  <si>
    <t>Dichtingstape 10 mtr / 5cm (lxb) (rol)</t>
  </si>
  <si>
    <t xml:space="preserve">Lengte 10 meter/breedte 5 cm, chemisch bestendig. </t>
  </si>
  <si>
    <t>Afdichtingskit/pasta (rol)</t>
  </si>
  <si>
    <t xml:space="preserve">Chemisch bestendig. </t>
  </si>
  <si>
    <t>Afzetlint, rood/wit (rol)</t>
  </si>
  <si>
    <t xml:space="preserve">500 mtr. In rechthoekige cassette met afsnijd mogelijkheid, met opschrift brandweer. </t>
  </si>
  <si>
    <t>Afzetlint, rood/geel, Reflecterend grijs (rol)</t>
  </si>
  <si>
    <t>Afzetlint, oranje (rol)</t>
  </si>
  <si>
    <t>1.6 Ontsmettingsmiddelen voor brandweer personeel en uitrusting (IBGS)</t>
  </si>
  <si>
    <t>Oogdouche</t>
  </si>
  <si>
    <t>T.b.v. het uitspoelen van ogen.</t>
  </si>
  <si>
    <t>Afwasmiddel</t>
  </si>
  <si>
    <t>1 flacon.</t>
  </si>
  <si>
    <t>Douchezeep</t>
  </si>
  <si>
    <t>1 flacon haar/lichaam.</t>
  </si>
  <si>
    <t>Zachte borstel</t>
  </si>
  <si>
    <t>T.b.v. Droge ontsmetting.</t>
  </si>
  <si>
    <t>Emmer</t>
  </si>
  <si>
    <t>10L eventueel opvouwbaar.</t>
  </si>
  <si>
    <t>Schoonmaak doeken</t>
  </si>
  <si>
    <t>Verpakt.</t>
  </si>
  <si>
    <t xml:space="preserve">Folie reddingsdeken </t>
  </si>
  <si>
    <t xml:space="preserve">Zakken </t>
  </si>
  <si>
    <t>Groot model plasticzak met opdruk "Inhoud is VERONTREINIGD".</t>
  </si>
  <si>
    <t>Klein ten behoeve mee geven persoonlijke goederen.</t>
  </si>
  <si>
    <t xml:space="preserve">Papieren zakdoek </t>
  </si>
  <si>
    <t xml:space="preserve">Mond/neusmasker </t>
  </si>
  <si>
    <t>Uitvoering FFP3.</t>
  </si>
  <si>
    <t>Douchemuts</t>
  </si>
  <si>
    <t>Zwembril</t>
  </si>
  <si>
    <t>T.b.v. bescherming van ogen.</t>
  </si>
  <si>
    <t>Wegwerp overal</t>
  </si>
  <si>
    <t>Badslippers</t>
  </si>
  <si>
    <t>Indicatorpapier</t>
  </si>
  <si>
    <t>Universeel (set of rol).</t>
  </si>
  <si>
    <t>1.7 Materiaal t.b.v. optreden bij oppervlakte redding (WO)</t>
  </si>
  <si>
    <t>Waadpak</t>
  </si>
  <si>
    <t>Redklos</t>
  </si>
  <si>
    <t>Neopreen handschoenen</t>
  </si>
  <si>
    <t>Werklijn</t>
  </si>
  <si>
    <t>1.8 Extra bepakking</t>
  </si>
  <si>
    <t>Verdeelstuk</t>
  </si>
  <si>
    <t xml:space="preserve">Storz verloopkoppeling N133-N148 </t>
  </si>
  <si>
    <t>Kosten aan te leveren bepakking (zie tab Bepakking TST-NB)</t>
  </si>
  <si>
    <t>Minimaal 250ml geplaatst op het hygiëne bord.</t>
  </si>
  <si>
    <t>30x40 cm geleverd met 3 kleuren White board stiften.</t>
  </si>
  <si>
    <t>Type FFP3, individueel verpakt i.v.m. hygiëne.</t>
  </si>
  <si>
    <t>Voor ondergrondse brandkraan DN80 met doorlaat 2x2½”, v.z.v. Storz LM65(nok 81) met messing spindel.</t>
  </si>
  <si>
    <t>Draagtas lange lijn NB</t>
  </si>
  <si>
    <t>Straalpijp</t>
  </si>
  <si>
    <t>Slang 1"</t>
  </si>
  <si>
    <t>Verloop nok 52 x nok 31</t>
  </si>
  <si>
    <t xml:space="preserve">Vuurzweep </t>
  </si>
  <si>
    <t>Boombijl</t>
  </si>
  <si>
    <t>1.8 extra bepakking</t>
  </si>
  <si>
    <t>Verwijzing naar Offerteaanvraag</t>
  </si>
  <si>
    <t>Conform paragraaf 2.5 Offerteaanvraag.</t>
  </si>
  <si>
    <t xml:space="preserve">Tankautospuit Terreinvaardig Natuurbrandbestrijding 4x4 </t>
  </si>
  <si>
    <t>Inschrijfprijs per tankautospuit terreinvaardig Natuurbrandbestrijding*</t>
  </si>
  <si>
    <t>Kosten per stuk excl. Btw</t>
  </si>
  <si>
    <t>Btw-percentage</t>
  </si>
  <si>
    <t>Kosten per stuk incl. Btw</t>
  </si>
  <si>
    <t>Prijs per stuk excl. Btw</t>
  </si>
  <si>
    <t>Totaalprijs excl. Btw</t>
  </si>
  <si>
    <t>Totaalprijs incl. Btw</t>
  </si>
  <si>
    <t>Vakbekwaamheid blusploeg (prijs per blusploeg)</t>
  </si>
  <si>
    <t xml:space="preserve">Kosten inbouw inventaris </t>
  </si>
  <si>
    <t>Merk/type of toelichting</t>
  </si>
  <si>
    <t xml:space="preserve">Onderhoud, reparatie en keuring van de waterpompen en achter opbouw gedurende de garantieperiode conform paragraaf 2.5 Offerteaanvraag. </t>
  </si>
  <si>
    <t xml:space="preserve">Tankautospuit-Basis 4x2 </t>
  </si>
  <si>
    <t xml:space="preserve">Bepakkingslijst Tankautospuit Terreinvaardig Natuurbrandbestrijding 4x4 </t>
  </si>
  <si>
    <t>Bepakkingslijst Tankautospuit-Basis 4x2</t>
  </si>
  <si>
    <t xml:space="preserve">Bijlage 5 - Prijzenblad Offerteaanvraag Tankautospuiten-Basis en Tankautospuiten Terreinvaardig Natuurbrandbestrijding t.b.v. Veiligheidsregio Fryslân </t>
  </si>
  <si>
    <t>20 mtr, kleur geel, aanvalsslang, voorzien van Storz nok 52 koppeling met hoekgeleider, voorzien van rubber krimpkousen ter bescherming van de bendelingen. Met 2x een snelbinder t.b.v. het bundelen.</t>
  </si>
  <si>
    <t>20 mtr, kleur blauw, double jacket slang voorzien van Storz nok 52 koppeling met hoek geleider, voorzien van rubber krimpkousen ter bescherming van de bendelingen. Met 2x een snelbinder t.b.v. het bundelen.</t>
  </si>
  <si>
    <t>20 mtr, kleur blauw, aanvalsslang voorzien van Storz nok 52 koppeling met hoek geleider, voorzien van rubber krimpkousen ter bescherming van de bendelingen. Met 2x een snelbinder t.b.v. het bundelen.</t>
  </si>
  <si>
    <t>Propak SVM unit o.g. Draagbaar SVM systeem uitgerust met SVM reservoir van 10 liter. Aansluiting nok 52. Dit SVM systeem wordt afgevuld met SVM geleverd.</t>
  </si>
  <si>
    <t xml:space="preserve">Set bestaande uit minimaal 8 hoezen van diverse maten en voorzien van magneten, geschikt voor het afschermen van scherpe randen na het knippen van één volledig "gestripte" personenauto. </t>
  </si>
  <si>
    <t>Bestaande uit diverse lengtes zagen en om div. materialen mee te zagen.</t>
  </si>
  <si>
    <t>Deelbaar, 5 mtr., Steel oregonpine o.g.</t>
  </si>
  <si>
    <t xml:space="preserve">Schroevendraaierset geheel geïsoleerd tot 1000 v. Tweepolige spanningstester CAT III 1000 V. Contactloze spanningzoeker/ voltstick 230-1000 V. Combinatietang geïsoleerd tot 1000 V. Zijkniptang geïsoleerd tot 1000 V. </t>
  </si>
  <si>
    <t>Gereedschap geleverd in gereedschapskist. Overzichtelijk opgeborgen.</t>
  </si>
  <si>
    <t>Kosten inbouw inventaris</t>
  </si>
  <si>
    <t>3'' ingang - 2x 3'' uitgang.  de doorlaat is minimaal gelijk of groter dan de Storz koppeling 3''.</t>
  </si>
  <si>
    <t>Opbergtas middelgroot</t>
  </si>
  <si>
    <t xml:space="preserve">Ramoneurset: 2 paar handschoenen hittebestendig, 1 ramoneur/kettinglengte minimaal 15 m, Ramoneur spinnenkop 150 mm, ramoneur spinnenkop 250 mm, 1 puntijzer, 1 kogel.
1 schoorsteenspiegel, 1 roetschep, 1 wollen brandvrije deken 150x200 cm, alle bovenstaande artikelen worden geplaatst in een brandvrije inleg bak die weer in een euronorm krat 600x400 met deksel is geplaatst. </t>
  </si>
  <si>
    <t>Deken 1500x2000 mm hygiënisch verpakt.</t>
  </si>
  <si>
    <t>Paar chemicaliën laarzen</t>
  </si>
  <si>
    <t>Paar chemicaliën werkhandschoenen</t>
  </si>
  <si>
    <t xml:space="preserve">Papieren handdoeken </t>
  </si>
  <si>
    <t>Pak papieren zakdoeken t.b.v. schoonmaken holtes.</t>
  </si>
  <si>
    <t>Uurtarief onderhoudswerkzaamheden</t>
  </si>
  <si>
    <t>Doorslijpschijven metaal t.b.v. haakse slijper</t>
  </si>
  <si>
    <t>Kosten onderhoud pompen per jaar tijdens garantieperiode  (incl. voorrijdkosten), excl. capaciteitstest en AMTek* keuring.</t>
  </si>
  <si>
    <t>Kosten onderhoud pompen per jaar tijdens garantieperiode  (incl. voorrijdkosten), incl. capaciteitstest en AMTek* keuring.</t>
  </si>
  <si>
    <t>Vakbekwaamheid blusploeg (prijs per blusploeg) (incl. voorrijdkosten)</t>
  </si>
  <si>
    <t>Rol reparatieplakband</t>
  </si>
  <si>
    <t xml:space="preserve">Verkeerskegel niet opvouwbaar. Min. 50 cm hoog. Stapelbaar. Voorzien van horizontale retro reflecterende banden. Klasse ll. Voetplaat moet verzwaard uitgevoerd zijn. </t>
  </si>
  <si>
    <t>Chemie werkhandschoenen.</t>
  </si>
  <si>
    <t>Voorrijdkosten op een locatie van VRF</t>
  </si>
  <si>
    <t>Bepakkingslijst Tankautospuit Terreinvaardig Natuurbrandbestrijding 4x4</t>
  </si>
  <si>
    <t xml:space="preserve">Bijlage 5 - Prijzenblad Aanbesteding Tankautospuiten-Basis en Tankautospuiten Terreinvaardig Natuurbrandbestrijding t.b.v. Veiligheidsregio Fryslân </t>
  </si>
  <si>
    <t xml:space="preserve">Bijlage 5 - Prijzenblad AanbestedingTankautospuiten-Basis en Tankautospuiten Terreinvaardig Natuurbrandbestrijding t.b.v. Veiligheidsregio Fryslân </t>
  </si>
  <si>
    <t>Alle door Inschrijver verstrekte tarieven en prijzen zijn marktconform en realistisch. Indien blijkt dat er niet marktconform of realistisch wordt aangeboden, is Opdrachtgever gerechtigd de Inschrijving ongeldig te verklaren. 
NB: De prijzen zoals ingevuld op het Prijzenblad zijn inclusief alle kosten voortkomend uit het programma van eisen.</t>
  </si>
  <si>
    <t xml:space="preserve">* De inschrijfprijs per tankautospuit terreinvaardig Natuurbrandbestrijding dient het gestelde plafondbedrag niet te overschrijden. Bij het overschrijden van het plafondbedrag wordt de Inschrijving als ongeldig terzijde gelegd.   </t>
  </si>
  <si>
    <t xml:space="preserve">Conform opgave G2.4 - Vakbekwaam worden en blijven, paragraaf 6.3 Offerteaanvraag. Dit is inclusief opleiding en training O-bundels. Pro/pak (of gelijkwaardig), straatwaterkanon en piercing nozzle. </t>
  </si>
  <si>
    <t>Inschrijfprijs per tankautospuit-Basis*</t>
  </si>
  <si>
    <t xml:space="preserve">* De inschrijfprijs per Tankautospuit-Basis dient het gestelde plafondbedrag niet te overschrijden. Bij het overschrijden van het plafondbedrag, wordt de Inschrijving als ongeldig terzijde gelegd.   </t>
  </si>
  <si>
    <t xml:space="preserve">Alle door Inschrijver verstrekte tarieven en prijzen zijn marktconform en realistisch. Indien blijkt dat er niet marktconform of realistisch wordt aangeboden, is Opdrachtgever gerechtigd de inschrijving ongeldig te verklaren. 
NB: De prijzen zoals ingevuld op het Prijzenblad zijn inclusief alle kosten voortkomend uit het programma van eisen. 
</t>
  </si>
  <si>
    <t xml:space="preserve">Alle door Inschrijver verstrekte tarieven en prijzen zijn marktconform en realistisch. Indien blijkt dat er niet marktconform of realistisch wordt aangeboden, is Opdrachtgever gerechtigd de inschrijving ongeldig te verklaren. 
NB: De prijzen zoals ingevuld op het Prijzenblad zijn inclusief alle kosten voortkomend uit het programma van eisen. </t>
  </si>
  <si>
    <t>Van open water en gesloten leidingen (anders dan brandkraan) moet aanvoer van bluswater gerealiseerd kunnen worden, e.e.a. gespecificeerd naar capaciteit van de pomp.</t>
  </si>
  <si>
    <r>
      <t xml:space="preserve">Verloop Storz nok 81 x Storz (nok 52) </t>
    </r>
    <r>
      <rPr>
        <b/>
        <sz val="10"/>
        <color rgb="FF000000"/>
        <rFont val="Arial"/>
        <family val="2"/>
      </rPr>
      <t>Vaste uitvoering</t>
    </r>
    <r>
      <rPr>
        <sz val="10"/>
        <color rgb="FF000000"/>
        <rFont val="Arial"/>
        <family val="2"/>
      </rPr>
      <t>.</t>
    </r>
  </si>
  <si>
    <t>Piercing nozzle set. Minimaal debiet  650 l/ p. Min.</t>
  </si>
  <si>
    <t>Bescherming tegen impact van airbag in stuurwiel. Set geschikt voor personenauto, bestelbusjes en vrachtauto.</t>
  </si>
  <si>
    <t>Flexibel kunststof (bijvoorbeeld 3 mm polycarbonaat), doorzichtig, voor bescherming tijdens het werken, l x b is 100/120 x 60 cm en voorzien van handgrepen.</t>
  </si>
  <si>
    <t>3 kg, voorzien van Fiber steel 90 cm.</t>
  </si>
  <si>
    <t>2 delig 50mm - 5 ton. Met ratel en haak.</t>
  </si>
  <si>
    <t>T.b.v. brandstof kettingzaag 5L-3L. Bij levering zijn de reservoirs volledig gevuld. Incl. snelvullingen.</t>
  </si>
  <si>
    <t>Ten behoeve van THV gereedschap (felle kleur).</t>
  </si>
  <si>
    <t>Voor edelstaal tot rond 16 mm.</t>
  </si>
  <si>
    <t>2x 10 treeds Dirks. 2 persoons deelbare aluminium ladder. Minimaal uitgeschoven lengte 3,75m. Conform EN 1147.</t>
  </si>
  <si>
    <t>000 gehard steel, half gebogen steel 1000mm met hilt.</t>
  </si>
  <si>
    <t>40 cm breed, al dan niet demontabel en uitwisselbaar met watertrekker (wolf gerat, o.g.).</t>
  </si>
  <si>
    <t>T.b.v. Watertrekker en bezem. (wolf gerat o.g).</t>
  </si>
  <si>
    <t>Al dan niet demontabel en uitwisselbaar met watertrekker (wolf gerat o.g.).</t>
  </si>
  <si>
    <t>Rvs uitgevoerd. Min. 35cm lang.</t>
  </si>
  <si>
    <t>Minimaal 15 m, 10 mm met oog en karabijnhaak.</t>
  </si>
  <si>
    <t>7x50 geplaatst in manschappen cabine.</t>
  </si>
  <si>
    <t>Pikhaak met telescopische aluminium steel.</t>
  </si>
  <si>
    <t>Minimaal 5 cm breed.</t>
  </si>
  <si>
    <t>500 mtr. In rechthoekige cassette met afsnijd mogelijkheid, met opdruk in zwart “gevarenzone verboden toegang”.</t>
  </si>
  <si>
    <t>Redklos. Model KNBRD. Minimaal 15 meter t.b.v. grijpredding.</t>
  </si>
  <si>
    <t>2 paar. Bijpassend bij het waadpak.</t>
  </si>
  <si>
    <r>
      <t>Mondkapje /</t>
    </r>
    <r>
      <rPr>
        <sz val="10"/>
        <color indexed="10"/>
        <rFont val="Arial"/>
        <family val="2"/>
      </rPr>
      <t xml:space="preserve"> </t>
    </r>
    <r>
      <rPr>
        <sz val="10"/>
        <rFont val="Arial"/>
        <family val="2"/>
      </rPr>
      <t>oor plugjes</t>
    </r>
  </si>
  <si>
    <t>Opzetstuk</t>
  </si>
  <si>
    <t>Verzamelstuk</t>
  </si>
  <si>
    <t>2x een 10 mtr slang geel en blauw gekoppeld aan elkaar is een totale lengte van 20 mtr, gevouwen en geplaatst in kast 5 en kast 6 van het voertuig, v.z.v. Storz LM65 (nok 81), drie keer ingebendeld met 1,2,mm bendeldraad, conform BS 6391 type 3.</t>
  </si>
  <si>
    <t>2x een 10 mtr slang geel en blauw gekoppeld aan elkaar is een totale lengte van 20 mtr, gevouwen en geplaatst in kast 5 en kast 6 van het voertuig, v.z.v. Storz LM65 (nok 81), drie keer ingebendeld met 1,2 mm bendeldraad, conform BS 6391 type 3.</t>
  </si>
  <si>
    <t>3'' slang 75 mm 20 mtr, v.z.v. Storz LM65 nok 81, drie keer ingebendeld met 1,2 mm bendeldraad, conform BS 6391 type 3, Y stuk / verdeelstuk 2 weg ingang 3'' Storz 81 x uitgang 2x 1 1/2'' Storz 52. 2x slangophouders, 2x koppeling sleutel, 1x handwiel 2x deurkegje, werklijn 20m 1x moersleutel.</t>
  </si>
  <si>
    <t>1x Rescue-tec backpack,2x Lion signal slang geel N66 42mm, Wildcat 1" 20m N31 Geel-oranje, 1x Straalpijp Model HS 7D nok 31, Verdeelstuk N66 naar 1x N66 en 2x N31, 1x verloop Nok 66 naar Nok 81, 1x verloop N52 naar N66, 4x Afdichtingsring N31.</t>
  </si>
  <si>
    <t>Straalpijp model HS 7D nok31.</t>
  </si>
  <si>
    <t>Type Wildcat 1" 10m nok31.</t>
  </si>
  <si>
    <t>Verloop Storz nok 52 x Storz (nok 31). Vaste uitvoering.</t>
  </si>
  <si>
    <t>Bendelstuk</t>
  </si>
  <si>
    <t>Slangophouder</t>
  </si>
  <si>
    <r>
      <t xml:space="preserve">Drijver, </t>
    </r>
    <r>
      <rPr>
        <sz val="10"/>
        <rFont val="Arial"/>
        <family val="2"/>
      </rPr>
      <t>schijf</t>
    </r>
  </si>
  <si>
    <t>3'' ingang - 2x 3'' uitgang  de doorlaat is minimaal gelijk of groter dan de Storz koppeling 3''.</t>
  </si>
  <si>
    <t xml:space="preserve">Het kanon is uitgerust met omvalbeveiliging en volledig afsluitbaar. Het kanon is inzetbaar op elk type ondergrond. Minimaal 1800 ltr. bij 8 Bar, Worplengte min. 40 meter. Voorzien van automatische debiet regelaar en verstelbare kop. Elevatiehoek instelbaar tussen de 10 en 80 graden. Met 1 slang 3'' aansluiting Storz - nok 81. </t>
  </si>
  <si>
    <t>Vaatje SVM 20 liter</t>
  </si>
  <si>
    <t xml:space="preserve">Ramoneurset: 2 paar handschoenen hittebestendig, 1 ramoneur/kettinglengte minimaal 15 m, Ramoneur spinnenkop 150 mm, ramoneur spinnenkop 250 mm, 1 puntijzer, 1 kogel. 1 schoorsteenspiegel, 1 roetschep, 1 wollen brandvrije deken 150x200 cm, alle bovenstaande artikelen worden geplaatst in een brandvrije inleg bak die weer in een euronorm krat 600x400 met deksel is geplaatst. </t>
  </si>
  <si>
    <t>Optioneel met afneembare steel.</t>
  </si>
  <si>
    <r>
      <t xml:space="preserve">Kunststof stabilisatie blokken. Minimaal 5 treden en stapelbaar. Componenten dienen van dezelfde materialen te zijn als aangeboden </t>
    </r>
    <r>
      <rPr>
        <sz val="10"/>
        <rFont val="Arial"/>
        <family val="2"/>
      </rPr>
      <t>bij onderstaande stut en stabilisatieblokken.</t>
    </r>
  </si>
  <si>
    <t>Stut en stabilisatieblokken (set)</t>
  </si>
  <si>
    <t>Voor het eenvoudig en snel stabiliseren van een voertuig door 1 persoon. De blokken zijn uitgevoerd in verschillende diktes met nokken om verschuiving te voorkomen. (Legoblokken) Componenten dienen van kunststof te zijn en onderling stapelbaar.</t>
  </si>
  <si>
    <t>1x afm. 4x6 mtr. 1x afm. 3x4 mtr. met zeil ogen.</t>
  </si>
  <si>
    <t>D- sluiting met borstbout, 6.5 ton. Passend bij bovenstaande eindeloze rondstop en de geëiste D-sluiting op het chassis van het voertuig.</t>
  </si>
  <si>
    <t>≥ IP 44, 2 stuks 3-polige CEE-form contactdozen, 2x Schuko aansluiting  ≥ IP 44, is transportabel, minimaal 2200 watt vermogen, voorzien van een isolatie-bewakingstoestel ongeacht het vermogen, beveiligd tegen overbelasting en kortsluiting, is uitgevoerd in IU-stroomstelsel. Honda EU22i(o.g.) Bij levering is het brandstof reservoir volledig gevuld.</t>
  </si>
  <si>
    <t>1x Verloop van Cee - Schuko stekker 1x verloop Cee - Schuko contra stekker.</t>
  </si>
  <si>
    <t>Voor aansluiting op openbaar net 230V-50 Hz, Schuko steker (contactstop) naar CEE-form contrastekker (koppelcontactstop), geheel ≥ IP44.</t>
  </si>
  <si>
    <t>Professionele accu gereedschap set met min. 18v/5ah accu. Milwaukee m18 o.g. De set bestaat uit: Accu haakse slijper 230mm met accu, accu schroef boormachine met accu, accu reciprozaag met accu, een extra accu, 2x een laadinrichting ingebouwd in het voertuig. Deze set wordt overzichtelijk opgeborgen in inlegschuim in een euronorm krat.</t>
  </si>
  <si>
    <t>Motor kettingzaag</t>
  </si>
  <si>
    <t>Kettingzaag voor het zagen van bomen en hout. Stihl ms 261 C o.g. met 40 cm zaagblad. Aangedreven door benzinemotor. Geluidsniveau lager dan 120 dB. Geleverd met reserve ketting en volledig afgevuld met olie en brandstof.</t>
  </si>
  <si>
    <t>Min. Klasse 2 type C met rondom beenbescherming. Volgens de richtlijnen EN 381-5. Signaalkleur oranje met reflecterende strepen( zichtbaarheid klasse 3) en tekst 'Brandweer'. Passend bij de geleverde kettingzaag.</t>
  </si>
  <si>
    <t>Zaagjas met volledige bescherming volgens de richtlijn EN 381-11. Met reflecterende strepen (Zichtbaarheid klasse 3), passend bij de geleverde kettingzaag.</t>
  </si>
  <si>
    <t>1x Maat 46. 1x Maat 43. Die voldoet aan de klasse bij te leveren kettingzaag.</t>
  </si>
  <si>
    <t>1800 gr. met fiber steel.</t>
  </si>
  <si>
    <t>2-delig 2x 18 Dirks aluminium Conform EN 1147 minimaal uitgeschoven lengte 9,25 m type 2 personen.</t>
  </si>
  <si>
    <t>T.b.v. Stokzaag (Wolf Variosteel o.g.).</t>
  </si>
  <si>
    <t>Al dan niet demontabel en uitwisselbaar met watertrekker (wolf, gerat o.g.).</t>
  </si>
  <si>
    <t>Set markeringen lampen (Flairs) Oplaadbaar in de auto</t>
  </si>
  <si>
    <t>Set gereedschap t.b.v. elektriciteitswerkzaamheden. In apart verpakte kist.</t>
  </si>
  <si>
    <t xml:space="preserve">Schroevendraaierset geheel geïsoleerd tot 1000 V. Tweepolige spanningstester CAT III 1000 V. Contactloze spanningzoeker/ voltstick 230-1000 V. Combinatietang geïsoleerd tot 1000 V. Zijkniptang geïsoleerd tot 1000 V. </t>
  </si>
  <si>
    <t xml:space="preserve">Bitset t.b.v. accu schroefmachine, ster- en torx uitvoering, set steek/ringsleutels 8 t/m 22 mm, set gekleurde inbussleutel lang maat 1,5 - 10,0, verstelbare moersleutel 10”/255mm – 30mm; verstelbare moersleutel 15”/380mm – 44mm, klauwhamer, vuist; mes in schede, vlechttang, waterpomptang, alleszaag, steenbeitel, rollen reparatieplakband, minimaal 5 cm breed, gewapend en isolerend, rolmaat 5 meter, sortering parkers en schroeven.                                              </t>
  </si>
  <si>
    <t>EHBO rugzak/tas of koffer . Het set wordt compleet geleverd met EHBO A-inhoud aangevuld met: set pleister assortiment en vingerpleisters, burn shield, coldpack, beademings masker voor volwassenen en kinderen, 8 x folie deken, 6x handschoenen maat L en XL, rol met pedaalemmer zakken, verbandschaar, stop het bloedenset (tourniquet, stift, hemostatisch gaas, woundstop traumazwachtel) en een inhoudslijst.</t>
  </si>
  <si>
    <t>Microchem CFR Model 103 dit is een spatdichte extra laag die over de bluskleding wordt gedragen en zonder instructie is aan te trekken.</t>
  </si>
  <si>
    <t>500 mtr in rechthoekige cassette met afsnijd mogelijkheid, met opdruk “STOP” met drie afbeeldingen(giftig, corrosief en brandbaar).</t>
  </si>
  <si>
    <t>T.b.v. verpakken spot decontaminatieset.</t>
  </si>
  <si>
    <t>1x maat L en 1x XXL.</t>
  </si>
  <si>
    <t>Oranje met neopreen manchetten(pvc 700 gr/m2), met klasse S5 veiligheidslaars maat 44 en maat 46 (geschikt voor grijpredding).</t>
  </si>
  <si>
    <t xml:space="preserve">Drijvende werklijn 10 mm x 20 meter met vaste karabijnhaak. </t>
  </si>
  <si>
    <t>AWG Verdeelstuk B-CBC nok81 in 1x nok 81 uit en 2x nok 52 uitgevoerd met snelafsluiters.</t>
  </si>
  <si>
    <r>
      <t xml:space="preserve">Verloop Storz nok 81 x Storz (nok 52). </t>
    </r>
    <r>
      <rPr>
        <b/>
        <sz val="10"/>
        <color rgb="FF000000"/>
        <rFont val="Arial"/>
        <family val="2"/>
      </rPr>
      <t>Vaste uitvoering</t>
    </r>
    <r>
      <rPr>
        <sz val="10"/>
        <color rgb="FF000000"/>
        <rFont val="Arial"/>
        <family val="2"/>
      </rPr>
      <t>.</t>
    </r>
  </si>
  <si>
    <t>Het kanon is uitgerust met omvalbeveiliging en volledig afsluitbaar. Het kanon is inzetbaar op elk type ondergrond. Minimaal 1800 ltr. bij 8 Bar, Worplengte min. 40 meter. Voorzien van automatische debiet regelaar en verstelbare kop. Elevatiehoek instelbaar tussen de 10 en 80 graden. Met 1 slang 3'' aansluiting Storz-nok 81.</t>
  </si>
  <si>
    <t>Propak SVM unit.o.g. Draagbaar SVM systeem uitgerust met SVM reservoir van 10 liter. Aansluiting nok 52. Dit SVM systeem wordt afgevuld met SVM geleverd.</t>
  </si>
  <si>
    <r>
      <t xml:space="preserve">Kunstof stabilisatie blokken. Minimaal 5 treden en stapelbaar. Componenten dienen van dezelfde materialen te zijn als aangeboden </t>
    </r>
    <r>
      <rPr>
        <sz val="10"/>
        <rFont val="Arial"/>
        <family val="2"/>
      </rPr>
      <t>bij onderstaande stut en stabilisatieblokken.</t>
    </r>
  </si>
  <si>
    <t>Voor het eenvoudig en snel stabiliseren van een voertuig door 1 persoon. De blokken zijn uitgevoerd in verschillende diktes met nokken om verschuiving te voorkomen. (Legoblokken) Componenten dienen van kunstof te zijn en onderling stapelbaar.</t>
  </si>
  <si>
    <t>≥ IP 44, 2 stuks 3-polige CEE-form contactdozen, 2x Schuko aansluiting ≥ IP 44, is transportabel, minimaal 2200 watt vermogen, voorzien van een isolatie-bewakingstoestel ongeacht het vermogen, beveiligd tegen overbelasting en kortsluiting, is uitgevoerd in IU-stroomstelsel. Honda EU22i o.g. Bij levering is het brandstof reservoir volledig gevuld.</t>
  </si>
  <si>
    <t>Min. Klasse 2 type C met rondom beenbescherming. Volgens de richtlijnen EN 381-5. Signaalkleur oranje met reflecterende strepen(zichtbaarheid klasse 3) en tekst 'Brandweer'. Passend bij de geleverde kettingzaag.</t>
  </si>
  <si>
    <t xml:space="preserve">Bitset t.b.v. accu schroefmachine, ster- en torx uitvoering, set steek/ringsleutels 8 t/m 22 mm,  set gekleurde inbussleutel lang maat 1,5 - 10,0, verstelbare moersleutel 10”/255mm – 30mm; verstelbare moersleutel 15”/380mm – 44mm, klauwhamer,vuist; mes in schede, vlechttang, waterpomptang, alleszaag, steenbeitel,  rollen reparatieplakband, minimaal 5 cm breed, gewapend en isolerend, rolmaat 5 meter, sortering parkers en schroeven.                                              </t>
  </si>
  <si>
    <t xml:space="preserve">EHBO rugzak/tas of koffer . Het set wordt compleet geleverd met EHBO A-inhoud aangevuld met: set pleister assortiment en vingerpleisters, burn shield, coldpack, beademings masker voor volwassenen en kinderen, 8 x folie deken, 6x handschoenen maat L en XL, rol met pendaalemmer zakken, verbandschaar, stop het bloedenset (tourniquet, stift, hemostatisch gaas, woundstop traumazwachtel) en een inhoudslijst. </t>
  </si>
  <si>
    <t>Deken 1500x2000 mm hygienisch verpakt.</t>
  </si>
  <si>
    <t xml:space="preserve">Microchem CFR Model 103 dit is een spatdichte extra laag die over de bluskleding wordt gedragen en zonder instructie is aan te trekken.  </t>
  </si>
  <si>
    <t>Paar chemicalien werkhandschoenen</t>
  </si>
  <si>
    <t>500 Mtr in rechthoekige cassette met afsnijd mogelijkheid, met opdruk “STOP” met drie afbeeldingen(giftig, corrosief en brandbaar).</t>
  </si>
  <si>
    <t>Pak papieren zadoeken t.b.v. schoonmaken holtes.</t>
  </si>
  <si>
    <t>Oranje met neopreen manchetten(pvc 700 gr/m2), met klasse S5 veiligheidslaars maat 44 en maat 46 ].(geschikt voor grijpredding).</t>
  </si>
  <si>
    <t>Drijvende werklijn 10 mm x 20 meter met vaste karabijnhaak.</t>
  </si>
  <si>
    <t>T.b.v. watertrekker en bezem (wolf gerat o.g.).</t>
  </si>
  <si>
    <t>T.b.v. stokzaag (wolf Variosteel o.g.)</t>
  </si>
  <si>
    <r>
      <t xml:space="preserve">Aantal branduren minimaal 2 uur continu, Streamlight Survivor of </t>
    </r>
    <r>
      <rPr>
        <sz val="10"/>
        <color rgb="FF00B050"/>
        <rFont val="Arial"/>
        <family val="2"/>
      </rPr>
      <t>Streamlight Survivor X</t>
    </r>
    <r>
      <rPr>
        <sz val="10"/>
        <color theme="1"/>
        <rFont val="Arial"/>
        <family val="2"/>
      </rPr>
      <t xml:space="preserve"> 4x lader manschappencabine / 2x n.t.b. plek voorin de cabine.</t>
    </r>
  </si>
  <si>
    <r>
      <t xml:space="preserve">Met geïntegreerde bril. Bij voorkeur gecombineerd te gebruiken voor gewondenverzorging en zaagwerkzaamheden, met evt. mogelijkheid om ademlucht masker te plaatsen. Met recente productiedatum. Voorkeur: MSA gallet F2XR. </t>
    </r>
    <r>
      <rPr>
        <sz val="10"/>
        <color rgb="FF00B050"/>
        <rFont val="Arial"/>
        <family val="2"/>
      </rPr>
      <t>Conform configuratie nummer: GR113001B002RE001</t>
    </r>
  </si>
  <si>
    <r>
      <t>Uitgevoerd klasse 2, niveau 2 volgens NEN-EN-ISO 20471.</t>
    </r>
    <r>
      <rPr>
        <sz val="10"/>
        <color rgb="FF00B050"/>
        <rFont val="Arial"/>
        <family val="2"/>
      </rPr>
      <t xml:space="preserve"> Uitgevoerd in oranje kleur.</t>
    </r>
  </si>
  <si>
    <r>
      <rPr>
        <strike/>
        <u/>
        <sz val="10"/>
        <color rgb="FFFF0000"/>
        <rFont val="Arial"/>
        <family val="2"/>
      </rPr>
      <t xml:space="preserve">Optioneel </t>
    </r>
    <r>
      <rPr>
        <strike/>
        <sz val="10"/>
        <color rgb="FFFF0000"/>
        <rFont val="Arial"/>
        <family val="2"/>
      </rPr>
      <t>:</t>
    </r>
    <r>
      <rPr>
        <sz val="10"/>
        <rFont val="Arial"/>
        <family val="2"/>
      </rPr>
      <t>Zuigslang 5 meter Indien niet geleverd bij de pomp</t>
    </r>
  </si>
  <si>
    <r>
      <t xml:space="preserve">Brandslang doorlaat 3”, lengte 20 mtr. v.z.v. Storz LM65 (nok 81), drie keer ingebendeld met 1,2 mm bendeldraad, kleur rood, conform BS 6391 type 3. </t>
    </r>
    <r>
      <rPr>
        <sz val="10"/>
        <color rgb="FF00B050"/>
        <rFont val="Arial"/>
        <family val="2"/>
      </rPr>
      <t>of conform DIN-norm 14811.</t>
    </r>
  </si>
  <si>
    <r>
      <t xml:space="preserve">Brandslang doorlaat 1,5”, lengte 20 mtr. v.z.v. Storz PM38 (nok 52), drie keer ingebendeld met 1,2 mm bendeldraad, kleur rood, conform BS 6391 type 3. </t>
    </r>
    <r>
      <rPr>
        <sz val="10"/>
        <color rgb="FF00B050"/>
        <rFont val="Arial"/>
        <family val="2"/>
      </rPr>
      <t>of conform DIN-norm 14811.</t>
    </r>
  </si>
  <si>
    <r>
      <t xml:space="preserve">Zuigslang </t>
    </r>
    <r>
      <rPr>
        <sz val="10"/>
        <color rgb="FF00B050"/>
        <rFont val="Arial"/>
        <family val="2"/>
      </rPr>
      <t>(diameter: 148mm)</t>
    </r>
    <r>
      <rPr>
        <sz val="10"/>
        <rFont val="Arial"/>
        <family val="2"/>
      </rPr>
      <t xml:space="preserve"> passend op de pomp aansluiting met snel handgreep.</t>
    </r>
  </si>
  <si>
    <r>
      <t xml:space="preserve">Zuigslang </t>
    </r>
    <r>
      <rPr>
        <sz val="10"/>
        <color rgb="FF00B050"/>
        <rFont val="Arial"/>
        <family val="2"/>
      </rPr>
      <t>(diameter: 148mm)</t>
    </r>
    <r>
      <rPr>
        <sz val="10"/>
        <rFont val="Arial"/>
        <family val="2"/>
      </rPr>
      <t xml:space="preserve"> passend op de pomp aansluiting incl. zuigkorf. Met snel handgreep.</t>
    </r>
  </si>
  <si>
    <r>
      <t xml:space="preserve">Brandslang doorlaat 3”, lengte 10 mtr. v.z.v. Storz LM65(nok 81), drie keer ingebendeld met 1,2 mm bendeldraad, conform BS 6391 type 3. </t>
    </r>
    <r>
      <rPr>
        <sz val="10"/>
        <color rgb="FF00B050"/>
        <rFont val="Arial"/>
        <family val="2"/>
      </rPr>
      <t>of conform DIN-norm 14811.</t>
    </r>
  </si>
  <si>
    <r>
      <t xml:space="preserve">Lengte 20 mtr. v.z.v. Storz LM65(nok 81), drie keer ingebendeld met 1,2 mm bendeldraad, kleur geel, conform BS 6391 type 3. </t>
    </r>
    <r>
      <rPr>
        <sz val="10"/>
        <color rgb="FF00B050"/>
        <rFont val="Arial"/>
        <family val="2"/>
      </rPr>
      <t>of conform DIN-norm 14811.</t>
    </r>
  </si>
  <si>
    <r>
      <t>Ingang 3'' Storz 81 x uitgang 2x 1 1/2'' Storz 52. De doorlaat is minimaal gelijk of groter dan de doorlaat van een Storz koppeling. Uitvoering met hendels.</t>
    </r>
    <r>
      <rPr>
        <sz val="10"/>
        <color rgb="FF00B050"/>
        <rFont val="Arial"/>
        <family val="2"/>
      </rPr>
      <t>Opdrachtgever eist een swivelde inlaat met aluminium kogelafsluiter die is ingelegd in een nylon huis.</t>
    </r>
  </si>
  <si>
    <r>
      <t xml:space="preserve">Voor het ter plaatse opvouwen en bundelen van de O bundel slangen. Monteerbaar aan beide zijden van het voertuig. </t>
    </r>
    <r>
      <rPr>
        <sz val="10"/>
        <color rgb="FF00B050"/>
        <rFont val="Arial"/>
        <family val="2"/>
      </rPr>
      <t>Lengte afhankelijk van de opbergmogelijkheid van de O-bundels in de kast en wat wordt aangeboden door Inschrijver.</t>
    </r>
  </si>
  <si>
    <r>
      <t xml:space="preserve">T.b.v. brandweerlift, lang model. </t>
    </r>
    <r>
      <rPr>
        <sz val="10"/>
        <color rgb="FF00B050"/>
        <rFont val="Arial"/>
        <family val="2"/>
      </rPr>
      <t>32cm.</t>
    </r>
  </si>
  <si>
    <r>
      <t xml:space="preserve">Fluor vrij en Siliconen vrij. </t>
    </r>
    <r>
      <rPr>
        <sz val="10"/>
        <color rgb="FF00B050"/>
        <rFont val="Arial"/>
        <family val="2"/>
      </rPr>
      <t>Opdrachtgever eist de volgende uitvoering: Dr. STHammer Vapurex AR 3/3 F-5 #8342.</t>
    </r>
  </si>
  <si>
    <r>
      <t xml:space="preserve">230V-AC uitvoering: ≥ IP 44, Stekkerzijde Male CEE . Haspel aansluiting </t>
    </r>
    <r>
      <rPr>
        <strike/>
        <sz val="10"/>
        <color rgb="FFFF0000"/>
        <rFont val="Arial"/>
        <family val="2"/>
      </rPr>
      <t>2x</t>
    </r>
    <r>
      <rPr>
        <sz val="10"/>
        <color theme="1"/>
        <rFont val="Arial"/>
        <family val="2"/>
      </rPr>
      <t xml:space="preserve"> </t>
    </r>
    <r>
      <rPr>
        <sz val="10"/>
        <color rgb="FF00B050"/>
        <rFont val="Arial"/>
        <family val="2"/>
      </rPr>
      <t xml:space="preserve">1x </t>
    </r>
    <r>
      <rPr>
        <sz val="10"/>
        <color theme="1"/>
        <rFont val="Arial"/>
        <family val="2"/>
      </rPr>
      <t>CEE+ 2x Schuko aansluiting , snoerlengte maximaal 25 meter/3-aderig-2,5 mm² en geschikt voor ruw gebruik, voorzien van thermische beveiliging.</t>
    </r>
  </si>
  <si>
    <r>
      <t xml:space="preserve">Drijfbare spoorsloot overbrugging. Conform EN1147. </t>
    </r>
    <r>
      <rPr>
        <sz val="10"/>
        <color rgb="FF00B050"/>
        <rFont val="Arial"/>
        <family val="2"/>
      </rPr>
      <t>Maximaal 4,15 meter.</t>
    </r>
  </si>
  <si>
    <r>
      <t>Aankleedzeil geel. 1600 diameter.</t>
    </r>
    <r>
      <rPr>
        <sz val="10"/>
        <color rgb="FF00B050"/>
        <rFont val="Arial"/>
        <family val="2"/>
      </rPr>
      <t xml:space="preserve"> Of een aankleedzeil rood 2000 diameter.</t>
    </r>
  </si>
  <si>
    <r>
      <t xml:space="preserve">Uitgevoerd klasse 2, niveau 2 volgens NEN-EN-ISO 20471. </t>
    </r>
    <r>
      <rPr>
        <sz val="10"/>
        <color rgb="FF00B050"/>
        <rFont val="Arial"/>
        <family val="2"/>
      </rPr>
      <t>Uitgevoerd in oranje kleur.</t>
    </r>
  </si>
  <si>
    <r>
      <t xml:space="preserve">Voor ondergrondse brandkraan DN80 met doorlaat 2x2½”, v.z.v. Storz LM65(nok 81) met messing spindel. </t>
    </r>
    <r>
      <rPr>
        <sz val="10"/>
        <color rgb="FF00B050"/>
        <rFont val="Arial"/>
        <family val="2"/>
      </rPr>
      <t>Een gelijkwaardig alternatief voor de messing spindel, indien deze niet leverbaar is, is toegestaan.</t>
    </r>
  </si>
  <si>
    <t>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</si>
</sst>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font>
      <sz val="11"/>
      <color theme="1"/>
      <name val="Calibri"/>
      <family val="2"/>
      <scheme val="minor"/>
    </font>
    <font>
      <sz val="10"/>
      <name val="Arial"/>
      <family val="2"/>
    </font>
    <font>
      <b/>
      <sz val="14"/>
      <color theme="0"/>
      <name val="Arial"/>
      <family val="2"/>
    </font>
    <font>
      <sz val="10"/>
      <color theme="1"/>
      <name val="Calibri"/>
      <family val="2"/>
      <scheme val="minor"/>
    </font>
    <font>
      <b/>
      <sz val="10"/>
      <color theme="0"/>
      <name val="Arial"/>
      <family val="2"/>
    </font>
    <font>
      <b/>
      <sz val="10"/>
      <color theme="1"/>
      <name val="Arial"/>
      <family val="2"/>
    </font>
    <font>
      <sz val="9"/>
      <name val="Century Gothic"/>
      <family val="2"/>
    </font>
    <font>
      <sz val="10"/>
      <name val="Arial"/>
      <family val="2"/>
    </font>
    <font>
      <sz val="9"/>
      <color theme="1"/>
      <name val="Calibri"/>
      <family val="2"/>
      <scheme val="minor"/>
    </font>
    <font>
      <sz val="10"/>
      <color theme="1"/>
      <name val="Arial"/>
      <family val="2"/>
    </font>
    <font>
      <b/>
      <u val="singleAccounting"/>
      <sz val="10"/>
      <color theme="1"/>
      <name val="Arial"/>
      <family val="2"/>
    </font>
    <font>
      <b/>
      <sz val="10"/>
      <color theme="1"/>
      <name val="Calibri"/>
      <family val="2"/>
      <scheme val="minor"/>
    </font>
    <font>
      <sz val="9"/>
      <name val="Arial"/>
      <family val="2"/>
    </font>
    <font>
      <b/>
      <sz val="10"/>
      <color rgb="FFFFFFFF"/>
      <name val="Arial"/>
      <family val="2"/>
    </font>
    <font>
      <b/>
      <sz val="9"/>
      <color rgb="FFFFFFFF"/>
      <name val="Arial"/>
      <family val="2"/>
    </font>
    <font>
      <b/>
      <sz val="9"/>
      <name val="Arial"/>
      <family val="2"/>
    </font>
    <font>
      <b/>
      <sz val="10"/>
      <name val="Arial"/>
      <family val="2"/>
    </font>
    <font>
      <b/>
      <sz val="9"/>
      <color theme="0"/>
      <name val="Arial"/>
      <family val="2"/>
    </font>
    <font>
      <sz val="10"/>
      <color indexed="10"/>
      <name val="Arial"/>
      <family val="2"/>
    </font>
    <font>
      <b/>
      <sz val="10"/>
      <color rgb="FF000000"/>
      <name val="Arial"/>
      <family val="2"/>
    </font>
    <font>
      <sz val="9"/>
      <color theme="0"/>
      <name val="Arial"/>
      <family val="2"/>
    </font>
    <font>
      <sz val="10"/>
      <color rgb="FF000000"/>
      <name val="Arial"/>
      <family val="2"/>
    </font>
    <font>
      <b/>
      <sz val="11"/>
      <color indexed="8"/>
      <name val="Arial"/>
      <family val="2"/>
    </font>
    <font>
      <sz val="11"/>
      <name val="Arial"/>
      <family val="2"/>
    </font>
    <font>
      <b/>
      <sz val="10"/>
      <color rgb="FFFF0000"/>
      <name val="Arial"/>
      <family val="2"/>
    </font>
    <font>
      <sz val="11"/>
      <color theme="1"/>
      <name val="Calibri"/>
      <family val="2"/>
      <scheme val="minor"/>
    </font>
    <font>
      <sz val="10"/>
      <color theme="0"/>
      <name val="Calibri"/>
      <family val="2"/>
      <scheme val="minor"/>
    </font>
    <font>
      <sz val="10"/>
      <color theme="1"/>
      <name val="Arial"/>
      <family val="2"/>
    </font>
    <font>
      <b/>
      <sz val="14"/>
      <color theme="0"/>
      <name val="Arial"/>
      <family val="2"/>
    </font>
    <font>
      <sz val="10"/>
      <name val="Arial"/>
      <family val="2"/>
    </font>
    <font>
      <b/>
      <sz val="10"/>
      <color theme="1"/>
      <name val="Arial"/>
      <family val="2"/>
    </font>
    <font>
      <sz val="9"/>
      <name val="Arial"/>
      <family val="2"/>
    </font>
    <font>
      <sz val="9"/>
      <color theme="0"/>
      <name val="Arial"/>
      <family val="2"/>
    </font>
    <font>
      <sz val="10"/>
      <color theme="0"/>
      <name val="Arial"/>
      <family val="2"/>
    </font>
    <font>
      <sz val="10"/>
      <color rgb="FF00B050"/>
      <name val="Arial"/>
      <family val="2"/>
    </font>
    <font>
      <strike/>
      <u/>
      <sz val="10"/>
      <color rgb="FFFF0000"/>
      <name val="Arial"/>
      <family val="2"/>
    </font>
    <font>
      <strike/>
      <sz val="10"/>
      <color rgb="FFFF0000"/>
      <name val="Arial"/>
      <family val="2"/>
    </font>
  </fonts>
  <fills count="13">
    <fill>
      <patternFill patternType="none"/>
    </fill>
    <fill>
      <patternFill patternType="gray125"/>
    </fill>
    <fill>
      <patternFill patternType="solid">
        <fgColor theme="4" tint="-0.499984740745262"/>
        <bgColor indexed="64"/>
      </patternFill>
    </fill>
    <fill>
      <patternFill patternType="solid">
        <fgColor theme="9"/>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FFFF"/>
        <bgColor indexed="64"/>
      </patternFill>
    </fill>
    <fill>
      <patternFill patternType="solid">
        <fgColor theme="0" tint="-0.34998626667073579"/>
        <bgColor indexed="64"/>
      </patternFill>
    </fill>
    <fill>
      <patternFill patternType="solid">
        <fgColor rgb="FFFF0000"/>
        <bgColor indexed="64"/>
      </patternFill>
    </fill>
    <fill>
      <patternFill patternType="solid">
        <fgColor theme="5"/>
        <bgColor indexed="64"/>
      </patternFill>
    </fill>
    <fill>
      <patternFill patternType="solid">
        <fgColor rgb="FFFFFF00"/>
        <bgColor indexed="64"/>
      </patternFill>
    </fill>
  </fills>
  <borders count="6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8">
    <xf numFmtId="0" fontId="0" fillId="0" borderId="0"/>
    <xf numFmtId="0" fontId="1" fillId="0" borderId="0"/>
    <xf numFmtId="0" fontId="7" fillId="0" borderId="0"/>
    <xf numFmtId="164" fontId="1" fillId="0" borderId="0" applyFont="0" applyFill="0" applyBorder="0" applyAlignment="0" applyProtection="0"/>
    <xf numFmtId="9" fontId="1" fillId="0" borderId="0" applyFont="0" applyFill="0" applyBorder="0" applyAlignment="0" applyProtection="0"/>
    <xf numFmtId="0" fontId="7" fillId="0" borderId="0"/>
    <xf numFmtId="44" fontId="25" fillId="0" borderId="0" applyFont="0" applyFill="0" applyBorder="0" applyAlignment="0" applyProtection="0"/>
    <xf numFmtId="9" fontId="25" fillId="0" borderId="0" applyFont="0" applyFill="0" applyBorder="0" applyAlignment="0" applyProtection="0"/>
  </cellStyleXfs>
  <cellXfs count="410">
    <xf numFmtId="0" fontId="0" fillId="0" borderId="0" xfId="0"/>
    <xf numFmtId="0" fontId="1" fillId="2" borderId="0" xfId="1" applyFill="1"/>
    <xf numFmtId="0" fontId="3" fillId="0" borderId="0" xfId="0" applyFont="1"/>
    <xf numFmtId="0" fontId="2" fillId="2" borderId="0" xfId="0" applyFont="1" applyFill="1" applyAlignment="1">
      <alignment vertical="center"/>
    </xf>
    <xf numFmtId="0" fontId="4" fillId="2" borderId="0" xfId="1" applyFont="1" applyFill="1"/>
    <xf numFmtId="0" fontId="1" fillId="2" borderId="0" xfId="1" applyFill="1" applyAlignment="1">
      <alignment horizontal="center" vertical="center"/>
    </xf>
    <xf numFmtId="0" fontId="6" fillId="2" borderId="0" xfId="1" applyFont="1" applyFill="1" applyAlignment="1">
      <alignment horizontal="center"/>
    </xf>
    <xf numFmtId="0" fontId="7" fillId="2" borderId="0" xfId="1" applyFont="1" applyFill="1" applyAlignment="1">
      <alignment horizontal="left" vertical="center"/>
    </xf>
    <xf numFmtId="0" fontId="1" fillId="2" borderId="0" xfId="1" applyFill="1" applyAlignment="1">
      <alignment wrapText="1"/>
    </xf>
    <xf numFmtId="0" fontId="3" fillId="2" borderId="0" xfId="0" applyFont="1" applyFill="1"/>
    <xf numFmtId="0" fontId="4" fillId="2" borderId="6" xfId="0" applyFont="1" applyFill="1" applyBorder="1" applyAlignment="1">
      <alignment horizontal="center" wrapText="1"/>
    </xf>
    <xf numFmtId="1" fontId="4" fillId="2" borderId="7" xfId="0" applyNumberFormat="1" applyFont="1" applyFill="1" applyBorder="1" applyAlignment="1">
      <alignment horizontal="center" vertical="center"/>
    </xf>
    <xf numFmtId="44" fontId="4" fillId="2" borderId="8" xfId="0" applyNumberFormat="1" applyFont="1" applyFill="1" applyBorder="1" applyAlignment="1">
      <alignment horizontal="center" vertical="center"/>
    </xf>
    <xf numFmtId="0" fontId="9" fillId="5" borderId="7" xfId="0" applyFont="1" applyFill="1" applyBorder="1" applyAlignment="1">
      <alignment wrapText="1"/>
    </xf>
    <xf numFmtId="0" fontId="5" fillId="4" borderId="9" xfId="0" applyFont="1" applyFill="1" applyBorder="1" applyAlignment="1">
      <alignment wrapText="1"/>
    </xf>
    <xf numFmtId="44" fontId="9" fillId="5" borderId="10" xfId="0" applyNumberFormat="1" applyFont="1" applyFill="1" applyBorder="1"/>
    <xf numFmtId="0" fontId="3" fillId="0" borderId="0" xfId="0" applyFont="1" applyAlignment="1">
      <alignment horizontal="left" vertical="center"/>
    </xf>
    <xf numFmtId="44" fontId="11" fillId="0" borderId="0" xfId="0" applyNumberFormat="1" applyFont="1" applyAlignment="1">
      <alignment horizontal="left" wrapText="1"/>
    </xf>
    <xf numFmtId="44" fontId="11" fillId="0" borderId="0" xfId="0" applyNumberFormat="1" applyFont="1"/>
    <xf numFmtId="44" fontId="3" fillId="0" borderId="0" xfId="0" applyNumberFormat="1" applyFont="1"/>
    <xf numFmtId="0" fontId="3" fillId="0" borderId="0" xfId="0" applyFont="1" applyAlignment="1">
      <alignment wrapText="1"/>
    </xf>
    <xf numFmtId="164" fontId="12" fillId="11" borderId="34" xfId="3" applyFont="1" applyFill="1" applyBorder="1" applyAlignment="1" applyProtection="1">
      <alignment horizontal="center" vertical="center" wrapText="1"/>
      <protection locked="0"/>
    </xf>
    <xf numFmtId="164" fontId="12" fillId="11" borderId="28" xfId="3" applyFont="1" applyFill="1" applyBorder="1" applyAlignment="1" applyProtection="1">
      <alignment horizontal="center" vertical="center" wrapText="1"/>
      <protection locked="0"/>
    </xf>
    <xf numFmtId="164" fontId="12" fillId="11" borderId="35" xfId="3" applyFont="1" applyFill="1" applyBorder="1" applyAlignment="1" applyProtection="1">
      <alignment horizontal="center" vertical="center" wrapText="1"/>
      <protection locked="0"/>
    </xf>
    <xf numFmtId="164" fontId="12" fillId="11" borderId="7" xfId="3" applyFont="1" applyFill="1" applyBorder="1" applyAlignment="1" applyProtection="1">
      <alignment horizontal="center" vertical="center" wrapText="1"/>
      <protection locked="0"/>
    </xf>
    <xf numFmtId="164" fontId="12" fillId="11" borderId="25" xfId="3" applyFont="1" applyFill="1" applyBorder="1" applyAlignment="1" applyProtection="1">
      <alignment horizontal="center" vertical="center" wrapText="1"/>
      <protection locked="0"/>
    </xf>
    <xf numFmtId="44" fontId="9" fillId="11" borderId="7" xfId="0" applyNumberFormat="1" applyFont="1" applyFill="1" applyBorder="1" applyProtection="1">
      <protection locked="0"/>
    </xf>
    <xf numFmtId="0" fontId="9" fillId="11" borderId="7" xfId="0" applyFont="1" applyFill="1" applyBorder="1" applyAlignment="1" applyProtection="1">
      <alignment wrapText="1"/>
      <protection locked="0"/>
    </xf>
    <xf numFmtId="164" fontId="12" fillId="11" borderId="24" xfId="3" applyFont="1" applyFill="1" applyBorder="1" applyAlignment="1" applyProtection="1">
      <alignment horizontal="center" vertical="center" wrapText="1"/>
      <protection locked="0"/>
    </xf>
    <xf numFmtId="14" fontId="4" fillId="2" borderId="0" xfId="1" applyNumberFormat="1" applyFont="1" applyFill="1" applyAlignment="1">
      <alignment horizontal="left"/>
    </xf>
    <xf numFmtId="0" fontId="4" fillId="2" borderId="0" xfId="1" applyFont="1" applyFill="1" applyAlignment="1">
      <alignment horizontal="center" vertical="center"/>
    </xf>
    <xf numFmtId="0" fontId="4" fillId="2" borderId="0" xfId="1" applyFont="1" applyFill="1" applyAlignment="1">
      <alignment horizontal="right" vertical="top"/>
    </xf>
    <xf numFmtId="44" fontId="9" fillId="11" borderId="10" xfId="0" applyNumberFormat="1" applyFont="1" applyFill="1" applyBorder="1" applyProtection="1">
      <protection locked="0"/>
    </xf>
    <xf numFmtId="44" fontId="4" fillId="2" borderId="23" xfId="0" applyNumberFormat="1" applyFont="1" applyFill="1" applyBorder="1" applyAlignment="1">
      <alignment horizontal="center" vertical="center"/>
    </xf>
    <xf numFmtId="0" fontId="9" fillId="11" borderId="25" xfId="0" applyFont="1" applyFill="1" applyBorder="1" applyAlignment="1" applyProtection="1">
      <alignment wrapText="1"/>
      <protection locked="0"/>
    </xf>
    <xf numFmtId="44" fontId="9" fillId="11" borderId="26" xfId="0" applyNumberFormat="1" applyFont="1" applyFill="1" applyBorder="1" applyProtection="1">
      <protection locked="0"/>
    </xf>
    <xf numFmtId="44" fontId="10" fillId="6" borderId="48" xfId="0" applyNumberFormat="1" applyFont="1" applyFill="1" applyBorder="1" applyAlignment="1">
      <alignment horizontal="left" vertical="center"/>
    </xf>
    <xf numFmtId="44" fontId="9" fillId="0" borderId="10" xfId="0" applyNumberFormat="1" applyFont="1" applyBorder="1"/>
    <xf numFmtId="164" fontId="12" fillId="11" borderId="52" xfId="3" applyFont="1" applyFill="1" applyBorder="1" applyAlignment="1" applyProtection="1">
      <alignment horizontal="center" vertical="center" wrapText="1"/>
      <protection locked="0"/>
    </xf>
    <xf numFmtId="164" fontId="12" fillId="11" borderId="40" xfId="3" applyFont="1" applyFill="1" applyBorder="1" applyAlignment="1" applyProtection="1">
      <alignment horizontal="center" vertical="center" wrapText="1"/>
      <protection locked="0"/>
    </xf>
    <xf numFmtId="164" fontId="12" fillId="11" borderId="36" xfId="3" applyFont="1" applyFill="1" applyBorder="1" applyAlignment="1" applyProtection="1">
      <alignment horizontal="center" vertical="center" wrapText="1"/>
      <protection locked="0"/>
    </xf>
    <xf numFmtId="44" fontId="9" fillId="0" borderId="8" xfId="6" applyFont="1" applyBorder="1"/>
    <xf numFmtId="44" fontId="9" fillId="0" borderId="49" xfId="6" applyFont="1" applyBorder="1"/>
    <xf numFmtId="0" fontId="1" fillId="4" borderId="7" xfId="0" applyFont="1" applyFill="1" applyBorder="1" applyAlignment="1">
      <alignment horizontal="left" vertical="center" wrapText="1"/>
    </xf>
    <xf numFmtId="44" fontId="5" fillId="0" borderId="7" xfId="0" applyNumberFormat="1" applyFont="1" applyBorder="1"/>
    <xf numFmtId="44" fontId="9" fillId="0" borderId="45" xfId="6" applyFont="1" applyBorder="1"/>
    <xf numFmtId="44" fontId="27" fillId="0" borderId="45" xfId="6" applyFont="1" applyBorder="1"/>
    <xf numFmtId="44" fontId="10" fillId="6" borderId="32" xfId="0" applyNumberFormat="1" applyFont="1" applyFill="1" applyBorder="1" applyAlignment="1">
      <alignment horizontal="left" vertical="center"/>
    </xf>
    <xf numFmtId="44" fontId="10" fillId="5" borderId="59" xfId="0" applyNumberFormat="1" applyFont="1" applyFill="1" applyBorder="1" applyAlignment="1">
      <alignment horizontal="left" vertical="center"/>
    </xf>
    <xf numFmtId="164" fontId="12" fillId="11" borderId="37" xfId="3" applyFont="1" applyFill="1" applyBorder="1" applyAlignment="1" applyProtection="1">
      <alignment horizontal="center" vertical="center" wrapText="1"/>
      <protection locked="0"/>
    </xf>
    <xf numFmtId="0" fontId="9" fillId="11" borderId="28" xfId="0" applyFont="1" applyFill="1" applyBorder="1" applyAlignment="1" applyProtection="1">
      <alignment wrapText="1"/>
      <protection locked="0"/>
    </xf>
    <xf numFmtId="44" fontId="9" fillId="11" borderId="42" xfId="0" applyNumberFormat="1" applyFont="1" applyFill="1" applyBorder="1" applyProtection="1">
      <protection locked="0"/>
    </xf>
    <xf numFmtId="44" fontId="3" fillId="0" borderId="29" xfId="0" applyNumberFormat="1" applyFont="1" applyBorder="1"/>
    <xf numFmtId="44" fontId="3" fillId="0" borderId="28" xfId="0" applyNumberFormat="1" applyFont="1" applyBorder="1"/>
    <xf numFmtId="44" fontId="9" fillId="11" borderId="28" xfId="0" applyNumberFormat="1" applyFont="1" applyFill="1" applyBorder="1" applyProtection="1">
      <protection locked="0"/>
    </xf>
    <xf numFmtId="0" fontId="3" fillId="0" borderId="29" xfId="0" applyFont="1" applyBorder="1"/>
    <xf numFmtId="0" fontId="1" fillId="0" borderId="34" xfId="0" applyFont="1" applyBorder="1" applyAlignment="1">
      <alignment horizontal="left" vertical="center" wrapText="1"/>
    </xf>
    <xf numFmtId="0" fontId="1" fillId="0" borderId="7" xfId="0" applyFont="1" applyBorder="1" applyAlignment="1">
      <alignment horizontal="left" vertical="center" wrapText="1"/>
    </xf>
    <xf numFmtId="44" fontId="3" fillId="0" borderId="25" xfId="0" applyNumberFormat="1" applyFont="1" applyBorder="1"/>
    <xf numFmtId="44" fontId="9" fillId="11" borderId="25" xfId="0" applyNumberFormat="1" applyFont="1" applyFill="1" applyBorder="1" applyProtection="1">
      <protection locked="0"/>
    </xf>
    <xf numFmtId="44" fontId="9" fillId="0" borderId="48" xfId="6" applyFont="1" applyBorder="1"/>
    <xf numFmtId="0" fontId="4" fillId="11" borderId="58" xfId="1" applyFont="1" applyFill="1" applyBorder="1" applyAlignment="1" applyProtection="1">
      <alignment horizontal="center" vertical="center"/>
      <protection locked="0"/>
    </xf>
    <xf numFmtId="0" fontId="4" fillId="11" borderId="23" xfId="1" applyFont="1" applyFill="1" applyBorder="1" applyAlignment="1" applyProtection="1">
      <alignment horizontal="center" vertical="center"/>
      <protection locked="0"/>
    </xf>
    <xf numFmtId="9" fontId="9" fillId="11" borderId="7" xfId="7" applyFont="1" applyFill="1" applyBorder="1" applyAlignment="1" applyProtection="1">
      <alignment horizontal="center"/>
      <protection locked="0"/>
    </xf>
    <xf numFmtId="9" fontId="9" fillId="11" borderId="25" xfId="7" applyFont="1" applyFill="1" applyBorder="1" applyAlignment="1" applyProtection="1">
      <alignment horizontal="center"/>
      <protection locked="0"/>
    </xf>
    <xf numFmtId="9" fontId="9" fillId="11" borderId="28" xfId="7" applyFont="1" applyFill="1" applyBorder="1" applyAlignment="1" applyProtection="1">
      <alignment horizontal="center"/>
      <protection locked="0"/>
    </xf>
    <xf numFmtId="9" fontId="26" fillId="0" borderId="0" xfId="0" applyNumberFormat="1" applyFont="1"/>
    <xf numFmtId="0" fontId="29" fillId="2" borderId="0" xfId="1" applyFont="1" applyFill="1"/>
    <xf numFmtId="0" fontId="28" fillId="2" borderId="0" xfId="0" applyFont="1" applyFill="1" applyAlignment="1">
      <alignment vertical="center"/>
    </xf>
    <xf numFmtId="44" fontId="3" fillId="2" borderId="0" xfId="0" applyNumberFormat="1" applyFont="1" applyFill="1" applyAlignment="1">
      <alignment horizontal="left" vertical="center"/>
    </xf>
    <xf numFmtId="0" fontId="8" fillId="2" borderId="0" xfId="0" applyFont="1" applyFill="1"/>
    <xf numFmtId="44" fontId="3" fillId="2" borderId="0" xfId="0" applyNumberFormat="1" applyFont="1" applyFill="1"/>
    <xf numFmtId="44" fontId="9" fillId="0" borderId="49" xfId="6" applyFont="1" applyBorder="1" applyProtection="1"/>
    <xf numFmtId="44" fontId="9" fillId="5" borderId="7" xfId="0" applyNumberFormat="1" applyFont="1" applyFill="1" applyBorder="1"/>
    <xf numFmtId="44" fontId="5" fillId="4" borderId="7" xfId="0" applyNumberFormat="1" applyFont="1" applyFill="1" applyBorder="1"/>
    <xf numFmtId="44" fontId="9" fillId="5" borderId="49" xfId="6" applyFont="1" applyFill="1" applyBorder="1" applyProtection="1"/>
    <xf numFmtId="44" fontId="9" fillId="0" borderId="46" xfId="6" applyFont="1" applyBorder="1" applyProtection="1"/>
    <xf numFmtId="44" fontId="10" fillId="5" borderId="48" xfId="0" applyNumberFormat="1" applyFont="1" applyFill="1" applyBorder="1" applyAlignment="1">
      <alignment horizontal="left" vertical="center"/>
    </xf>
    <xf numFmtId="0" fontId="3" fillId="0" borderId="0" xfId="0" applyFont="1" applyAlignment="1">
      <alignment vertical="top" wrapText="1"/>
    </xf>
    <xf numFmtId="44" fontId="3" fillId="0" borderId="0" xfId="0" applyNumberFormat="1" applyFont="1" applyAlignment="1">
      <alignment vertical="top" wrapText="1"/>
    </xf>
    <xf numFmtId="0" fontId="4" fillId="2" borderId="54" xfId="0" applyFont="1" applyFill="1" applyBorder="1" applyAlignment="1">
      <alignment horizontal="center" wrapText="1"/>
    </xf>
    <xf numFmtId="1" fontId="4" fillId="2" borderId="51" xfId="0" applyNumberFormat="1" applyFont="1" applyFill="1" applyBorder="1" applyAlignment="1">
      <alignment horizontal="center" vertical="center"/>
    </xf>
    <xf numFmtId="44" fontId="4" fillId="2" borderId="57" xfId="0" applyNumberFormat="1" applyFont="1" applyFill="1" applyBorder="1" applyAlignment="1">
      <alignment horizontal="center" vertical="center"/>
    </xf>
    <xf numFmtId="44" fontId="4" fillId="2" borderId="58" xfId="0" applyNumberFormat="1" applyFont="1" applyFill="1" applyBorder="1" applyAlignment="1">
      <alignment horizontal="center" vertical="center"/>
    </xf>
    <xf numFmtId="44" fontId="4" fillId="2" borderId="44" xfId="0" applyNumberFormat="1" applyFont="1" applyFill="1" applyBorder="1" applyAlignment="1">
      <alignment horizontal="center" vertical="center"/>
    </xf>
    <xf numFmtId="44" fontId="9" fillId="0" borderId="8" xfId="6" applyFont="1" applyBorder="1" applyProtection="1"/>
    <xf numFmtId="0" fontId="1" fillId="4" borderId="28" xfId="0" applyFont="1" applyFill="1" applyBorder="1" applyAlignment="1">
      <alignment horizontal="left" vertical="center" wrapText="1"/>
    </xf>
    <xf numFmtId="0" fontId="1" fillId="0" borderId="25" xfId="0" applyFont="1" applyBorder="1" applyAlignment="1">
      <alignment horizontal="left" vertical="center" wrapText="1"/>
    </xf>
    <xf numFmtId="9" fontId="9" fillId="11" borderId="42" xfId="7" applyFont="1" applyFill="1" applyBorder="1" applyAlignment="1" applyProtection="1">
      <alignment horizontal="center"/>
      <protection locked="0"/>
    </xf>
    <xf numFmtId="9" fontId="12" fillId="11" borderId="51" xfId="7" applyFont="1" applyFill="1" applyBorder="1" applyAlignment="1" applyProtection="1">
      <alignment horizontal="center" vertical="center" wrapText="1"/>
      <protection locked="0"/>
    </xf>
    <xf numFmtId="9" fontId="12" fillId="11" borderId="36" xfId="7" applyFont="1" applyFill="1" applyBorder="1" applyAlignment="1" applyProtection="1">
      <alignment horizontal="center" vertical="center" wrapText="1"/>
      <protection locked="0"/>
    </xf>
    <xf numFmtId="9" fontId="12" fillId="11" borderId="34" xfId="7" applyFont="1" applyFill="1" applyBorder="1" applyAlignment="1" applyProtection="1">
      <alignment horizontal="center" vertical="center" wrapText="1"/>
      <protection locked="0"/>
    </xf>
    <xf numFmtId="9" fontId="12" fillId="11" borderId="7" xfId="7" applyFont="1" applyFill="1" applyBorder="1" applyAlignment="1" applyProtection="1">
      <alignment horizontal="center" vertical="center" wrapText="1"/>
      <protection locked="0"/>
    </xf>
    <xf numFmtId="9" fontId="12" fillId="11" borderId="52" xfId="7" applyFont="1" applyFill="1" applyBorder="1" applyAlignment="1" applyProtection="1">
      <alignment horizontal="center" vertical="center" wrapText="1"/>
      <protection locked="0"/>
    </xf>
    <xf numFmtId="9" fontId="12" fillId="11" borderId="25" xfId="7" applyFont="1" applyFill="1" applyBorder="1" applyAlignment="1" applyProtection="1">
      <alignment horizontal="center" vertical="center" wrapText="1"/>
      <protection locked="0"/>
    </xf>
    <xf numFmtId="9" fontId="31" fillId="11" borderId="36" xfId="7" applyFont="1" applyFill="1" applyBorder="1" applyAlignment="1" applyProtection="1">
      <alignment horizontal="center" vertical="center" wrapText="1"/>
      <protection locked="0"/>
    </xf>
    <xf numFmtId="0" fontId="1" fillId="0" borderId="0" xfId="1"/>
    <xf numFmtId="0" fontId="2" fillId="2" borderId="0" xfId="0" applyFont="1" applyFill="1" applyAlignment="1">
      <alignment horizontal="center" vertical="center"/>
    </xf>
    <xf numFmtId="44" fontId="1" fillId="2" borderId="0" xfId="6" applyFont="1" applyFill="1" applyProtection="1"/>
    <xf numFmtId="44" fontId="5" fillId="2" borderId="0" xfId="0" applyNumberFormat="1" applyFont="1" applyFill="1" applyAlignment="1">
      <alignment vertical="center" wrapText="1"/>
    </xf>
    <xf numFmtId="0" fontId="29" fillId="2" borderId="0" xfId="1" applyFont="1" applyFill="1" applyAlignment="1">
      <alignment horizontal="left" vertical="center"/>
    </xf>
    <xf numFmtId="0" fontId="1" fillId="2" borderId="0" xfId="1" applyFill="1" applyAlignment="1">
      <alignment horizontal="left" vertical="top"/>
    </xf>
    <xf numFmtId="0" fontId="14" fillId="2" borderId="29" xfId="2" applyFont="1" applyFill="1" applyBorder="1" applyAlignment="1">
      <alignment horizontal="center" vertical="center" wrapText="1"/>
    </xf>
    <xf numFmtId="0" fontId="12" fillId="2" borderId="2" xfId="2" applyFont="1" applyFill="1" applyBorder="1" applyAlignment="1">
      <alignment horizontal="center" vertical="center" wrapText="1"/>
    </xf>
    <xf numFmtId="44" fontId="12" fillId="2" borderId="2" xfId="6" applyFont="1" applyFill="1" applyBorder="1" applyAlignment="1" applyProtection="1">
      <alignment horizontal="center" vertical="center" wrapText="1"/>
    </xf>
    <xf numFmtId="0" fontId="4" fillId="2" borderId="5" xfId="1" applyFont="1" applyFill="1" applyBorder="1" applyAlignment="1">
      <alignment horizontal="center" vertical="center"/>
    </xf>
    <xf numFmtId="0" fontId="15" fillId="7" borderId="32" xfId="2" applyFont="1" applyFill="1" applyBorder="1" applyAlignment="1">
      <alignment horizontal="center" vertical="center" wrapText="1"/>
    </xf>
    <xf numFmtId="0" fontId="16" fillId="7" borderId="32" xfId="2" applyFont="1" applyFill="1" applyBorder="1" applyAlignment="1">
      <alignment horizontal="center" vertical="center" wrapText="1"/>
    </xf>
    <xf numFmtId="44" fontId="15" fillId="7" borderId="32" xfId="6" applyFont="1" applyFill="1" applyBorder="1" applyAlignment="1" applyProtection="1">
      <alignment horizontal="center" vertical="center" wrapText="1"/>
    </xf>
    <xf numFmtId="0" fontId="4" fillId="7" borderId="5" xfId="1" applyFont="1" applyFill="1" applyBorder="1" applyAlignment="1">
      <alignment vertical="center"/>
    </xf>
    <xf numFmtId="0" fontId="16" fillId="7" borderId="17" xfId="1" applyFont="1" applyFill="1" applyBorder="1" applyAlignment="1">
      <alignment vertical="top" wrapText="1"/>
    </xf>
    <xf numFmtId="0" fontId="15" fillId="7" borderId="17" xfId="1" applyFont="1" applyFill="1" applyBorder="1" applyAlignment="1">
      <alignment horizontal="center" vertical="top"/>
    </xf>
    <xf numFmtId="44" fontId="15" fillId="7" borderId="21" xfId="6" applyFont="1" applyFill="1" applyBorder="1" applyAlignment="1" applyProtection="1">
      <alignment horizontal="center" vertical="top"/>
    </xf>
    <xf numFmtId="0" fontId="17" fillId="2" borderId="9" xfId="2" applyFont="1" applyFill="1" applyBorder="1" applyAlignment="1">
      <alignment horizontal="center" vertical="top" wrapText="1"/>
    </xf>
    <xf numFmtId="0" fontId="5" fillId="4" borderId="33" xfId="2" applyFont="1" applyFill="1" applyBorder="1" applyAlignment="1">
      <alignment horizontal="center" vertical="center" wrapText="1"/>
    </xf>
    <xf numFmtId="0" fontId="9" fillId="4" borderId="34" xfId="5" applyFont="1" applyFill="1" applyBorder="1" applyAlignment="1">
      <alignment horizontal="left" vertical="center" wrapText="1"/>
    </xf>
    <xf numFmtId="164" fontId="12" fillId="0" borderId="51" xfId="3" applyFont="1" applyBorder="1" applyAlignment="1" applyProtection="1">
      <alignment horizontal="center" vertical="center" wrapText="1"/>
    </xf>
    <xf numFmtId="44" fontId="12" fillId="0" borderId="19" xfId="6" applyFont="1" applyBorder="1" applyAlignment="1" applyProtection="1">
      <alignment horizontal="center" vertical="center" wrapText="1"/>
    </xf>
    <xf numFmtId="0" fontId="5" fillId="4" borderId="35" xfId="2" applyFont="1" applyFill="1" applyBorder="1" applyAlignment="1">
      <alignment horizontal="center" vertical="center" wrapText="1"/>
    </xf>
    <xf numFmtId="0" fontId="9" fillId="4" borderId="28" xfId="5" applyFont="1" applyFill="1" applyBorder="1" applyAlignment="1">
      <alignment horizontal="left" vertical="center" wrapText="1"/>
    </xf>
    <xf numFmtId="0" fontId="9" fillId="4" borderId="15" xfId="5" applyFont="1" applyFill="1" applyBorder="1" applyAlignment="1">
      <alignment horizontal="left" vertical="top" wrapText="1"/>
    </xf>
    <xf numFmtId="164" fontId="12" fillId="0" borderId="7" xfId="3" applyFont="1" applyBorder="1" applyAlignment="1" applyProtection="1">
      <alignment horizontal="center" vertical="center" wrapText="1"/>
    </xf>
    <xf numFmtId="44" fontId="12" fillId="0" borderId="8" xfId="6" applyFont="1" applyBorder="1" applyAlignment="1" applyProtection="1">
      <alignment horizontal="center" vertical="center" wrapText="1"/>
    </xf>
    <xf numFmtId="0" fontId="9" fillId="8" borderId="28" xfId="5" applyFont="1" applyFill="1" applyBorder="1" applyAlignment="1">
      <alignment horizontal="left" vertical="center" wrapText="1"/>
    </xf>
    <xf numFmtId="0" fontId="7" fillId="4" borderId="15" xfId="5" applyFill="1" applyBorder="1" applyAlignment="1">
      <alignment horizontal="left" vertical="top" wrapText="1"/>
    </xf>
    <xf numFmtId="0" fontId="16" fillId="4" borderId="35" xfId="2" applyFont="1" applyFill="1" applyBorder="1" applyAlignment="1">
      <alignment horizontal="center" vertical="center" wrapText="1"/>
    </xf>
    <xf numFmtId="0" fontId="7" fillId="4" borderId="28" xfId="5" applyFill="1" applyBorder="1" applyAlignment="1">
      <alignment horizontal="left" vertical="center" wrapText="1"/>
    </xf>
    <xf numFmtId="0" fontId="17" fillId="2" borderId="27" xfId="2" applyFont="1" applyFill="1" applyBorder="1" applyAlignment="1">
      <alignment horizontal="center" vertical="top" wrapText="1"/>
    </xf>
    <xf numFmtId="164" fontId="12" fillId="0" borderId="34" xfId="3" applyFont="1" applyBorder="1" applyAlignment="1" applyProtection="1">
      <alignment horizontal="center" vertical="center" wrapText="1"/>
    </xf>
    <xf numFmtId="44" fontId="12" fillId="0" borderId="15" xfId="6" applyFont="1" applyBorder="1" applyAlignment="1" applyProtection="1">
      <alignment horizontal="center" vertical="center" wrapText="1"/>
    </xf>
    <xf numFmtId="0" fontId="4" fillId="7" borderId="16" xfId="2" applyFont="1" applyFill="1" applyBorder="1" applyAlignment="1">
      <alignment horizontal="center" vertical="center" wrapText="1"/>
    </xf>
    <xf numFmtId="0" fontId="15" fillId="7" borderId="17" xfId="2" applyFont="1" applyFill="1" applyBorder="1" applyAlignment="1">
      <alignment horizontal="center" vertical="center" wrapText="1"/>
    </xf>
    <xf numFmtId="44" fontId="15" fillId="7" borderId="21" xfId="6" applyFont="1" applyFill="1" applyBorder="1" applyAlignment="1" applyProtection="1">
      <alignment horizontal="center" vertical="center" wrapText="1"/>
    </xf>
    <xf numFmtId="0" fontId="4" fillId="9" borderId="18" xfId="2" applyFont="1" applyFill="1" applyBorder="1" applyAlignment="1">
      <alignment vertical="center" wrapText="1"/>
    </xf>
    <xf numFmtId="0" fontId="1" fillId="0" borderId="0" xfId="1" applyAlignment="1">
      <alignment vertical="center"/>
    </xf>
    <xf numFmtId="0" fontId="20" fillId="2" borderId="9" xfId="1" applyFont="1" applyFill="1" applyBorder="1" applyAlignment="1">
      <alignment horizontal="center" vertical="center"/>
    </xf>
    <xf numFmtId="0" fontId="5" fillId="0" borderId="37" xfId="2" applyFont="1" applyBorder="1" applyAlignment="1">
      <alignment horizontal="center" vertical="center" wrapText="1"/>
    </xf>
    <xf numFmtId="0" fontId="21" fillId="0" borderId="63" xfId="5" applyFont="1" applyBorder="1" applyAlignment="1">
      <alignment horizontal="left" vertical="center" wrapText="1"/>
    </xf>
    <xf numFmtId="0" fontId="21" fillId="0" borderId="19" xfId="5" applyFont="1" applyBorder="1" applyAlignment="1">
      <alignment vertical="top" wrapText="1"/>
    </xf>
    <xf numFmtId="44" fontId="12" fillId="0" borderId="45" xfId="6" applyFont="1" applyBorder="1" applyAlignment="1" applyProtection="1">
      <alignment horizontal="center" vertical="center" wrapText="1"/>
    </xf>
    <xf numFmtId="0" fontId="21" fillId="0" borderId="38" xfId="5" applyFont="1" applyBorder="1" applyAlignment="1">
      <alignment horizontal="left" vertical="center" wrapText="1"/>
    </xf>
    <xf numFmtId="0" fontId="21" fillId="0" borderId="8" xfId="5" applyFont="1" applyBorder="1" applyAlignment="1">
      <alignment vertical="top" wrapText="1"/>
    </xf>
    <xf numFmtId="0" fontId="21" fillId="0" borderId="10" xfId="5" applyFont="1" applyBorder="1" applyAlignment="1">
      <alignment horizontal="left" vertical="center" wrapText="1"/>
    </xf>
    <xf numFmtId="0" fontId="16" fillId="0" borderId="7" xfId="2" applyFont="1" applyBorder="1" applyAlignment="1">
      <alignment horizontal="center" vertical="center" wrapText="1"/>
    </xf>
    <xf numFmtId="0" fontId="7" fillId="0" borderId="7" xfId="5" applyBorder="1" applyAlignment="1">
      <alignment horizontal="left" vertical="center" wrapText="1"/>
    </xf>
    <xf numFmtId="0" fontId="7" fillId="0" borderId="8" xfId="5" applyBorder="1" applyAlignment="1">
      <alignment vertical="top" wrapText="1"/>
    </xf>
    <xf numFmtId="0" fontId="5" fillId="0" borderId="7" xfId="2" applyFont="1" applyBorder="1" applyAlignment="1">
      <alignment horizontal="center" vertical="center" wrapText="1"/>
    </xf>
    <xf numFmtId="0" fontId="21" fillId="0" borderId="7" xfId="5" applyFont="1" applyBorder="1" applyAlignment="1">
      <alignment horizontal="left" vertical="center" wrapText="1"/>
    </xf>
    <xf numFmtId="0" fontId="16" fillId="0" borderId="28" xfId="2" applyFont="1" applyBorder="1" applyAlignment="1">
      <alignment horizontal="center" vertical="center" wrapText="1"/>
    </xf>
    <xf numFmtId="0" fontId="7" fillId="0" borderId="28" xfId="5" applyBorder="1" applyAlignment="1">
      <alignment horizontal="left" vertical="center" wrapText="1"/>
    </xf>
    <xf numFmtId="44" fontId="12" fillId="0" borderId="46" xfId="6" applyFont="1" applyBorder="1" applyAlignment="1" applyProtection="1">
      <alignment horizontal="center" vertical="center" wrapText="1"/>
    </xf>
    <xf numFmtId="0" fontId="16" fillId="9" borderId="16" xfId="5" applyFont="1" applyFill="1" applyBorder="1" applyAlignment="1">
      <alignment vertical="center" wrapText="1"/>
    </xf>
    <xf numFmtId="0" fontId="20" fillId="2" borderId="39" xfId="1" applyFont="1" applyFill="1" applyBorder="1" applyAlignment="1">
      <alignment horizontal="center" vertical="center"/>
    </xf>
    <xf numFmtId="0" fontId="16" fillId="4" borderId="36" xfId="2" applyFont="1" applyFill="1" applyBorder="1" applyAlignment="1">
      <alignment horizontal="center" vertical="center" wrapText="1"/>
    </xf>
    <xf numFmtId="0" fontId="7" fillId="0" borderId="36" xfId="5" applyBorder="1" applyAlignment="1">
      <alignment horizontal="left" vertical="center" wrapText="1"/>
    </xf>
    <xf numFmtId="0" fontId="1" fillId="0" borderId="19" xfId="5" applyFont="1" applyBorder="1" applyAlignment="1">
      <alignment vertical="top" wrapText="1"/>
    </xf>
    <xf numFmtId="44" fontId="1" fillId="0" borderId="44" xfId="6" applyFont="1" applyBorder="1" applyProtection="1"/>
    <xf numFmtId="0" fontId="16" fillId="4" borderId="7" xfId="2" applyFont="1" applyFill="1" applyBorder="1" applyAlignment="1">
      <alignment horizontal="center" vertical="center" wrapText="1"/>
    </xf>
    <xf numFmtId="44" fontId="1" fillId="0" borderId="8" xfId="6" applyFont="1" applyBorder="1" applyProtection="1"/>
    <xf numFmtId="44" fontId="1" fillId="0" borderId="49" xfId="6" applyFont="1" applyBorder="1" applyProtection="1"/>
    <xf numFmtId="0" fontId="9" fillId="0" borderId="7" xfId="5" applyFont="1" applyBorder="1" applyAlignment="1">
      <alignment horizontal="left" vertical="center" wrapText="1"/>
    </xf>
    <xf numFmtId="0" fontId="9" fillId="0" borderId="8" xfId="5" applyFont="1" applyBorder="1" applyAlignment="1">
      <alignment horizontal="left" vertical="top" wrapText="1"/>
    </xf>
    <xf numFmtId="0" fontId="5" fillId="4" borderId="7" xfId="2" applyFont="1" applyFill="1" applyBorder="1" applyAlignment="1">
      <alignment horizontal="center" vertical="center" wrapText="1"/>
    </xf>
    <xf numFmtId="0" fontId="9" fillId="0" borderId="15" xfId="5" applyFont="1" applyBorder="1" applyAlignment="1">
      <alignment horizontal="left" vertical="top" wrapText="1"/>
    </xf>
    <xf numFmtId="0" fontId="9" fillId="0" borderId="28" xfId="5" applyFont="1" applyBorder="1" applyAlignment="1">
      <alignment horizontal="left" vertical="center" wrapText="1"/>
    </xf>
    <xf numFmtId="0" fontId="5" fillId="0" borderId="35" xfId="2" applyFont="1" applyBorder="1" applyAlignment="1">
      <alignment horizontal="center" vertical="center" wrapText="1"/>
    </xf>
    <xf numFmtId="164" fontId="12" fillId="0" borderId="36" xfId="3" applyFont="1" applyBorder="1" applyAlignment="1" applyProtection="1">
      <alignment horizontal="center" vertical="center" wrapText="1"/>
    </xf>
    <xf numFmtId="44" fontId="1" fillId="0" borderId="15" xfId="6" applyFont="1" applyBorder="1" applyProtection="1"/>
    <xf numFmtId="0" fontId="16" fillId="7" borderId="17" xfId="2" applyFont="1" applyFill="1" applyBorder="1" applyAlignment="1">
      <alignment horizontal="center" vertical="center" wrapText="1"/>
    </xf>
    <xf numFmtId="0" fontId="15" fillId="7" borderId="21" xfId="2" applyFont="1" applyFill="1" applyBorder="1" applyAlignment="1">
      <alignment horizontal="center" vertical="center" wrapText="1"/>
    </xf>
    <xf numFmtId="0" fontId="9" fillId="4" borderId="33" xfId="2" applyFont="1" applyFill="1" applyBorder="1" applyAlignment="1">
      <alignment horizontal="center" vertical="center" wrapText="1"/>
    </xf>
    <xf numFmtId="44" fontId="1" fillId="0" borderId="19" xfId="6" applyFont="1" applyBorder="1" applyProtection="1"/>
    <xf numFmtId="0" fontId="9" fillId="4" borderId="35" xfId="2" applyFont="1" applyFill="1" applyBorder="1" applyAlignment="1">
      <alignment horizontal="center" vertical="center" wrapText="1"/>
    </xf>
    <xf numFmtId="0" fontId="9" fillId="0" borderId="35" xfId="2" applyFont="1" applyBorder="1" applyAlignment="1">
      <alignment horizontal="center" vertical="center" wrapText="1"/>
    </xf>
    <xf numFmtId="0" fontId="7" fillId="4" borderId="35" xfId="2" applyFill="1" applyBorder="1" applyAlignment="1">
      <alignment horizontal="center" vertical="center" wrapText="1"/>
    </xf>
    <xf numFmtId="0" fontId="7" fillId="0" borderId="15" xfId="5" applyBorder="1" applyAlignment="1">
      <alignment horizontal="left" vertical="top" wrapText="1"/>
    </xf>
    <xf numFmtId="0" fontId="1" fillId="0" borderId="43" xfId="5" applyFont="1" applyBorder="1" applyAlignment="1">
      <alignment horizontal="left" wrapText="1"/>
    </xf>
    <xf numFmtId="0" fontId="7" fillId="0" borderId="35" xfId="2" applyBorder="1" applyAlignment="1">
      <alignment horizontal="center" vertical="center" wrapText="1"/>
    </xf>
    <xf numFmtId="0" fontId="21" fillId="0" borderId="28" xfId="5" applyFont="1" applyBorder="1" applyAlignment="1">
      <alignment horizontal="left" vertical="center" wrapText="1"/>
    </xf>
    <xf numFmtId="0" fontId="21" fillId="0" borderId="15" xfId="5" applyFont="1" applyBorder="1" applyAlignment="1">
      <alignment horizontal="left" vertical="top" wrapText="1"/>
    </xf>
    <xf numFmtId="0" fontId="9" fillId="4" borderId="28" xfId="2" applyFont="1" applyFill="1" applyBorder="1" applyAlignment="1">
      <alignment horizontal="center" vertical="center" wrapText="1"/>
    </xf>
    <xf numFmtId="44" fontId="1" fillId="0" borderId="20" xfId="6" applyFont="1" applyBorder="1" applyProtection="1"/>
    <xf numFmtId="0" fontId="20" fillId="2" borderId="40" xfId="1" applyFont="1" applyFill="1" applyBorder="1" applyAlignment="1">
      <alignment horizontal="center" vertical="center"/>
    </xf>
    <xf numFmtId="0" fontId="9" fillId="0" borderId="33" xfId="2" applyFont="1" applyBorder="1" applyAlignment="1">
      <alignment horizontal="center" vertical="center" wrapText="1"/>
    </xf>
    <xf numFmtId="0" fontId="9" fillId="4" borderId="38" xfId="5" applyFont="1" applyFill="1" applyBorder="1" applyAlignment="1">
      <alignment vertical="center" wrapText="1"/>
    </xf>
    <xf numFmtId="0" fontId="7" fillId="4" borderId="44" xfId="5" applyFill="1" applyBorder="1" applyAlignment="1">
      <alignment horizontal="left" vertical="top" wrapText="1"/>
    </xf>
    <xf numFmtId="0" fontId="7" fillId="4" borderId="37" xfId="2" applyFill="1" applyBorder="1" applyAlignment="1">
      <alignment horizontal="center" vertical="center" wrapText="1"/>
    </xf>
    <xf numFmtId="0" fontId="7" fillId="4" borderId="7" xfId="5" applyFill="1" applyBorder="1" applyAlignment="1">
      <alignment vertical="center" wrapText="1"/>
    </xf>
    <xf numFmtId="0" fontId="7" fillId="4" borderId="8" xfId="5" applyFill="1" applyBorder="1" applyAlignment="1">
      <alignment horizontal="left" vertical="top" wrapText="1"/>
    </xf>
    <xf numFmtId="0" fontId="9" fillId="4" borderId="11" xfId="2" applyFont="1" applyFill="1" applyBorder="1" applyAlignment="1">
      <alignment horizontal="center" vertical="center" wrapText="1"/>
    </xf>
    <xf numFmtId="0" fontId="21" fillId="0" borderId="7" xfId="5" applyFont="1" applyBorder="1" applyAlignment="1">
      <alignment vertical="center" wrapText="1"/>
    </xf>
    <xf numFmtId="0" fontId="9" fillId="4" borderId="45" xfId="5" applyFont="1" applyFill="1" applyBorder="1" applyAlignment="1">
      <alignment horizontal="left" vertical="top" wrapText="1"/>
    </xf>
    <xf numFmtId="0" fontId="9" fillId="4" borderId="7" xfId="5" applyFont="1" applyFill="1" applyBorder="1" applyAlignment="1">
      <alignment vertical="center" wrapText="1"/>
    </xf>
    <xf numFmtId="0" fontId="7" fillId="4" borderId="28" xfId="5" applyFill="1" applyBorder="1" applyAlignment="1">
      <alignment vertical="center" wrapText="1"/>
    </xf>
    <xf numFmtId="44" fontId="1" fillId="0" borderId="43" xfId="6" applyFont="1" applyBorder="1" applyProtection="1"/>
    <xf numFmtId="0" fontId="9" fillId="4" borderId="33" xfId="2" applyFont="1" applyFill="1" applyBorder="1" applyAlignment="1">
      <alignment horizontal="center" vertical="top" wrapText="1"/>
    </xf>
    <xf numFmtId="0" fontId="7" fillId="4" borderId="34" xfId="5" applyFill="1" applyBorder="1" applyAlignment="1">
      <alignment vertical="top" wrapText="1"/>
    </xf>
    <xf numFmtId="0" fontId="7" fillId="4" borderId="42" xfId="5" applyFill="1" applyBorder="1" applyAlignment="1">
      <alignment horizontal="left" vertical="top" wrapText="1"/>
    </xf>
    <xf numFmtId="0" fontId="7" fillId="4" borderId="35" xfId="2" applyFill="1" applyBorder="1" applyAlignment="1">
      <alignment horizontal="center" vertical="top" wrapText="1"/>
    </xf>
    <xf numFmtId="0" fontId="7" fillId="4" borderId="42" xfId="5" applyFill="1" applyBorder="1" applyAlignment="1">
      <alignment vertical="top" wrapText="1"/>
    </xf>
    <xf numFmtId="0" fontId="7" fillId="0" borderId="35" xfId="2" applyBorder="1" applyAlignment="1">
      <alignment horizontal="center" vertical="top" wrapText="1"/>
    </xf>
    <xf numFmtId="0" fontId="9" fillId="4" borderId="64" xfId="2" applyFont="1" applyFill="1" applyBorder="1" applyAlignment="1">
      <alignment horizontal="center" vertical="center" wrapText="1"/>
    </xf>
    <xf numFmtId="0" fontId="9" fillId="4" borderId="64" xfId="5" applyFont="1" applyFill="1" applyBorder="1" applyAlignment="1">
      <alignment vertical="top" wrapText="1"/>
    </xf>
    <xf numFmtId="0" fontId="21" fillId="0" borderId="65" xfId="5" applyFont="1" applyBorder="1" applyAlignment="1">
      <alignment vertical="top" wrapText="1"/>
    </xf>
    <xf numFmtId="0" fontId="0" fillId="0" borderId="64" xfId="0" applyBorder="1" applyAlignment="1">
      <alignment horizontal="center" vertical="center"/>
    </xf>
    <xf numFmtId="0" fontId="21" fillId="0" borderId="64" xfId="0" applyFont="1" applyBorder="1"/>
    <xf numFmtId="0" fontId="21" fillId="0" borderId="65" xfId="0" applyFont="1" applyBorder="1"/>
    <xf numFmtId="0" fontId="9" fillId="4" borderId="64" xfId="2" applyFont="1" applyFill="1" applyBorder="1" applyAlignment="1">
      <alignment horizontal="center" vertical="top" wrapText="1"/>
    </xf>
    <xf numFmtId="0" fontId="9" fillId="4" borderId="38" xfId="5" applyFont="1" applyFill="1" applyBorder="1" applyAlignment="1">
      <alignment vertical="top" wrapText="1"/>
    </xf>
    <xf numFmtId="0" fontId="21" fillId="0" borderId="63" xfId="5" applyFont="1" applyBorder="1" applyAlignment="1">
      <alignment vertical="top" wrapText="1"/>
    </xf>
    <xf numFmtId="0" fontId="9" fillId="4" borderId="35" xfId="2" applyFont="1" applyFill="1" applyBorder="1" applyAlignment="1">
      <alignment horizontal="center" vertical="top" wrapText="1"/>
    </xf>
    <xf numFmtId="0" fontId="9" fillId="4" borderId="42" xfId="5" applyFont="1" applyFill="1" applyBorder="1" applyAlignment="1">
      <alignment vertical="top" wrapText="1"/>
    </xf>
    <xf numFmtId="0" fontId="21" fillId="0" borderId="10" xfId="5" applyFont="1" applyBorder="1" applyAlignment="1">
      <alignment vertical="top" wrapText="1"/>
    </xf>
    <xf numFmtId="0" fontId="20" fillId="2" borderId="27" xfId="1" applyFont="1" applyFill="1" applyBorder="1" applyAlignment="1">
      <alignment horizontal="center" vertical="center"/>
    </xf>
    <xf numFmtId="0" fontId="9" fillId="4" borderId="28" xfId="2" applyFont="1" applyFill="1" applyBorder="1" applyAlignment="1">
      <alignment horizontal="center" vertical="top" wrapText="1"/>
    </xf>
    <xf numFmtId="0" fontId="9" fillId="4" borderId="37" xfId="5" applyFont="1" applyFill="1" applyBorder="1" applyAlignment="1">
      <alignment vertical="top" wrapText="1"/>
    </xf>
    <xf numFmtId="0" fontId="21" fillId="0" borderId="42" xfId="5" applyFont="1" applyBorder="1" applyAlignment="1">
      <alignment vertical="top" wrapText="1"/>
    </xf>
    <xf numFmtId="0" fontId="0" fillId="0" borderId="0" xfId="0" applyAlignment="1">
      <alignment horizontal="center" vertical="center"/>
    </xf>
    <xf numFmtId="0" fontId="9" fillId="0" borderId="0" xfId="0" applyFont="1" applyAlignment="1">
      <alignment vertical="top"/>
    </xf>
    <xf numFmtId="0" fontId="9" fillId="0" borderId="0" xfId="0" applyFont="1" applyAlignment="1">
      <alignment vertical="center"/>
    </xf>
    <xf numFmtId="164" fontId="31" fillId="0" borderId="7" xfId="3" applyFont="1" applyBorder="1" applyAlignment="1" applyProtection="1">
      <alignment horizontal="center" vertical="center" wrapText="1"/>
    </xf>
    <xf numFmtId="44" fontId="1" fillId="0" borderId="55" xfId="6" applyFont="1" applyBorder="1" applyProtection="1"/>
    <xf numFmtId="0" fontId="7" fillId="0" borderId="7" xfId="5" applyBorder="1" applyAlignment="1">
      <alignment horizontal="center" vertical="center"/>
    </xf>
    <xf numFmtId="0" fontId="7" fillId="0" borderId="7" xfId="5" applyBorder="1" applyAlignment="1">
      <alignment vertical="top" wrapText="1"/>
    </xf>
    <xf numFmtId="0" fontId="7" fillId="0" borderId="10" xfId="5" applyBorder="1" applyAlignment="1">
      <alignment vertical="top" wrapText="1"/>
    </xf>
    <xf numFmtId="0" fontId="7" fillId="0" borderId="7" xfId="5" applyBorder="1" applyAlignment="1">
      <alignment horizontal="center" vertical="top"/>
    </xf>
    <xf numFmtId="0" fontId="9" fillId="4" borderId="7" xfId="2" applyFont="1" applyFill="1" applyBorder="1" applyAlignment="1">
      <alignment horizontal="center" vertical="top" wrapText="1"/>
    </xf>
    <xf numFmtId="0" fontId="32" fillId="2" borderId="9" xfId="1" applyFont="1" applyFill="1" applyBorder="1" applyAlignment="1">
      <alignment horizontal="center" vertical="center"/>
    </xf>
    <xf numFmtId="0" fontId="7" fillId="0" borderId="28" xfId="5" applyBorder="1" applyAlignment="1">
      <alignment vertical="top" wrapText="1"/>
    </xf>
    <xf numFmtId="0" fontId="7" fillId="0" borderId="42" xfId="5" applyBorder="1" applyAlignment="1">
      <alignment vertical="top" wrapText="1"/>
    </xf>
    <xf numFmtId="0" fontId="7" fillId="4" borderId="7" xfId="2" applyFill="1" applyBorder="1" applyAlignment="1">
      <alignment horizontal="center" vertical="top" wrapText="1"/>
    </xf>
    <xf numFmtId="0" fontId="7" fillId="4" borderId="28" xfId="2" applyFill="1" applyBorder="1" applyAlignment="1">
      <alignment horizontal="center" vertical="top" wrapText="1"/>
    </xf>
    <xf numFmtId="0" fontId="7" fillId="4" borderId="36" xfId="2" applyFill="1" applyBorder="1" applyAlignment="1">
      <alignment horizontal="center" vertical="top" wrapText="1"/>
    </xf>
    <xf numFmtId="0" fontId="7" fillId="0" borderId="36" xfId="5" applyBorder="1" applyAlignment="1">
      <alignment vertical="top" wrapText="1"/>
    </xf>
    <xf numFmtId="0" fontId="7" fillId="0" borderId="63" xfId="5" applyBorder="1" applyAlignment="1">
      <alignment vertical="top" wrapText="1"/>
    </xf>
    <xf numFmtId="0" fontId="7" fillId="4" borderId="25" xfId="2" applyFill="1" applyBorder="1" applyAlignment="1">
      <alignment horizontal="center" vertical="top" wrapText="1"/>
    </xf>
    <xf numFmtId="0" fontId="7" fillId="0" borderId="25" xfId="5" applyBorder="1" applyAlignment="1">
      <alignment vertical="top" wrapText="1"/>
    </xf>
    <xf numFmtId="0" fontId="7" fillId="0" borderId="26" xfId="5" applyBorder="1" applyAlignment="1">
      <alignment vertical="top" wrapText="1"/>
    </xf>
    <xf numFmtId="44" fontId="1" fillId="0" borderId="46" xfId="6" applyFont="1" applyBorder="1" applyProtection="1"/>
    <xf numFmtId="0" fontId="7" fillId="0" borderId="0" xfId="1" applyFont="1"/>
    <xf numFmtId="0" fontId="22" fillId="0" borderId="0" xfId="2" applyFont="1" applyAlignment="1">
      <alignment horizontal="center" vertical="center" wrapText="1"/>
    </xf>
    <xf numFmtId="0" fontId="7" fillId="0" borderId="0" xfId="2" applyAlignment="1">
      <alignment horizontal="left" vertical="center" wrapText="1"/>
    </xf>
    <xf numFmtId="0" fontId="23" fillId="0" borderId="0" xfId="2" applyFont="1" applyAlignment="1">
      <alignment vertical="center" wrapText="1"/>
    </xf>
    <xf numFmtId="0" fontId="12" fillId="0" borderId="0" xfId="2" applyFont="1" applyAlignment="1">
      <alignment horizontal="center" vertical="center" wrapText="1"/>
    </xf>
    <xf numFmtId="44" fontId="15" fillId="3" borderId="32" xfId="6" applyFont="1" applyFill="1" applyBorder="1" applyAlignment="1" applyProtection="1">
      <alignment horizontal="center" vertical="center" wrapText="1"/>
    </xf>
    <xf numFmtId="164" fontId="15" fillId="0" borderId="0" xfId="3" applyFont="1" applyFill="1" applyBorder="1" applyAlignment="1" applyProtection="1">
      <alignment horizontal="center" vertical="center" wrapText="1"/>
    </xf>
    <xf numFmtId="0" fontId="16" fillId="0" borderId="0" xfId="2" applyFont="1" applyAlignment="1">
      <alignment horizontal="left" vertical="center" wrapText="1"/>
    </xf>
    <xf numFmtId="164" fontId="15" fillId="0" borderId="50" xfId="3" applyFont="1" applyFill="1" applyBorder="1" applyAlignment="1" applyProtection="1">
      <alignment horizontal="center" vertical="center" wrapText="1"/>
    </xf>
    <xf numFmtId="44" fontId="1" fillId="0" borderId="0" xfId="6" applyFont="1" applyBorder="1" applyProtection="1"/>
    <xf numFmtId="0" fontId="1" fillId="0" borderId="0" xfId="1" applyAlignment="1">
      <alignment horizontal="center" vertical="center"/>
    </xf>
    <xf numFmtId="0" fontId="7" fillId="0" borderId="0" xfId="1" applyFont="1" applyAlignment="1">
      <alignment horizontal="left" vertical="center"/>
    </xf>
    <xf numFmtId="0" fontId="1" fillId="0" borderId="0" xfId="1" applyAlignment="1">
      <alignment wrapText="1"/>
    </xf>
    <xf numFmtId="0" fontId="6" fillId="0" borderId="0" xfId="1" applyFont="1" applyAlignment="1">
      <alignment horizontal="center"/>
    </xf>
    <xf numFmtId="44" fontId="1" fillId="0" borderId="0" xfId="6" applyFont="1" applyProtection="1"/>
    <xf numFmtId="44" fontId="12" fillId="0" borderId="43" xfId="6" applyFont="1" applyBorder="1" applyAlignment="1" applyProtection="1">
      <alignment horizontal="center" vertical="center" wrapText="1"/>
    </xf>
    <xf numFmtId="0" fontId="1" fillId="0" borderId="15" xfId="5" applyFont="1" applyBorder="1" applyAlignment="1">
      <alignment horizontal="left" vertical="top" wrapText="1"/>
    </xf>
    <xf numFmtId="9" fontId="12" fillId="11" borderId="54" xfId="7" applyFont="1" applyFill="1" applyBorder="1" applyAlignment="1" applyProtection="1">
      <alignment horizontal="center" vertical="center" wrapText="1"/>
      <protection locked="0"/>
    </xf>
    <xf numFmtId="9" fontId="12" fillId="11" borderId="53" xfId="7" applyFont="1" applyFill="1" applyBorder="1" applyAlignment="1" applyProtection="1">
      <alignment horizontal="center" vertical="center" wrapText="1"/>
      <protection locked="0"/>
    </xf>
    <xf numFmtId="9" fontId="12" fillId="11" borderId="33" xfId="7" applyFont="1" applyFill="1" applyBorder="1" applyAlignment="1" applyProtection="1">
      <alignment horizontal="center" vertical="center" wrapText="1"/>
      <protection locked="0"/>
    </xf>
    <xf numFmtId="9" fontId="31" fillId="11" borderId="53" xfId="7" applyFont="1" applyFill="1" applyBorder="1" applyAlignment="1" applyProtection="1">
      <alignment horizontal="center" vertical="center" wrapText="1"/>
      <protection locked="0"/>
    </xf>
    <xf numFmtId="9" fontId="12" fillId="11" borderId="6" xfId="7" applyFont="1" applyFill="1" applyBorder="1" applyAlignment="1" applyProtection="1">
      <alignment horizontal="center" vertical="center" wrapText="1"/>
      <protection locked="0"/>
    </xf>
    <xf numFmtId="9" fontId="12" fillId="11" borderId="14" xfId="7" applyFont="1" applyFill="1" applyBorder="1" applyAlignment="1" applyProtection="1">
      <alignment horizontal="center" vertical="center" wrapText="1"/>
      <protection locked="0"/>
    </xf>
    <xf numFmtId="44" fontId="1" fillId="2" borderId="43" xfId="6" applyFont="1" applyFill="1" applyBorder="1" applyProtection="1"/>
    <xf numFmtId="44" fontId="30" fillId="2" borderId="0" xfId="0" applyNumberFormat="1" applyFont="1" applyFill="1" applyAlignment="1">
      <alignment vertical="center" wrapText="1"/>
    </xf>
    <xf numFmtId="0" fontId="1" fillId="2" borderId="0" xfId="1" applyFill="1" applyAlignment="1">
      <alignment horizontal="right"/>
    </xf>
    <xf numFmtId="0" fontId="16" fillId="7" borderId="32" xfId="2" applyFont="1" applyFill="1" applyBorder="1" applyAlignment="1">
      <alignment horizontal="left" vertical="center" wrapText="1"/>
    </xf>
    <xf numFmtId="0" fontId="15" fillId="7" borderId="21" xfId="1" applyFont="1" applyFill="1" applyBorder="1" applyAlignment="1">
      <alignment horizontal="center" vertical="top"/>
    </xf>
    <xf numFmtId="0" fontId="4" fillId="2" borderId="9" xfId="2" applyFont="1" applyFill="1" applyBorder="1" applyAlignment="1">
      <alignment horizontal="center" vertical="top" wrapText="1"/>
    </xf>
    <xf numFmtId="0" fontId="4" fillId="2" borderId="27" xfId="2" applyFont="1" applyFill="1" applyBorder="1" applyAlignment="1">
      <alignment horizontal="center" vertical="top" wrapText="1"/>
    </xf>
    <xf numFmtId="44" fontId="12" fillId="0" borderId="20" xfId="6" applyFont="1" applyBorder="1" applyAlignment="1" applyProtection="1">
      <alignment horizontal="center" vertical="center" wrapText="1"/>
    </xf>
    <xf numFmtId="0" fontId="33" fillId="2" borderId="9" xfId="1" applyFont="1" applyFill="1" applyBorder="1" applyAlignment="1">
      <alignment horizontal="center" vertical="center"/>
    </xf>
    <xf numFmtId="0" fontId="5" fillId="4" borderId="51" xfId="2" applyFont="1" applyFill="1" applyBorder="1" applyAlignment="1">
      <alignment horizontal="center" vertical="center" wrapText="1"/>
    </xf>
    <xf numFmtId="44" fontId="12" fillId="0" borderId="36" xfId="3" applyNumberFormat="1" applyFont="1" applyBorder="1" applyAlignment="1" applyProtection="1">
      <alignment horizontal="center" vertical="center" wrapText="1"/>
    </xf>
    <xf numFmtId="0" fontId="5" fillId="4" borderId="37" xfId="2" applyFont="1" applyFill="1" applyBorder="1" applyAlignment="1">
      <alignment horizontal="center" vertical="center" wrapText="1"/>
    </xf>
    <xf numFmtId="44" fontId="12" fillId="0" borderId="7" xfId="3" applyNumberFormat="1" applyFont="1" applyBorder="1" applyAlignment="1" applyProtection="1">
      <alignment horizontal="center" vertical="center" wrapText="1"/>
    </xf>
    <xf numFmtId="0" fontId="33" fillId="2" borderId="27" xfId="1" applyFont="1" applyFill="1" applyBorder="1" applyAlignment="1">
      <alignment horizontal="center" vertical="center"/>
    </xf>
    <xf numFmtId="0" fontId="16" fillId="4" borderId="28" xfId="2" applyFont="1" applyFill="1" applyBorder="1" applyAlignment="1">
      <alignment horizontal="center" vertical="center" wrapText="1"/>
    </xf>
    <xf numFmtId="0" fontId="33" fillId="2" borderId="39" xfId="1" applyFont="1" applyFill="1" applyBorder="1" applyAlignment="1">
      <alignment horizontal="center" vertical="center"/>
    </xf>
    <xf numFmtId="0" fontId="1" fillId="0" borderId="10" xfId="0" applyFont="1" applyBorder="1" applyAlignment="1">
      <alignment horizontal="left" vertical="top" wrapText="1"/>
    </xf>
    <xf numFmtId="0" fontId="7" fillId="0" borderId="8" xfId="5" applyBorder="1" applyAlignment="1">
      <alignment horizontal="left" vertical="top" wrapText="1"/>
    </xf>
    <xf numFmtId="0" fontId="9" fillId="4" borderId="7" xfId="5" applyFont="1" applyFill="1" applyBorder="1" applyAlignment="1">
      <alignment horizontal="left" vertical="center" wrapText="1"/>
    </xf>
    <xf numFmtId="0" fontId="9" fillId="0" borderId="8" xfId="0" applyFont="1" applyBorder="1"/>
    <xf numFmtId="0" fontId="7" fillId="0" borderId="43" xfId="5" applyBorder="1" applyAlignment="1">
      <alignment horizontal="left" wrapText="1"/>
    </xf>
    <xf numFmtId="0" fontId="15" fillId="7" borderId="22" xfId="2" applyFont="1" applyFill="1" applyBorder="1" applyAlignment="1">
      <alignment horizontal="center" vertical="center" wrapText="1"/>
    </xf>
    <xf numFmtId="0" fontId="33" fillId="2" borderId="40" xfId="1" applyFont="1" applyFill="1" applyBorder="1" applyAlignment="1">
      <alignment horizontal="center" vertical="center"/>
    </xf>
    <xf numFmtId="0" fontId="7" fillId="4" borderId="19" xfId="5" applyFill="1" applyBorder="1" applyAlignment="1">
      <alignment horizontal="left" vertical="top" wrapText="1"/>
    </xf>
    <xf numFmtId="164" fontId="12" fillId="0" borderId="28" xfId="3" applyFont="1" applyBorder="1" applyAlignment="1" applyProtection="1">
      <alignment horizontal="center" vertical="center" wrapText="1"/>
    </xf>
    <xf numFmtId="44" fontId="1" fillId="0" borderId="48" xfId="6" applyFont="1" applyBorder="1" applyProtection="1"/>
    <xf numFmtId="0" fontId="15" fillId="7" borderId="41" xfId="2" applyFont="1" applyFill="1" applyBorder="1" applyAlignment="1">
      <alignment horizontal="center" vertical="center" wrapText="1"/>
    </xf>
    <xf numFmtId="0" fontId="7" fillId="4" borderId="34" xfId="5" applyFill="1" applyBorder="1" applyAlignment="1">
      <alignment horizontal="left" vertical="center" wrapText="1"/>
    </xf>
    <xf numFmtId="0" fontId="7" fillId="4" borderId="38" xfId="5" applyFill="1" applyBorder="1" applyAlignment="1">
      <alignment horizontal="left" vertical="center" wrapText="1"/>
    </xf>
    <xf numFmtId="164" fontId="12" fillId="0" borderId="42" xfId="3" applyFont="1" applyBorder="1" applyAlignment="1" applyProtection="1">
      <alignment horizontal="center" vertical="center" wrapText="1"/>
    </xf>
    <xf numFmtId="0" fontId="7" fillId="4" borderId="42" xfId="5" applyFill="1" applyBorder="1" applyAlignment="1">
      <alignment horizontal="left" vertical="center" wrapText="1"/>
    </xf>
    <xf numFmtId="0" fontId="9" fillId="4" borderId="64" xfId="5" applyFont="1" applyFill="1" applyBorder="1" applyAlignment="1">
      <alignment horizontal="left" vertical="center" wrapText="1"/>
    </xf>
    <xf numFmtId="0" fontId="21" fillId="0" borderId="65" xfId="5" applyFont="1" applyBorder="1" applyAlignment="1">
      <alignment horizontal="left" vertical="center" wrapText="1"/>
    </xf>
    <xf numFmtId="0" fontId="9" fillId="4" borderId="38" xfId="5" applyFont="1" applyFill="1" applyBorder="1" applyAlignment="1">
      <alignment horizontal="left" vertical="center" wrapText="1"/>
    </xf>
    <xf numFmtId="0" fontId="9" fillId="4" borderId="42" xfId="5" applyFont="1" applyFill="1" applyBorder="1" applyAlignment="1">
      <alignment horizontal="left" vertical="center" wrapText="1"/>
    </xf>
    <xf numFmtId="0" fontId="9" fillId="4" borderId="37" xfId="5" applyFont="1" applyFill="1" applyBorder="1" applyAlignment="1">
      <alignment horizontal="left" vertical="center" wrapText="1"/>
    </xf>
    <xf numFmtId="0" fontId="21" fillId="0" borderId="42" xfId="5" applyFont="1" applyBorder="1" applyAlignment="1">
      <alignment horizontal="left" vertical="center" wrapText="1"/>
    </xf>
    <xf numFmtId="0" fontId="0" fillId="0" borderId="0" xfId="0" applyAlignment="1">
      <alignment horizontal="center" vertical="top"/>
    </xf>
    <xf numFmtId="0" fontId="9" fillId="0" borderId="61" xfId="0" applyFont="1" applyBorder="1" applyAlignment="1">
      <alignment vertical="top"/>
    </xf>
    <xf numFmtId="0" fontId="9" fillId="0" borderId="62" xfId="0" applyFont="1" applyBorder="1" applyAlignment="1">
      <alignment vertical="center"/>
    </xf>
    <xf numFmtId="164" fontId="12" fillId="0" borderId="57" xfId="3" applyFont="1" applyBorder="1" applyAlignment="1" applyProtection="1">
      <alignment horizontal="center" vertical="center" wrapText="1"/>
    </xf>
    <xf numFmtId="0" fontId="7" fillId="0" borderId="63" xfId="5" applyBorder="1" applyAlignment="1">
      <alignment vertical="center" wrapText="1"/>
    </xf>
    <xf numFmtId="164" fontId="31" fillId="0" borderId="36" xfId="3" applyFont="1" applyBorder="1" applyAlignment="1" applyProtection="1">
      <alignment horizontal="center" vertical="center" wrapText="1"/>
    </xf>
    <xf numFmtId="44" fontId="29" fillId="0" borderId="19" xfId="6" applyFont="1" applyBorder="1" applyProtection="1"/>
    <xf numFmtId="0" fontId="7" fillId="0" borderId="10" xfId="5" applyBorder="1" applyAlignment="1">
      <alignment vertical="center" wrapText="1"/>
    </xf>
    <xf numFmtId="0" fontId="9" fillId="4" borderId="7" xfId="2" applyFont="1" applyFill="1" applyBorder="1" applyAlignment="1">
      <alignment horizontal="center" vertical="center" wrapText="1"/>
    </xf>
    <xf numFmtId="0" fontId="7" fillId="0" borderId="42" xfId="5" applyBorder="1" applyAlignment="1">
      <alignment vertical="center" wrapText="1"/>
    </xf>
    <xf numFmtId="44" fontId="1" fillId="0" borderId="4" xfId="6" applyFont="1" applyBorder="1" applyProtection="1"/>
    <xf numFmtId="0" fontId="7" fillId="4" borderId="7" xfId="2" applyFill="1" applyBorder="1" applyAlignment="1">
      <alignment horizontal="center" vertical="center" wrapText="1"/>
    </xf>
    <xf numFmtId="0" fontId="7" fillId="4" borderId="28" xfId="2" applyFill="1" applyBorder="1" applyAlignment="1">
      <alignment horizontal="center" vertical="center" wrapText="1"/>
    </xf>
    <xf numFmtId="0" fontId="7" fillId="0" borderId="15" xfId="5" applyBorder="1" applyAlignment="1">
      <alignment vertical="top" wrapText="1"/>
    </xf>
    <xf numFmtId="0" fontId="33" fillId="2" borderId="39" xfId="5" applyFont="1" applyFill="1" applyBorder="1" applyAlignment="1">
      <alignment horizontal="center" vertical="center"/>
    </xf>
    <xf numFmtId="0" fontId="7" fillId="4" borderId="36" xfId="2" applyFill="1" applyBorder="1" applyAlignment="1">
      <alignment horizontal="center" vertical="center" wrapText="1"/>
    </xf>
    <xf numFmtId="0" fontId="7" fillId="0" borderId="44" xfId="5" applyBorder="1" applyAlignment="1">
      <alignment vertical="top" wrapText="1"/>
    </xf>
    <xf numFmtId="0" fontId="33" fillId="2" borderId="24" xfId="5" applyFont="1" applyFill="1" applyBorder="1" applyAlignment="1">
      <alignment horizontal="center" vertical="center"/>
    </xf>
    <xf numFmtId="0" fontId="7" fillId="4" borderId="25" xfId="2" applyFill="1" applyBorder="1" applyAlignment="1">
      <alignment horizontal="center" vertical="center" wrapText="1"/>
    </xf>
    <xf numFmtId="0" fontId="7" fillId="0" borderId="25" xfId="5" applyBorder="1" applyAlignment="1">
      <alignment horizontal="left" vertical="center" wrapText="1"/>
    </xf>
    <xf numFmtId="164" fontId="12" fillId="0" borderId="33" xfId="3" applyFont="1" applyBorder="1" applyAlignment="1" applyProtection="1">
      <alignment horizontal="center" vertical="center" wrapText="1"/>
    </xf>
    <xf numFmtId="0" fontId="7" fillId="0" borderId="29" xfId="2" applyBorder="1" applyAlignment="1">
      <alignment horizontal="left" vertical="center" wrapText="1"/>
    </xf>
    <xf numFmtId="164" fontId="15" fillId="3" borderId="32" xfId="3" applyFont="1" applyFill="1" applyBorder="1" applyAlignment="1" applyProtection="1">
      <alignment horizontal="center" vertical="center" wrapText="1"/>
    </xf>
    <xf numFmtId="44" fontId="15" fillId="3" borderId="41" xfId="6" applyFont="1" applyFill="1" applyBorder="1" applyAlignment="1" applyProtection="1">
      <alignment horizontal="center" vertical="center" wrapText="1"/>
    </xf>
    <xf numFmtId="44" fontId="27" fillId="5" borderId="10" xfId="0" applyNumberFormat="1" applyFont="1" applyFill="1" applyBorder="1"/>
    <xf numFmtId="44" fontId="27" fillId="5" borderId="49" xfId="6" applyFont="1" applyFill="1" applyBorder="1" applyProtection="1"/>
    <xf numFmtId="0" fontId="9" fillId="12" borderId="57" xfId="5" applyFont="1" applyFill="1" applyBorder="1" applyAlignment="1">
      <alignment horizontal="left" vertical="top" wrapText="1"/>
    </xf>
    <xf numFmtId="0" fontId="7" fillId="12" borderId="15" xfId="5" applyFill="1" applyBorder="1" applyAlignment="1">
      <alignment horizontal="left" vertical="top" wrapText="1"/>
    </xf>
    <xf numFmtId="0" fontId="9" fillId="12" borderId="15" xfId="5" applyFont="1" applyFill="1" applyBorder="1" applyAlignment="1">
      <alignment horizontal="left" vertical="top" wrapText="1"/>
    </xf>
    <xf numFmtId="0" fontId="7" fillId="12" borderId="7" xfId="5" applyFill="1" applyBorder="1" applyAlignment="1">
      <alignment horizontal="left" vertical="center" wrapText="1"/>
    </xf>
    <xf numFmtId="0" fontId="21" fillId="12" borderId="8" xfId="5" applyFont="1" applyFill="1" applyBorder="1" applyAlignment="1">
      <alignment vertical="top" wrapText="1"/>
    </xf>
    <xf numFmtId="0" fontId="7" fillId="12" borderId="8" xfId="5" applyFill="1" applyBorder="1" applyAlignment="1">
      <alignment vertical="top" wrapText="1"/>
    </xf>
    <xf numFmtId="0" fontId="7" fillId="12" borderId="15" xfId="5" applyFill="1" applyBorder="1" applyAlignment="1">
      <alignment vertical="top" wrapText="1"/>
    </xf>
    <xf numFmtId="0" fontId="7" fillId="12" borderId="42" xfId="5" applyFill="1" applyBorder="1" applyAlignment="1">
      <alignment horizontal="left" vertical="top" wrapText="1"/>
    </xf>
    <xf numFmtId="0" fontId="21" fillId="12" borderId="19" xfId="5" applyFont="1" applyFill="1" applyBorder="1" applyAlignment="1">
      <alignment vertical="top" wrapText="1"/>
    </xf>
    <xf numFmtId="0" fontId="1" fillId="12" borderId="15" xfId="5" applyFont="1" applyFill="1" applyBorder="1" applyAlignment="1">
      <alignment horizontal="left" vertical="top" wrapText="1"/>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0" fontId="2" fillId="2" borderId="0" xfId="0" applyFont="1" applyFill="1" applyAlignment="1">
      <alignment horizontal="center" wrapText="1"/>
    </xf>
    <xf numFmtId="0" fontId="28" fillId="2" borderId="0" xfId="1" applyFont="1" applyFill="1" applyAlignment="1">
      <alignment horizontal="center" vertical="center"/>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56" xfId="0" applyFont="1" applyFill="1" applyBorder="1" applyAlignment="1">
      <alignment horizontal="left" vertical="center" wrapText="1"/>
    </xf>
    <xf numFmtId="0" fontId="16" fillId="4" borderId="33" xfId="0" applyFont="1" applyFill="1" applyBorder="1" applyAlignment="1">
      <alignment horizontal="left" vertical="center" wrapText="1"/>
    </xf>
    <xf numFmtId="0" fontId="16" fillId="4" borderId="9" xfId="0" applyFont="1" applyFill="1" applyBorder="1" applyAlignment="1">
      <alignment horizontal="left" vertical="center" wrapText="1"/>
    </xf>
    <xf numFmtId="0" fontId="16" fillId="4" borderId="10" xfId="0" applyFont="1" applyFill="1" applyBorder="1" applyAlignment="1">
      <alignment horizontal="left" vertical="center" wrapText="1"/>
    </xf>
    <xf numFmtId="0" fontId="4" fillId="11" borderId="23" xfId="1" applyFont="1" applyFill="1" applyBorder="1" applyAlignment="1" applyProtection="1">
      <alignment horizontal="left" vertical="top" wrapText="1"/>
      <protection locked="0"/>
    </xf>
    <xf numFmtId="0" fontId="4" fillId="11" borderId="60" xfId="1" applyFont="1" applyFill="1" applyBorder="1" applyAlignment="1" applyProtection="1">
      <alignment horizontal="left" vertical="top" wrapText="1"/>
      <protection locked="0"/>
    </xf>
    <xf numFmtId="0" fontId="4" fillId="2" borderId="0" xfId="1" applyFont="1" applyFill="1" applyAlignment="1">
      <alignment horizontal="right" vertical="top" wrapText="1"/>
    </xf>
    <xf numFmtId="0" fontId="5" fillId="4" borderId="5" xfId="0" applyFont="1" applyFill="1" applyBorder="1" applyAlignment="1">
      <alignment horizontal="left" wrapText="1"/>
    </xf>
    <xf numFmtId="0" fontId="5" fillId="4" borderId="6" xfId="0" applyFont="1" applyFill="1" applyBorder="1" applyAlignment="1">
      <alignment horizontal="left"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4" fillId="2" borderId="31" xfId="0" applyFont="1" applyFill="1" applyBorder="1" applyAlignment="1">
      <alignment horizontal="center" wrapText="1"/>
    </xf>
    <xf numFmtId="0" fontId="4" fillId="2" borderId="54" xfId="0" applyFont="1" applyFill="1" applyBorder="1" applyAlignment="1">
      <alignment horizontal="center" wrapText="1"/>
    </xf>
    <xf numFmtId="44" fontId="5" fillId="11" borderId="1" xfId="0" applyNumberFormat="1" applyFont="1" applyFill="1" applyBorder="1" applyAlignment="1">
      <alignment horizontal="center" vertical="center" wrapText="1"/>
    </xf>
    <xf numFmtId="44" fontId="5" fillId="11" borderId="2" xfId="0" applyNumberFormat="1" applyFont="1" applyFill="1" applyBorder="1" applyAlignment="1">
      <alignment horizontal="center" vertical="center" wrapText="1"/>
    </xf>
    <xf numFmtId="44" fontId="5" fillId="11" borderId="3" xfId="0" applyNumberFormat="1" applyFont="1" applyFill="1" applyBorder="1" applyAlignment="1">
      <alignment horizontal="center" vertical="center" wrapText="1"/>
    </xf>
    <xf numFmtId="44" fontId="5" fillId="11" borderId="4"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6" fillId="4" borderId="5" xfId="0" applyFont="1" applyFill="1" applyBorder="1" applyAlignment="1">
      <alignment horizontal="left" wrapText="1"/>
    </xf>
    <xf numFmtId="0" fontId="24" fillId="4" borderId="6" xfId="0" applyFont="1" applyFill="1" applyBorder="1" applyAlignment="1">
      <alignment horizontal="left" wrapText="1"/>
    </xf>
    <xf numFmtId="0" fontId="5" fillId="4" borderId="9" xfId="0" applyFont="1" applyFill="1" applyBorder="1" applyAlignment="1">
      <alignment horizontal="left" vertical="top" wrapText="1"/>
    </xf>
    <xf numFmtId="0" fontId="5" fillId="4" borderId="7" xfId="0" applyFont="1" applyFill="1" applyBorder="1" applyAlignment="1">
      <alignment horizontal="left" vertical="top" wrapText="1"/>
    </xf>
    <xf numFmtId="0" fontId="9" fillId="11" borderId="5" xfId="0" applyFont="1" applyFill="1" applyBorder="1" applyAlignment="1" applyProtection="1">
      <alignment horizontal="left" vertical="top" wrapText="1"/>
      <protection locked="0"/>
    </xf>
    <xf numFmtId="0" fontId="9" fillId="11" borderId="11" xfId="0" applyFont="1" applyFill="1" applyBorder="1" applyAlignment="1" applyProtection="1">
      <alignment horizontal="left" vertical="top" wrapText="1"/>
      <protection locked="0"/>
    </xf>
    <xf numFmtId="0" fontId="9" fillId="11" borderId="6" xfId="0" applyFont="1" applyFill="1" applyBorder="1" applyAlignment="1" applyProtection="1">
      <alignment horizontal="left" vertical="top" wrapText="1"/>
      <protection locked="0"/>
    </xf>
    <xf numFmtId="0" fontId="9" fillId="11" borderId="12" xfId="0" applyFont="1" applyFill="1" applyBorder="1" applyAlignment="1" applyProtection="1">
      <alignment horizontal="left" vertical="top" wrapText="1"/>
      <protection locked="0"/>
    </xf>
    <xf numFmtId="0" fontId="9" fillId="11" borderId="13" xfId="0" applyFont="1" applyFill="1" applyBorder="1" applyAlignment="1" applyProtection="1">
      <alignment horizontal="left" vertical="top" wrapText="1"/>
      <protection locked="0"/>
    </xf>
    <xf numFmtId="0" fontId="9" fillId="11" borderId="14" xfId="0" applyFont="1" applyFill="1" applyBorder="1" applyAlignment="1" applyProtection="1">
      <alignment horizontal="left" vertical="top" wrapText="1"/>
      <protection locked="0"/>
    </xf>
    <xf numFmtId="44" fontId="4" fillId="2" borderId="12" xfId="0" applyNumberFormat="1" applyFont="1" applyFill="1" applyBorder="1" applyAlignment="1">
      <alignment horizontal="left" vertical="center" wrapText="1"/>
    </xf>
    <xf numFmtId="44" fontId="4" fillId="2" borderId="13" xfId="0" applyNumberFormat="1" applyFont="1" applyFill="1" applyBorder="1" applyAlignment="1">
      <alignment horizontal="left" vertical="center" wrapText="1"/>
    </xf>
    <xf numFmtId="44" fontId="4" fillId="2" borderId="14" xfId="0" applyNumberFormat="1" applyFont="1" applyFill="1" applyBorder="1" applyAlignment="1">
      <alignment horizontal="left" vertical="center" wrapText="1"/>
    </xf>
    <xf numFmtId="44" fontId="11" fillId="0" borderId="0" xfId="0" applyNumberFormat="1" applyFont="1" applyAlignment="1">
      <alignment horizontal="center" wrapText="1"/>
    </xf>
    <xf numFmtId="0" fontId="17" fillId="10" borderId="0" xfId="2" applyFont="1" applyFill="1" applyAlignment="1">
      <alignment horizontal="left" vertical="center" wrapText="1"/>
    </xf>
    <xf numFmtId="0" fontId="28" fillId="2" borderId="0" xfId="0" applyFont="1" applyFill="1" applyAlignment="1">
      <alignment horizontal="center"/>
    </xf>
    <xf numFmtId="0" fontId="16" fillId="7" borderId="17" xfId="1" applyFont="1" applyFill="1" applyBorder="1" applyAlignment="1">
      <alignment horizontal="left" vertical="center"/>
    </xf>
    <xf numFmtId="0" fontId="16" fillId="7" borderId="17" xfId="2" applyFont="1" applyFill="1" applyBorder="1" applyAlignment="1">
      <alignment horizontal="left" vertical="center" wrapText="1"/>
    </xf>
    <xf numFmtId="0" fontId="2" fillId="2" borderId="0" xfId="0" applyFont="1" applyFill="1" applyAlignment="1">
      <alignment horizontal="center" vertical="center"/>
    </xf>
    <xf numFmtId="0" fontId="13" fillId="2" borderId="31" xfId="2" applyFont="1" applyFill="1" applyBorder="1" applyAlignment="1">
      <alignment horizontal="center" vertical="center" wrapText="1"/>
    </xf>
    <xf numFmtId="0" fontId="13" fillId="2" borderId="29" xfId="2" applyFont="1" applyFill="1" applyBorder="1" applyAlignment="1">
      <alignment horizontal="center" vertical="center" wrapText="1"/>
    </xf>
    <xf numFmtId="0" fontId="2" fillId="2" borderId="0" xfId="1" applyFont="1" applyFill="1" applyAlignment="1">
      <alignment horizontal="center" vertical="center"/>
    </xf>
    <xf numFmtId="0" fontId="4" fillId="2" borderId="0" xfId="1" applyFont="1" applyFill="1" applyAlignment="1">
      <alignment horizontal="right" vertical="top"/>
    </xf>
    <xf numFmtId="0" fontId="16" fillId="9" borderId="17" xfId="5" applyFont="1" applyFill="1" applyBorder="1" applyAlignment="1">
      <alignment horizontal="left" vertical="center" wrapText="1"/>
    </xf>
    <xf numFmtId="0" fontId="16" fillId="9" borderId="21" xfId="5" applyFont="1" applyFill="1" applyBorder="1" applyAlignment="1">
      <alignment horizontal="left" vertical="center" wrapText="1"/>
    </xf>
    <xf numFmtId="0" fontId="16" fillId="9" borderId="17" xfId="5" applyFont="1" applyFill="1" applyBorder="1" applyAlignment="1">
      <alignment horizontal="center" vertical="center" wrapText="1"/>
    </xf>
    <xf numFmtId="0" fontId="16" fillId="9" borderId="21" xfId="5" applyFont="1" applyFill="1" applyBorder="1" applyAlignment="1">
      <alignment horizontal="center" vertical="center" wrapText="1"/>
    </xf>
    <xf numFmtId="44" fontId="5" fillId="11" borderId="29" xfId="0" applyNumberFormat="1" applyFont="1" applyFill="1" applyBorder="1" applyAlignment="1">
      <alignment horizontal="center" vertical="center" wrapText="1"/>
    </xf>
    <xf numFmtId="44" fontId="5" fillId="11" borderId="30" xfId="0" applyNumberFormat="1" applyFont="1" applyFill="1" applyBorder="1" applyAlignment="1">
      <alignment horizontal="center" vertical="center" wrapText="1"/>
    </xf>
    <xf numFmtId="0" fontId="19" fillId="9" borderId="17" xfId="1" applyFont="1" applyFill="1" applyBorder="1" applyAlignment="1">
      <alignment horizontal="left" vertical="center"/>
    </xf>
    <xf numFmtId="0" fontId="19" fillId="9" borderId="21" xfId="1" applyFont="1" applyFill="1" applyBorder="1" applyAlignment="1">
      <alignment horizontal="left" vertical="center"/>
    </xf>
    <xf numFmtId="0" fontId="1" fillId="9" borderId="16" xfId="1" applyFill="1" applyBorder="1" applyAlignment="1">
      <alignment horizontal="center" vertical="center" wrapText="1"/>
    </xf>
    <xf numFmtId="0" fontId="7" fillId="9" borderId="17" xfId="1" applyFont="1" applyFill="1" applyBorder="1" applyAlignment="1">
      <alignment horizontal="center" vertical="center" wrapText="1"/>
    </xf>
    <xf numFmtId="0" fontId="7" fillId="9" borderId="21" xfId="1" applyFont="1" applyFill="1" applyBorder="1" applyAlignment="1">
      <alignment horizontal="center" vertical="center" wrapText="1"/>
    </xf>
    <xf numFmtId="44" fontId="4" fillId="2" borderId="3" xfId="0" applyNumberFormat="1" applyFont="1" applyFill="1" applyBorder="1" applyAlignment="1">
      <alignment horizontal="left" vertical="center" wrapText="1"/>
    </xf>
    <xf numFmtId="44" fontId="4" fillId="2" borderId="30" xfId="0" applyNumberFormat="1" applyFont="1" applyFill="1" applyBorder="1" applyAlignment="1">
      <alignment horizontal="left" vertical="center" wrapText="1"/>
    </xf>
    <xf numFmtId="44" fontId="4" fillId="2" borderId="47" xfId="0" applyNumberFormat="1" applyFont="1" applyFill="1" applyBorder="1" applyAlignment="1">
      <alignment horizontal="left" vertical="center"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16" fillId="4" borderId="6" xfId="0" applyFont="1" applyFill="1" applyBorder="1" applyAlignment="1">
      <alignment horizontal="left" wrapText="1"/>
    </xf>
    <xf numFmtId="0" fontId="1" fillId="9" borderId="16" xfId="5" applyFont="1" applyFill="1" applyBorder="1" applyAlignment="1">
      <alignment horizontal="center" vertical="center" wrapText="1"/>
    </xf>
    <xf numFmtId="0" fontId="1" fillId="9" borderId="17" xfId="5" applyFont="1" applyFill="1" applyBorder="1" applyAlignment="1">
      <alignment horizontal="center" vertical="center" wrapText="1"/>
    </xf>
    <xf numFmtId="0" fontId="1" fillId="9" borderId="21" xfId="5" applyFont="1" applyFill="1" applyBorder="1" applyAlignment="1">
      <alignment horizontal="center" vertical="center" wrapText="1"/>
    </xf>
    <xf numFmtId="0" fontId="19" fillId="9" borderId="17" xfId="5" applyFont="1" applyFill="1" applyBorder="1" applyAlignment="1">
      <alignment horizontal="left" vertical="center"/>
    </xf>
    <xf numFmtId="0" fontId="19" fillId="9" borderId="21" xfId="5" applyFont="1" applyFill="1" applyBorder="1" applyAlignment="1">
      <alignment horizontal="left" vertical="center"/>
    </xf>
    <xf numFmtId="0" fontId="16" fillId="7" borderId="21" xfId="2" applyFont="1" applyFill="1" applyBorder="1" applyAlignment="1">
      <alignment horizontal="left" vertical="center" wrapText="1"/>
    </xf>
    <xf numFmtId="0" fontId="28" fillId="2" borderId="0" xfId="0" applyFont="1" applyFill="1" applyAlignment="1">
      <alignment horizontal="center" wrapText="1"/>
    </xf>
    <xf numFmtId="0" fontId="13" fillId="2" borderId="31" xfId="2" applyFont="1" applyFill="1" applyBorder="1" applyAlignment="1">
      <alignment horizontal="left" vertical="center" wrapText="1"/>
    </xf>
    <xf numFmtId="0" fontId="13" fillId="2" borderId="29" xfId="2" applyFont="1" applyFill="1" applyBorder="1" applyAlignment="1">
      <alignment horizontal="left" vertical="center" wrapText="1"/>
    </xf>
    <xf numFmtId="0" fontId="16" fillId="9" borderId="16" xfId="5" applyFont="1" applyFill="1" applyBorder="1" applyAlignment="1">
      <alignment horizontal="center" vertical="center" wrapText="1"/>
    </xf>
  </cellXfs>
  <cellStyles count="8">
    <cellStyle name="Procent" xfId="7" builtinId="5"/>
    <cellStyle name="Procent 2" xfId="4" xr:uid="{2D349656-4624-4B57-A458-5970A76A2397}"/>
    <cellStyle name="Standaard" xfId="0" builtinId="0"/>
    <cellStyle name="Standaard 10" xfId="2" xr:uid="{6EB82437-3C27-4EA7-95F1-662A16129F7C}"/>
    <cellStyle name="Standaard 2" xfId="1" xr:uid="{0689681D-A13D-4ED6-8307-40FE8347CE81}"/>
    <cellStyle name="Standaard 2 2" xfId="5" xr:uid="{D6E13E52-B60A-44D9-9659-9AA69543D292}"/>
    <cellStyle name="Valuta" xfId="6" builtinId="4"/>
    <cellStyle name="Valuta 2" xfId="3" xr:uid="{F578C860-BCA3-46BD-B68E-DF12165DB2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121103</xdr:colOff>
      <xdr:row>0</xdr:row>
      <xdr:rowOff>18145</xdr:rowOff>
    </xdr:from>
    <xdr:to>
      <xdr:col>1</xdr:col>
      <xdr:colOff>1598023</xdr:colOff>
      <xdr:row>2</xdr:row>
      <xdr:rowOff>19595</xdr:rowOff>
    </xdr:to>
    <xdr:pic>
      <xdr:nvPicPr>
        <xdr:cNvPr id="2" name="Afbeelding 3" descr="logo VRF">
          <a:extLst>
            <a:ext uri="{FF2B5EF4-FFF2-40B4-BE49-F238E27FC236}">
              <a16:creationId xmlns:a16="http://schemas.microsoft.com/office/drawing/2014/main" id="{3B85E9B9-982B-4676-BD56-A4EB66D2FD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103" y="18145"/>
          <a:ext cx="1675040" cy="3900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146050</xdr:colOff>
      <xdr:row>0</xdr:row>
      <xdr:rowOff>30018</xdr:rowOff>
    </xdr:from>
    <xdr:to>
      <xdr:col>2</xdr:col>
      <xdr:colOff>1103370</xdr:colOff>
      <xdr:row>1</xdr:row>
      <xdr:rowOff>321284</xdr:rowOff>
    </xdr:to>
    <xdr:pic>
      <xdr:nvPicPr>
        <xdr:cNvPr id="4" name="Afbeelding 1" descr="logo VRF">
          <a:extLst>
            <a:ext uri="{FF2B5EF4-FFF2-40B4-BE49-F238E27FC236}">
              <a16:creationId xmlns:a16="http://schemas.microsoft.com/office/drawing/2014/main" id="{BA76312B-889A-45D5-9818-F68E14B3AA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050" y="30018"/>
          <a:ext cx="2036503" cy="5027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87691</xdr:colOff>
      <xdr:row>0</xdr:row>
      <xdr:rowOff>0</xdr:rowOff>
    </xdr:from>
    <xdr:to>
      <xdr:col>2</xdr:col>
      <xdr:colOff>54700</xdr:colOff>
      <xdr:row>0</xdr:row>
      <xdr:rowOff>469627</xdr:rowOff>
    </xdr:to>
    <xdr:pic>
      <xdr:nvPicPr>
        <xdr:cNvPr id="9" name="Afbeelding 1" descr="logo VRF">
          <a:extLst>
            <a:ext uri="{FF2B5EF4-FFF2-40B4-BE49-F238E27FC236}">
              <a16:creationId xmlns:a16="http://schemas.microsoft.com/office/drawing/2014/main" id="{3B1A33C1-D4F7-49CB-8138-A57134025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798" y="0"/>
          <a:ext cx="2428269" cy="46264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91623</xdr:colOff>
      <xdr:row>0</xdr:row>
      <xdr:rowOff>145142</xdr:rowOff>
    </xdr:from>
    <xdr:to>
      <xdr:col>2</xdr:col>
      <xdr:colOff>873996</xdr:colOff>
      <xdr:row>1</xdr:row>
      <xdr:rowOff>400534</xdr:rowOff>
    </xdr:to>
    <xdr:pic>
      <xdr:nvPicPr>
        <xdr:cNvPr id="6" name="Afbeelding 1" descr="logo VRF">
          <a:extLst>
            <a:ext uri="{FF2B5EF4-FFF2-40B4-BE49-F238E27FC236}">
              <a16:creationId xmlns:a16="http://schemas.microsoft.com/office/drawing/2014/main" id="{466FB94C-FCF4-4DA8-89EA-F4887E4619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23" y="145142"/>
          <a:ext cx="1731735" cy="461132"/>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8C15A-D11D-425D-A50E-C28D807BEF3F}">
  <dimension ref="A1:M47"/>
  <sheetViews>
    <sheetView tabSelected="1" zoomScaleNormal="100" workbookViewId="0">
      <selection activeCell="G26" sqref="G26"/>
    </sheetView>
  </sheetViews>
  <sheetFormatPr defaultColWidth="9.08984375" defaultRowHeight="13"/>
  <cols>
    <col min="1" max="1" width="2.90625" style="2" customWidth="1"/>
    <col min="2" max="2" width="39.08984375" style="20" customWidth="1"/>
    <col min="3" max="3" width="40.453125" style="19" customWidth="1"/>
    <col min="4" max="4" width="39.90625" style="19" customWidth="1"/>
    <col min="5" max="5" width="27.08984375" style="19" customWidth="1"/>
    <col min="6" max="6" width="27.453125" style="2" customWidth="1"/>
    <col min="7" max="7" width="27.1796875" style="2" customWidth="1"/>
    <col min="8" max="8" width="27.36328125" style="2" customWidth="1"/>
    <col min="9" max="16384" width="9.08984375" style="2"/>
  </cols>
  <sheetData>
    <row r="1" spans="1:13" ht="17.399999999999999" customHeight="1">
      <c r="A1" s="337" t="s">
        <v>275</v>
      </c>
      <c r="B1" s="337"/>
      <c r="C1" s="337"/>
      <c r="D1" s="337"/>
      <c r="E1" s="337"/>
      <c r="F1" s="337"/>
      <c r="G1" s="337"/>
    </row>
    <row r="2" spans="1:13">
      <c r="A2" s="337"/>
      <c r="B2" s="337"/>
      <c r="C2" s="337"/>
      <c r="D2" s="337"/>
      <c r="E2" s="337"/>
      <c r="F2" s="337"/>
      <c r="G2" s="337"/>
    </row>
    <row r="3" spans="1:13" ht="17.399999999999999" customHeight="1">
      <c r="A3" s="337"/>
      <c r="B3" s="337"/>
      <c r="C3" s="337"/>
      <c r="D3" s="337"/>
      <c r="E3" s="337"/>
      <c r="F3" s="337"/>
      <c r="G3" s="337"/>
    </row>
    <row r="4" spans="1:13" ht="26.75" customHeight="1">
      <c r="A4" s="337"/>
      <c r="B4" s="337"/>
      <c r="C4" s="337"/>
      <c r="D4" s="337"/>
      <c r="E4" s="337"/>
      <c r="F4" s="337"/>
      <c r="G4" s="337"/>
      <c r="M4" s="66">
        <v>0.21</v>
      </c>
    </row>
    <row r="5" spans="1:13" ht="13.25" customHeight="1" thickBot="1">
      <c r="A5" s="67"/>
      <c r="B5" s="68"/>
      <c r="C5" s="68"/>
      <c r="D5" s="68"/>
      <c r="E5" s="68"/>
      <c r="F5" s="68"/>
      <c r="G5" s="9"/>
      <c r="M5" s="66">
        <v>0.09</v>
      </c>
    </row>
    <row r="6" spans="1:13" ht="13.25" customHeight="1">
      <c r="A6" s="1"/>
      <c r="B6" s="4" t="s">
        <v>392</v>
      </c>
      <c r="C6" s="5"/>
      <c r="D6" s="354" t="s">
        <v>0</v>
      </c>
      <c r="E6" s="355"/>
      <c r="F6" s="6"/>
      <c r="G6" s="9"/>
      <c r="M6" s="66">
        <v>0</v>
      </c>
    </row>
    <row r="7" spans="1:13" ht="14.25" customHeight="1" thickBot="1">
      <c r="A7" s="1"/>
      <c r="B7" s="29">
        <v>45436</v>
      </c>
      <c r="C7" s="5"/>
      <c r="D7" s="356"/>
      <c r="E7" s="357"/>
      <c r="F7" s="6"/>
      <c r="G7" s="9"/>
    </row>
    <row r="8" spans="1:13">
      <c r="A8" s="9"/>
      <c r="B8" s="69"/>
      <c r="C8" s="70"/>
      <c r="D8" s="70"/>
      <c r="E8" s="71"/>
      <c r="F8" s="9"/>
      <c r="G8" s="9"/>
    </row>
    <row r="9" spans="1:13" ht="15" customHeight="1">
      <c r="A9" s="9"/>
      <c r="B9" s="338" t="s">
        <v>243</v>
      </c>
      <c r="C9" s="338"/>
      <c r="D9" s="338"/>
      <c r="E9" s="338"/>
      <c r="F9" s="338"/>
      <c r="G9" s="338"/>
    </row>
    <row r="10" spans="1:13" ht="15" customHeight="1" thickBot="1">
      <c r="A10" s="9"/>
      <c r="B10" s="30"/>
      <c r="C10" s="30"/>
      <c r="D10" s="30"/>
      <c r="E10" s="30"/>
      <c r="F10" s="30"/>
      <c r="G10" s="9"/>
    </row>
    <row r="11" spans="1:13" ht="15" customHeight="1">
      <c r="A11" s="9"/>
      <c r="B11" s="31" t="s">
        <v>1</v>
      </c>
      <c r="C11" s="61"/>
      <c r="D11" s="30"/>
      <c r="E11" s="30"/>
      <c r="F11" s="30"/>
      <c r="G11" s="9"/>
    </row>
    <row r="12" spans="1:13" ht="15" customHeight="1">
      <c r="A12" s="9"/>
      <c r="B12" s="31" t="s">
        <v>2</v>
      </c>
      <c r="C12" s="62"/>
      <c r="D12" s="30"/>
      <c r="E12" s="30"/>
      <c r="F12" s="30"/>
      <c r="G12" s="9"/>
    </row>
    <row r="13" spans="1:13" ht="15" customHeight="1">
      <c r="A13" s="9"/>
      <c r="B13" s="347" t="s">
        <v>3</v>
      </c>
      <c r="C13" s="345"/>
      <c r="D13" s="30"/>
      <c r="E13" s="30"/>
      <c r="F13" s="30"/>
      <c r="G13" s="9"/>
    </row>
    <row r="14" spans="1:13" ht="15" customHeight="1">
      <c r="A14" s="9"/>
      <c r="B14" s="347"/>
      <c r="C14" s="345"/>
      <c r="D14" s="30"/>
      <c r="E14" s="30"/>
      <c r="F14" s="30"/>
      <c r="G14" s="9"/>
    </row>
    <row r="15" spans="1:13" ht="15" customHeight="1">
      <c r="A15" s="9"/>
      <c r="B15" s="30"/>
      <c r="C15" s="345"/>
      <c r="D15" s="30"/>
      <c r="E15" s="30"/>
      <c r="F15" s="30"/>
      <c r="G15" s="9"/>
    </row>
    <row r="16" spans="1:13" ht="15" customHeight="1">
      <c r="A16" s="9"/>
      <c r="B16" s="30"/>
      <c r="C16" s="345"/>
      <c r="D16" s="30"/>
      <c r="E16" s="30"/>
      <c r="F16" s="30"/>
      <c r="G16" s="9"/>
    </row>
    <row r="17" spans="1:7" ht="15" customHeight="1" thickBot="1">
      <c r="A17" s="9"/>
      <c r="B17" s="30"/>
      <c r="C17" s="346"/>
      <c r="D17" s="30"/>
      <c r="E17" s="30"/>
      <c r="F17" s="30"/>
      <c r="G17" s="9"/>
    </row>
    <row r="18" spans="1:7" ht="15" customHeight="1">
      <c r="A18" s="9"/>
      <c r="B18" s="30"/>
      <c r="C18" s="30"/>
      <c r="D18" s="30"/>
      <c r="E18" s="30"/>
      <c r="F18" s="30"/>
      <c r="G18" s="9"/>
    </row>
    <row r="19" spans="1:7" ht="15" customHeight="1">
      <c r="A19" s="374" t="s">
        <v>277</v>
      </c>
      <c r="B19" s="374"/>
      <c r="C19" s="374"/>
      <c r="D19" s="374"/>
      <c r="E19" s="374"/>
      <c r="F19" s="374"/>
      <c r="G19" s="374"/>
    </row>
    <row r="20" spans="1:7" ht="15" customHeight="1">
      <c r="A20" s="374"/>
      <c r="B20" s="374"/>
      <c r="C20" s="374"/>
      <c r="D20" s="374"/>
      <c r="E20" s="374"/>
      <c r="F20" s="374"/>
      <c r="G20" s="374"/>
    </row>
    <row r="21" spans="1:7" ht="15" customHeight="1">
      <c r="A21" s="374"/>
      <c r="B21" s="374"/>
      <c r="C21" s="374"/>
      <c r="D21" s="374"/>
      <c r="E21" s="374"/>
      <c r="F21" s="374"/>
      <c r="G21" s="374"/>
    </row>
    <row r="22" spans="1:7" ht="15" customHeight="1">
      <c r="A22" s="9"/>
      <c r="B22" s="30"/>
      <c r="C22" s="30"/>
      <c r="D22" s="30"/>
      <c r="E22" s="30"/>
      <c r="F22" s="30"/>
      <c r="G22" s="9"/>
    </row>
    <row r="23" spans="1:7" ht="39.5" customHeight="1">
      <c r="B23" s="358" t="str">
        <f>B9</f>
        <v xml:space="preserve">Tankautospuit-Basis 4x2 </v>
      </c>
      <c r="C23" s="359"/>
      <c r="D23" s="11" t="s">
        <v>241</v>
      </c>
      <c r="E23" s="12" t="s">
        <v>233</v>
      </c>
      <c r="F23" s="12" t="s">
        <v>234</v>
      </c>
      <c r="G23" s="12" t="s">
        <v>235</v>
      </c>
    </row>
    <row r="24" spans="1:7">
      <c r="B24" s="348" t="s">
        <v>4</v>
      </c>
      <c r="C24" s="349"/>
      <c r="D24" s="26"/>
      <c r="E24" s="32"/>
      <c r="F24" s="63"/>
      <c r="G24" s="72">
        <f>E24+(F24*E24)</f>
        <v>0</v>
      </c>
    </row>
    <row r="25" spans="1:7">
      <c r="B25" s="348" t="s">
        <v>5</v>
      </c>
      <c r="C25" s="349"/>
      <c r="D25" s="26"/>
      <c r="E25" s="32"/>
      <c r="F25" s="63"/>
      <c r="G25" s="72">
        <f>E25+(F25*E25)</f>
        <v>0</v>
      </c>
    </row>
    <row r="26" spans="1:7">
      <c r="B26" s="360" t="s">
        <v>240</v>
      </c>
      <c r="C26" s="361"/>
      <c r="D26" s="27"/>
      <c r="E26" s="32"/>
      <c r="F26" s="63"/>
      <c r="G26" s="72">
        <f>E26+(F26*E26)</f>
        <v>0</v>
      </c>
    </row>
    <row r="27" spans="1:7">
      <c r="B27" s="362" t="s">
        <v>6</v>
      </c>
      <c r="C27" s="363"/>
      <c r="D27" s="13"/>
      <c r="E27" s="37">
        <f>'Bepakking TS-Basis'!G182</f>
        <v>0</v>
      </c>
      <c r="F27" s="73"/>
      <c r="G27" s="72">
        <f>'Bepakking TS-Basis'!I182</f>
        <v>0</v>
      </c>
    </row>
    <row r="28" spans="1:7">
      <c r="B28" s="14" t="s">
        <v>7</v>
      </c>
      <c r="C28" s="74" t="s">
        <v>8</v>
      </c>
      <c r="D28" s="15"/>
      <c r="E28" s="15"/>
      <c r="F28" s="73"/>
      <c r="G28" s="75"/>
    </row>
    <row r="29" spans="1:7" ht="14" customHeight="1">
      <c r="B29" s="364"/>
      <c r="C29" s="365"/>
      <c r="D29" s="366"/>
      <c r="E29" s="32"/>
      <c r="F29" s="63"/>
      <c r="G29" s="72">
        <f>E29+(F29*E29)</f>
        <v>0</v>
      </c>
    </row>
    <row r="30" spans="1:7" ht="14" customHeight="1">
      <c r="B30" s="364"/>
      <c r="C30" s="365"/>
      <c r="D30" s="366"/>
      <c r="E30" s="32"/>
      <c r="F30" s="63"/>
      <c r="G30" s="72">
        <f t="shared" ref="G30:G32" si="0">E30+(F30*E30)</f>
        <v>0</v>
      </c>
    </row>
    <row r="31" spans="1:7" ht="14" customHeight="1">
      <c r="B31" s="364"/>
      <c r="C31" s="365"/>
      <c r="D31" s="366"/>
      <c r="E31" s="32"/>
      <c r="F31" s="63"/>
      <c r="G31" s="72">
        <f t="shared" si="0"/>
        <v>0</v>
      </c>
    </row>
    <row r="32" spans="1:7" ht="14" customHeight="1">
      <c r="B32" s="364"/>
      <c r="C32" s="365"/>
      <c r="D32" s="366"/>
      <c r="E32" s="32"/>
      <c r="F32" s="63"/>
      <c r="G32" s="72">
        <f t="shared" si="0"/>
        <v>0</v>
      </c>
    </row>
    <row r="33" spans="2:8" ht="14" customHeight="1" thickBot="1">
      <c r="B33" s="367"/>
      <c r="C33" s="368"/>
      <c r="D33" s="369"/>
      <c r="E33" s="35"/>
      <c r="F33" s="64"/>
      <c r="G33" s="76">
        <f>E33+(F33*E33)</f>
        <v>0</v>
      </c>
    </row>
    <row r="34" spans="2:8" s="16" customFormat="1" ht="20" customHeight="1" thickBot="1">
      <c r="B34" s="370" t="s">
        <v>280</v>
      </c>
      <c r="C34" s="371"/>
      <c r="D34" s="372"/>
      <c r="E34" s="36">
        <f>SUM(E24:E33)</f>
        <v>0</v>
      </c>
      <c r="F34" s="77"/>
      <c r="G34" s="36">
        <f>SUM(G24:G33)</f>
        <v>0</v>
      </c>
    </row>
    <row r="35" spans="2:8" ht="12" customHeight="1">
      <c r="B35" s="17"/>
      <c r="C35" s="17"/>
      <c r="D35" s="17"/>
      <c r="E35" s="18"/>
    </row>
    <row r="36" spans="2:8" ht="12" customHeight="1">
      <c r="B36" s="373" t="s">
        <v>281</v>
      </c>
      <c r="C36" s="373"/>
      <c r="D36" s="373"/>
      <c r="E36" s="373"/>
      <c r="F36" s="373"/>
    </row>
    <row r="37" spans="2:8" ht="13.5" thickBot="1">
      <c r="B37" s="78"/>
      <c r="C37" s="79"/>
      <c r="D37" s="79"/>
      <c r="E37" s="79"/>
      <c r="F37" s="79"/>
      <c r="G37" s="79"/>
    </row>
    <row r="38" spans="2:8" ht="26.4" customHeight="1">
      <c r="B38" s="352" t="s">
        <v>10</v>
      </c>
      <c r="C38" s="353"/>
      <c r="D38" s="80" t="s">
        <v>229</v>
      </c>
      <c r="E38" s="81" t="s">
        <v>241</v>
      </c>
      <c r="F38" s="82" t="s">
        <v>233</v>
      </c>
      <c r="G38" s="83" t="s">
        <v>234</v>
      </c>
      <c r="H38" s="84" t="s">
        <v>235</v>
      </c>
    </row>
    <row r="39" spans="2:8" ht="44.4" customHeight="1">
      <c r="B39" s="343" t="s">
        <v>12</v>
      </c>
      <c r="C39" s="344"/>
      <c r="D39" s="43" t="s">
        <v>230</v>
      </c>
      <c r="E39" s="27"/>
      <c r="F39" s="32">
        <v>0</v>
      </c>
      <c r="G39" s="63"/>
      <c r="H39" s="85">
        <f t="shared" ref="H39:H44" si="1">F39+(G39*F39)</f>
        <v>0</v>
      </c>
    </row>
    <row r="40" spans="2:8" ht="78.650000000000006" customHeight="1">
      <c r="B40" s="339" t="s">
        <v>239</v>
      </c>
      <c r="C40" s="340"/>
      <c r="D40" s="43" t="s">
        <v>279</v>
      </c>
      <c r="E40" s="27"/>
      <c r="F40" s="32">
        <v>0</v>
      </c>
      <c r="G40" s="63"/>
      <c r="H40" s="85">
        <f t="shared" si="1"/>
        <v>0</v>
      </c>
    </row>
    <row r="41" spans="2:8" ht="78.650000000000006" customHeight="1">
      <c r="B41" s="339" t="s">
        <v>268</v>
      </c>
      <c r="C41" s="340"/>
      <c r="D41" s="57" t="s">
        <v>242</v>
      </c>
      <c r="E41" s="50"/>
      <c r="F41" s="32">
        <v>0</v>
      </c>
      <c r="G41" s="65"/>
      <c r="H41" s="85">
        <f t="shared" si="1"/>
        <v>0</v>
      </c>
    </row>
    <row r="42" spans="2:8" ht="78.650000000000006" customHeight="1">
      <c r="B42" s="341" t="s">
        <v>267</v>
      </c>
      <c r="C42" s="342"/>
      <c r="D42" s="56" t="s">
        <v>242</v>
      </c>
      <c r="E42" s="50"/>
      <c r="F42" s="32">
        <v>0</v>
      </c>
      <c r="G42" s="65"/>
      <c r="H42" s="85">
        <f t="shared" si="1"/>
        <v>0</v>
      </c>
    </row>
    <row r="43" spans="2:8" ht="78.650000000000006" customHeight="1">
      <c r="B43" s="335" t="s">
        <v>265</v>
      </c>
      <c r="C43" s="336"/>
      <c r="D43" s="86"/>
      <c r="E43" s="50"/>
      <c r="F43" s="32">
        <v>0</v>
      </c>
      <c r="G43" s="65"/>
      <c r="H43" s="85">
        <f t="shared" si="1"/>
        <v>0</v>
      </c>
    </row>
    <row r="44" spans="2:8" ht="70.25" customHeight="1" thickBot="1">
      <c r="B44" s="350" t="s">
        <v>273</v>
      </c>
      <c r="C44" s="351"/>
      <c r="D44" s="87"/>
      <c r="E44" s="34"/>
      <c r="F44" s="32">
        <v>0</v>
      </c>
      <c r="G44" s="64"/>
      <c r="H44" s="85">
        <f t="shared" si="1"/>
        <v>0</v>
      </c>
    </row>
    <row r="47" spans="2:8" ht="39" customHeight="1">
      <c r="B47" s="2"/>
      <c r="C47" s="2"/>
      <c r="D47" s="2"/>
      <c r="E47" s="2"/>
    </row>
  </sheetData>
  <sheetProtection algorithmName="SHA-512" hashValue="SQTmT9M/OoSIxyz00PfkAZjTZ8p/wlwB7OVmtvBLhaYFvYRywxipu73b1Ef89j4+wO4RTMOQv6aM+v5k75AQGw==" saltValue="5hEXe5cxAXxUK4bUr2m0nA==" spinCount="100000" sheet="1" objects="1" scenarios="1" formatColumns="0" formatRows="0"/>
  <mergeCells count="25">
    <mergeCell ref="B44:C44"/>
    <mergeCell ref="B40:C40"/>
    <mergeCell ref="B38:C38"/>
    <mergeCell ref="D6:E7"/>
    <mergeCell ref="B23:C23"/>
    <mergeCell ref="B24:C24"/>
    <mergeCell ref="B26:C26"/>
    <mergeCell ref="B27:C27"/>
    <mergeCell ref="B29:D29"/>
    <mergeCell ref="B30:D30"/>
    <mergeCell ref="B31:D31"/>
    <mergeCell ref="B32:D32"/>
    <mergeCell ref="B33:D33"/>
    <mergeCell ref="B34:D34"/>
    <mergeCell ref="B36:F36"/>
    <mergeCell ref="A19:G21"/>
    <mergeCell ref="B43:C43"/>
    <mergeCell ref="A1:G4"/>
    <mergeCell ref="B9:G9"/>
    <mergeCell ref="B41:C41"/>
    <mergeCell ref="B42:C42"/>
    <mergeCell ref="B39:C39"/>
    <mergeCell ref="C13:C17"/>
    <mergeCell ref="B13:B14"/>
    <mergeCell ref="B25:C25"/>
  </mergeCells>
  <dataValidations count="1">
    <dataValidation type="list" showInputMessage="1" showErrorMessage="1" sqref="F24:F26 G39:G44 F29:F33" xr:uid="{C5C5622C-63AD-41BE-BDF9-1897CE9A1BE6}">
      <formula1>$M$4:$M$7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6DB08-E2D4-4AA7-85F4-62CB1CF10280}">
  <dimension ref="A1:I183"/>
  <sheetViews>
    <sheetView zoomScaleNormal="100" workbookViewId="0">
      <selection activeCell="I128" sqref="I128"/>
    </sheetView>
  </sheetViews>
  <sheetFormatPr defaultRowHeight="12.5"/>
  <cols>
    <col min="1" max="1" width="2.90625" style="96" customWidth="1"/>
    <col min="2" max="2" width="12.90625" style="96" customWidth="1"/>
    <col min="3" max="3" width="26.81640625" style="249" customWidth="1"/>
    <col min="4" max="4" width="53.6328125" style="250" customWidth="1"/>
    <col min="5" max="5" width="52.453125" style="251" bestFit="1" customWidth="1"/>
    <col min="6" max="6" width="24.36328125" style="252" customWidth="1"/>
    <col min="7" max="8" width="27.6328125" style="252" customWidth="1"/>
    <col min="9" max="9" width="25.6328125" style="253" customWidth="1"/>
    <col min="10" max="254" width="8.6328125" style="96"/>
    <col min="255" max="255" width="8.08984375" style="96" customWidth="1"/>
    <col min="256" max="256" width="9.36328125" style="96" customWidth="1"/>
    <col min="257" max="257" width="48.36328125" style="96" customWidth="1"/>
    <col min="258" max="258" width="52.453125" style="96" bestFit="1" customWidth="1"/>
    <col min="259" max="262" width="18" style="96" customWidth="1"/>
    <col min="263" max="510" width="8.6328125" style="96"/>
    <col min="511" max="511" width="8.08984375" style="96" customWidth="1"/>
    <col min="512" max="512" width="9.36328125" style="96" customWidth="1"/>
    <col min="513" max="513" width="48.36328125" style="96" customWidth="1"/>
    <col min="514" max="514" width="52.453125" style="96" bestFit="1" customWidth="1"/>
    <col min="515" max="518" width="18" style="96" customWidth="1"/>
    <col min="519" max="766" width="8.6328125" style="96"/>
    <col min="767" max="767" width="8.08984375" style="96" customWidth="1"/>
    <col min="768" max="768" width="9.36328125" style="96" customWidth="1"/>
    <col min="769" max="769" width="48.36328125" style="96" customWidth="1"/>
    <col min="770" max="770" width="52.453125" style="96" bestFit="1" customWidth="1"/>
    <col min="771" max="774" width="18" style="96" customWidth="1"/>
    <col min="775" max="1022" width="8.6328125" style="96"/>
    <col min="1023" max="1023" width="8.08984375" style="96" customWidth="1"/>
    <col min="1024" max="1024" width="9.36328125" style="96" customWidth="1"/>
    <col min="1025" max="1025" width="48.36328125" style="96" customWidth="1"/>
    <col min="1026" max="1026" width="52.453125" style="96" bestFit="1" customWidth="1"/>
    <col min="1027" max="1030" width="18" style="96" customWidth="1"/>
    <col min="1031" max="1278" width="8.6328125" style="96"/>
    <col min="1279" max="1279" width="8.08984375" style="96" customWidth="1"/>
    <col min="1280" max="1280" width="9.36328125" style="96" customWidth="1"/>
    <col min="1281" max="1281" width="48.36328125" style="96" customWidth="1"/>
    <col min="1282" max="1282" width="52.453125" style="96" bestFit="1" customWidth="1"/>
    <col min="1283" max="1286" width="18" style="96" customWidth="1"/>
    <col min="1287" max="1534" width="8.6328125" style="96"/>
    <col min="1535" max="1535" width="8.08984375" style="96" customWidth="1"/>
    <col min="1536" max="1536" width="9.36328125" style="96" customWidth="1"/>
    <col min="1537" max="1537" width="48.36328125" style="96" customWidth="1"/>
    <col min="1538" max="1538" width="52.453125" style="96" bestFit="1" customWidth="1"/>
    <col min="1539" max="1542" width="18" style="96" customWidth="1"/>
    <col min="1543" max="1790" width="8.6328125" style="96"/>
    <col min="1791" max="1791" width="8.08984375" style="96" customWidth="1"/>
    <col min="1792" max="1792" width="9.36328125" style="96" customWidth="1"/>
    <col min="1793" max="1793" width="48.36328125" style="96" customWidth="1"/>
    <col min="1794" max="1794" width="52.453125" style="96" bestFit="1" customWidth="1"/>
    <col min="1795" max="1798" width="18" style="96" customWidth="1"/>
    <col min="1799" max="2046" width="8.6328125" style="96"/>
    <col min="2047" max="2047" width="8.08984375" style="96" customWidth="1"/>
    <col min="2048" max="2048" width="9.36328125" style="96" customWidth="1"/>
    <col min="2049" max="2049" width="48.36328125" style="96" customWidth="1"/>
    <col min="2050" max="2050" width="52.453125" style="96" bestFit="1" customWidth="1"/>
    <col min="2051" max="2054" width="18" style="96" customWidth="1"/>
    <col min="2055" max="2302" width="8.6328125" style="96"/>
    <col min="2303" max="2303" width="8.08984375" style="96" customWidth="1"/>
    <col min="2304" max="2304" width="9.36328125" style="96" customWidth="1"/>
    <col min="2305" max="2305" width="48.36328125" style="96" customWidth="1"/>
    <col min="2306" max="2306" width="52.453125" style="96" bestFit="1" customWidth="1"/>
    <col min="2307" max="2310" width="18" style="96" customWidth="1"/>
    <col min="2311" max="2558" width="8.6328125" style="96"/>
    <col min="2559" max="2559" width="8.08984375" style="96" customWidth="1"/>
    <col min="2560" max="2560" width="9.36328125" style="96" customWidth="1"/>
    <col min="2561" max="2561" width="48.36328125" style="96" customWidth="1"/>
    <col min="2562" max="2562" width="52.453125" style="96" bestFit="1" customWidth="1"/>
    <col min="2563" max="2566" width="18" style="96" customWidth="1"/>
    <col min="2567" max="2814" width="8.6328125" style="96"/>
    <col min="2815" max="2815" width="8.08984375" style="96" customWidth="1"/>
    <col min="2816" max="2816" width="9.36328125" style="96" customWidth="1"/>
    <col min="2817" max="2817" width="48.36328125" style="96" customWidth="1"/>
    <col min="2818" max="2818" width="52.453125" style="96" bestFit="1" customWidth="1"/>
    <col min="2819" max="2822" width="18" style="96" customWidth="1"/>
    <col min="2823" max="3070" width="8.6328125" style="96"/>
    <col min="3071" max="3071" width="8.08984375" style="96" customWidth="1"/>
    <col min="3072" max="3072" width="9.36328125" style="96" customWidth="1"/>
    <col min="3073" max="3073" width="48.36328125" style="96" customWidth="1"/>
    <col min="3074" max="3074" width="52.453125" style="96" bestFit="1" customWidth="1"/>
    <col min="3075" max="3078" width="18" style="96" customWidth="1"/>
    <col min="3079" max="3326" width="8.6328125" style="96"/>
    <col min="3327" max="3327" width="8.08984375" style="96" customWidth="1"/>
    <col min="3328" max="3328" width="9.36328125" style="96" customWidth="1"/>
    <col min="3329" max="3329" width="48.36328125" style="96" customWidth="1"/>
    <col min="3330" max="3330" width="52.453125" style="96" bestFit="1" customWidth="1"/>
    <col min="3331" max="3334" width="18" style="96" customWidth="1"/>
    <col min="3335" max="3582" width="8.6328125" style="96"/>
    <col min="3583" max="3583" width="8.08984375" style="96" customWidth="1"/>
    <col min="3584" max="3584" width="9.36328125" style="96" customWidth="1"/>
    <col min="3585" max="3585" width="48.36328125" style="96" customWidth="1"/>
    <col min="3586" max="3586" width="52.453125" style="96" bestFit="1" customWidth="1"/>
    <col min="3587" max="3590" width="18" style="96" customWidth="1"/>
    <col min="3591" max="3838" width="8.6328125" style="96"/>
    <col min="3839" max="3839" width="8.08984375" style="96" customWidth="1"/>
    <col min="3840" max="3840" width="9.36328125" style="96" customWidth="1"/>
    <col min="3841" max="3841" width="48.36328125" style="96" customWidth="1"/>
    <col min="3842" max="3842" width="52.453125" style="96" bestFit="1" customWidth="1"/>
    <col min="3843" max="3846" width="18" style="96" customWidth="1"/>
    <col min="3847" max="4094" width="8.6328125" style="96"/>
    <col min="4095" max="4095" width="8.08984375" style="96" customWidth="1"/>
    <col min="4096" max="4096" width="9.36328125" style="96" customWidth="1"/>
    <col min="4097" max="4097" width="48.36328125" style="96" customWidth="1"/>
    <col min="4098" max="4098" width="52.453125" style="96" bestFit="1" customWidth="1"/>
    <col min="4099" max="4102" width="18" style="96" customWidth="1"/>
    <col min="4103" max="4350" width="8.6328125" style="96"/>
    <col min="4351" max="4351" width="8.08984375" style="96" customWidth="1"/>
    <col min="4352" max="4352" width="9.36328125" style="96" customWidth="1"/>
    <col min="4353" max="4353" width="48.36328125" style="96" customWidth="1"/>
    <col min="4354" max="4354" width="52.453125" style="96" bestFit="1" customWidth="1"/>
    <col min="4355" max="4358" width="18" style="96" customWidth="1"/>
    <col min="4359" max="4606" width="8.6328125" style="96"/>
    <col min="4607" max="4607" width="8.08984375" style="96" customWidth="1"/>
    <col min="4608" max="4608" width="9.36328125" style="96" customWidth="1"/>
    <col min="4609" max="4609" width="48.36328125" style="96" customWidth="1"/>
    <col min="4610" max="4610" width="52.453125" style="96" bestFit="1" customWidth="1"/>
    <col min="4611" max="4614" width="18" style="96" customWidth="1"/>
    <col min="4615" max="4862" width="8.6328125" style="96"/>
    <col min="4863" max="4863" width="8.08984375" style="96" customWidth="1"/>
    <col min="4864" max="4864" width="9.36328125" style="96" customWidth="1"/>
    <col min="4865" max="4865" width="48.36328125" style="96" customWidth="1"/>
    <col min="4866" max="4866" width="52.453125" style="96" bestFit="1" customWidth="1"/>
    <col min="4867" max="4870" width="18" style="96" customWidth="1"/>
    <col min="4871" max="5118" width="8.6328125" style="96"/>
    <col min="5119" max="5119" width="8.08984375" style="96" customWidth="1"/>
    <col min="5120" max="5120" width="9.36328125" style="96" customWidth="1"/>
    <col min="5121" max="5121" width="48.36328125" style="96" customWidth="1"/>
    <col min="5122" max="5122" width="52.453125" style="96" bestFit="1" customWidth="1"/>
    <col min="5123" max="5126" width="18" style="96" customWidth="1"/>
    <col min="5127" max="5374" width="8.6328125" style="96"/>
    <col min="5375" max="5375" width="8.08984375" style="96" customWidth="1"/>
    <col min="5376" max="5376" width="9.36328125" style="96" customWidth="1"/>
    <col min="5377" max="5377" width="48.36328125" style="96" customWidth="1"/>
    <col min="5378" max="5378" width="52.453125" style="96" bestFit="1" customWidth="1"/>
    <col min="5379" max="5382" width="18" style="96" customWidth="1"/>
    <col min="5383" max="5630" width="8.6328125" style="96"/>
    <col min="5631" max="5631" width="8.08984375" style="96" customWidth="1"/>
    <col min="5632" max="5632" width="9.36328125" style="96" customWidth="1"/>
    <col min="5633" max="5633" width="48.36328125" style="96" customWidth="1"/>
    <col min="5634" max="5634" width="52.453125" style="96" bestFit="1" customWidth="1"/>
    <col min="5635" max="5638" width="18" style="96" customWidth="1"/>
    <col min="5639" max="5886" width="8.6328125" style="96"/>
    <col min="5887" max="5887" width="8.08984375" style="96" customWidth="1"/>
    <col min="5888" max="5888" width="9.36328125" style="96" customWidth="1"/>
    <col min="5889" max="5889" width="48.36328125" style="96" customWidth="1"/>
    <col min="5890" max="5890" width="52.453125" style="96" bestFit="1" customWidth="1"/>
    <col min="5891" max="5894" width="18" style="96" customWidth="1"/>
    <col min="5895" max="6142" width="8.6328125" style="96"/>
    <col min="6143" max="6143" width="8.08984375" style="96" customWidth="1"/>
    <col min="6144" max="6144" width="9.36328125" style="96" customWidth="1"/>
    <col min="6145" max="6145" width="48.36328125" style="96" customWidth="1"/>
    <col min="6146" max="6146" width="52.453125" style="96" bestFit="1" customWidth="1"/>
    <col min="6147" max="6150" width="18" style="96" customWidth="1"/>
    <col min="6151" max="6398" width="8.6328125" style="96"/>
    <col min="6399" max="6399" width="8.08984375" style="96" customWidth="1"/>
    <col min="6400" max="6400" width="9.36328125" style="96" customWidth="1"/>
    <col min="6401" max="6401" width="48.36328125" style="96" customWidth="1"/>
    <col min="6402" max="6402" width="52.453125" style="96" bestFit="1" customWidth="1"/>
    <col min="6403" max="6406" width="18" style="96" customWidth="1"/>
    <col min="6407" max="6654" width="8.6328125" style="96"/>
    <col min="6655" max="6655" width="8.08984375" style="96" customWidth="1"/>
    <col min="6656" max="6656" width="9.36328125" style="96" customWidth="1"/>
    <col min="6657" max="6657" width="48.36328125" style="96" customWidth="1"/>
    <col min="6658" max="6658" width="52.453125" style="96" bestFit="1" customWidth="1"/>
    <col min="6659" max="6662" width="18" style="96" customWidth="1"/>
    <col min="6663" max="6910" width="8.6328125" style="96"/>
    <col min="6911" max="6911" width="8.08984375" style="96" customWidth="1"/>
    <col min="6912" max="6912" width="9.36328125" style="96" customWidth="1"/>
    <col min="6913" max="6913" width="48.36328125" style="96" customWidth="1"/>
    <col min="6914" max="6914" width="52.453125" style="96" bestFit="1" customWidth="1"/>
    <col min="6915" max="6918" width="18" style="96" customWidth="1"/>
    <col min="6919" max="7166" width="8.6328125" style="96"/>
    <col min="7167" max="7167" width="8.08984375" style="96" customWidth="1"/>
    <col min="7168" max="7168" width="9.36328125" style="96" customWidth="1"/>
    <col min="7169" max="7169" width="48.36328125" style="96" customWidth="1"/>
    <col min="7170" max="7170" width="52.453125" style="96" bestFit="1" customWidth="1"/>
    <col min="7171" max="7174" width="18" style="96" customWidth="1"/>
    <col min="7175" max="7422" width="8.6328125" style="96"/>
    <col min="7423" max="7423" width="8.08984375" style="96" customWidth="1"/>
    <col min="7424" max="7424" width="9.36328125" style="96" customWidth="1"/>
    <col min="7425" max="7425" width="48.36328125" style="96" customWidth="1"/>
    <col min="7426" max="7426" width="52.453125" style="96" bestFit="1" customWidth="1"/>
    <col min="7427" max="7430" width="18" style="96" customWidth="1"/>
    <col min="7431" max="7678" width="8.6328125" style="96"/>
    <col min="7679" max="7679" width="8.08984375" style="96" customWidth="1"/>
    <col min="7680" max="7680" width="9.36328125" style="96" customWidth="1"/>
    <col min="7681" max="7681" width="48.36328125" style="96" customWidth="1"/>
    <col min="7682" max="7682" width="52.453125" style="96" bestFit="1" customWidth="1"/>
    <col min="7683" max="7686" width="18" style="96" customWidth="1"/>
    <col min="7687" max="7934" width="8.6328125" style="96"/>
    <col min="7935" max="7935" width="8.08984375" style="96" customWidth="1"/>
    <col min="7936" max="7936" width="9.36328125" style="96" customWidth="1"/>
    <col min="7937" max="7937" width="48.36328125" style="96" customWidth="1"/>
    <col min="7938" max="7938" width="52.453125" style="96" bestFit="1" customWidth="1"/>
    <col min="7939" max="7942" width="18" style="96" customWidth="1"/>
    <col min="7943" max="8190" width="8.6328125" style="96"/>
    <col min="8191" max="8191" width="8.08984375" style="96" customWidth="1"/>
    <col min="8192" max="8192" width="9.36328125" style="96" customWidth="1"/>
    <col min="8193" max="8193" width="48.36328125" style="96" customWidth="1"/>
    <col min="8194" max="8194" width="52.453125" style="96" bestFit="1" customWidth="1"/>
    <col min="8195" max="8198" width="18" style="96" customWidth="1"/>
    <col min="8199" max="8446" width="8.6328125" style="96"/>
    <col min="8447" max="8447" width="8.08984375" style="96" customWidth="1"/>
    <col min="8448" max="8448" width="9.36328125" style="96" customWidth="1"/>
    <col min="8449" max="8449" width="48.36328125" style="96" customWidth="1"/>
    <col min="8450" max="8450" width="52.453125" style="96" bestFit="1" customWidth="1"/>
    <col min="8451" max="8454" width="18" style="96" customWidth="1"/>
    <col min="8455" max="8702" width="8.6328125" style="96"/>
    <col min="8703" max="8703" width="8.08984375" style="96" customWidth="1"/>
    <col min="8704" max="8704" width="9.36328125" style="96" customWidth="1"/>
    <col min="8705" max="8705" width="48.36328125" style="96" customWidth="1"/>
    <col min="8706" max="8706" width="52.453125" style="96" bestFit="1" customWidth="1"/>
    <col min="8707" max="8710" width="18" style="96" customWidth="1"/>
    <col min="8711" max="8958" width="8.6328125" style="96"/>
    <col min="8959" max="8959" width="8.08984375" style="96" customWidth="1"/>
    <col min="8960" max="8960" width="9.36328125" style="96" customWidth="1"/>
    <col min="8961" max="8961" width="48.36328125" style="96" customWidth="1"/>
    <col min="8962" max="8962" width="52.453125" style="96" bestFit="1" customWidth="1"/>
    <col min="8963" max="8966" width="18" style="96" customWidth="1"/>
    <col min="8967" max="9214" width="8.6328125" style="96"/>
    <col min="9215" max="9215" width="8.08984375" style="96" customWidth="1"/>
    <col min="9216" max="9216" width="9.36328125" style="96" customWidth="1"/>
    <col min="9217" max="9217" width="48.36328125" style="96" customWidth="1"/>
    <col min="9218" max="9218" width="52.453125" style="96" bestFit="1" customWidth="1"/>
    <col min="9219" max="9222" width="18" style="96" customWidth="1"/>
    <col min="9223" max="9470" width="8.6328125" style="96"/>
    <col min="9471" max="9471" width="8.08984375" style="96" customWidth="1"/>
    <col min="9472" max="9472" width="9.36328125" style="96" customWidth="1"/>
    <col min="9473" max="9473" width="48.36328125" style="96" customWidth="1"/>
    <col min="9474" max="9474" width="52.453125" style="96" bestFit="1" customWidth="1"/>
    <col min="9475" max="9478" width="18" style="96" customWidth="1"/>
    <col min="9479" max="9726" width="8.6328125" style="96"/>
    <col min="9727" max="9727" width="8.08984375" style="96" customWidth="1"/>
    <col min="9728" max="9728" width="9.36328125" style="96" customWidth="1"/>
    <col min="9729" max="9729" width="48.36328125" style="96" customWidth="1"/>
    <col min="9730" max="9730" width="52.453125" style="96" bestFit="1" customWidth="1"/>
    <col min="9731" max="9734" width="18" style="96" customWidth="1"/>
    <col min="9735" max="9982" width="8.6328125" style="96"/>
    <col min="9983" max="9983" width="8.08984375" style="96" customWidth="1"/>
    <col min="9984" max="9984" width="9.36328125" style="96" customWidth="1"/>
    <col min="9985" max="9985" width="48.36328125" style="96" customWidth="1"/>
    <col min="9986" max="9986" width="52.453125" style="96" bestFit="1" customWidth="1"/>
    <col min="9987" max="9990" width="18" style="96" customWidth="1"/>
    <col min="9991" max="10238" width="8.6328125" style="96"/>
    <col min="10239" max="10239" width="8.08984375" style="96" customWidth="1"/>
    <col min="10240" max="10240" width="9.36328125" style="96" customWidth="1"/>
    <col min="10241" max="10241" width="48.36328125" style="96" customWidth="1"/>
    <col min="10242" max="10242" width="52.453125" style="96" bestFit="1" customWidth="1"/>
    <col min="10243" max="10246" width="18" style="96" customWidth="1"/>
    <col min="10247" max="10494" width="8.6328125" style="96"/>
    <col min="10495" max="10495" width="8.08984375" style="96" customWidth="1"/>
    <col min="10496" max="10496" width="9.36328125" style="96" customWidth="1"/>
    <col min="10497" max="10497" width="48.36328125" style="96" customWidth="1"/>
    <col min="10498" max="10498" width="52.453125" style="96" bestFit="1" customWidth="1"/>
    <col min="10499" max="10502" width="18" style="96" customWidth="1"/>
    <col min="10503" max="10750" width="8.6328125" style="96"/>
    <col min="10751" max="10751" width="8.08984375" style="96" customWidth="1"/>
    <col min="10752" max="10752" width="9.36328125" style="96" customWidth="1"/>
    <col min="10753" max="10753" width="48.36328125" style="96" customWidth="1"/>
    <col min="10754" max="10754" width="52.453125" style="96" bestFit="1" customWidth="1"/>
    <col min="10755" max="10758" width="18" style="96" customWidth="1"/>
    <col min="10759" max="11006" width="8.6328125" style="96"/>
    <col min="11007" max="11007" width="8.08984375" style="96" customWidth="1"/>
    <col min="11008" max="11008" width="9.36328125" style="96" customWidth="1"/>
    <col min="11009" max="11009" width="48.36328125" style="96" customWidth="1"/>
    <col min="11010" max="11010" width="52.453125" style="96" bestFit="1" customWidth="1"/>
    <col min="11011" max="11014" width="18" style="96" customWidth="1"/>
    <col min="11015" max="11262" width="8.6328125" style="96"/>
    <col min="11263" max="11263" width="8.08984375" style="96" customWidth="1"/>
    <col min="11264" max="11264" width="9.36328125" style="96" customWidth="1"/>
    <col min="11265" max="11265" width="48.36328125" style="96" customWidth="1"/>
    <col min="11266" max="11266" width="52.453125" style="96" bestFit="1" customWidth="1"/>
    <col min="11267" max="11270" width="18" style="96" customWidth="1"/>
    <col min="11271" max="11518" width="8.6328125" style="96"/>
    <col min="11519" max="11519" width="8.08984375" style="96" customWidth="1"/>
    <col min="11520" max="11520" width="9.36328125" style="96" customWidth="1"/>
    <col min="11521" max="11521" width="48.36328125" style="96" customWidth="1"/>
    <col min="11522" max="11522" width="52.453125" style="96" bestFit="1" customWidth="1"/>
    <col min="11523" max="11526" width="18" style="96" customWidth="1"/>
    <col min="11527" max="11774" width="8.6328125" style="96"/>
    <col min="11775" max="11775" width="8.08984375" style="96" customWidth="1"/>
    <col min="11776" max="11776" width="9.36328125" style="96" customWidth="1"/>
    <col min="11777" max="11777" width="48.36328125" style="96" customWidth="1"/>
    <col min="11778" max="11778" width="52.453125" style="96" bestFit="1" customWidth="1"/>
    <col min="11779" max="11782" width="18" style="96" customWidth="1"/>
    <col min="11783" max="12030" width="8.6328125" style="96"/>
    <col min="12031" max="12031" width="8.08984375" style="96" customWidth="1"/>
    <col min="12032" max="12032" width="9.36328125" style="96" customWidth="1"/>
    <col min="12033" max="12033" width="48.36328125" style="96" customWidth="1"/>
    <col min="12034" max="12034" width="52.453125" style="96" bestFit="1" customWidth="1"/>
    <col min="12035" max="12038" width="18" style="96" customWidth="1"/>
    <col min="12039" max="12286" width="8.6328125" style="96"/>
    <col min="12287" max="12287" width="8.08984375" style="96" customWidth="1"/>
    <col min="12288" max="12288" width="9.36328125" style="96" customWidth="1"/>
    <col min="12289" max="12289" width="48.36328125" style="96" customWidth="1"/>
    <col min="12290" max="12290" width="52.453125" style="96" bestFit="1" customWidth="1"/>
    <col min="12291" max="12294" width="18" style="96" customWidth="1"/>
    <col min="12295" max="12542" width="8.6328125" style="96"/>
    <col min="12543" max="12543" width="8.08984375" style="96" customWidth="1"/>
    <col min="12544" max="12544" width="9.36328125" style="96" customWidth="1"/>
    <col min="12545" max="12545" width="48.36328125" style="96" customWidth="1"/>
    <col min="12546" max="12546" width="52.453125" style="96" bestFit="1" customWidth="1"/>
    <col min="12547" max="12550" width="18" style="96" customWidth="1"/>
    <col min="12551" max="12798" width="8.6328125" style="96"/>
    <col min="12799" max="12799" width="8.08984375" style="96" customWidth="1"/>
    <col min="12800" max="12800" width="9.36328125" style="96" customWidth="1"/>
    <col min="12801" max="12801" width="48.36328125" style="96" customWidth="1"/>
    <col min="12802" max="12802" width="52.453125" style="96" bestFit="1" customWidth="1"/>
    <col min="12803" max="12806" width="18" style="96" customWidth="1"/>
    <col min="12807" max="13054" width="8.6328125" style="96"/>
    <col min="13055" max="13055" width="8.08984375" style="96" customWidth="1"/>
    <col min="13056" max="13056" width="9.36328125" style="96" customWidth="1"/>
    <col min="13057" max="13057" width="48.36328125" style="96" customWidth="1"/>
    <col min="13058" max="13058" width="52.453125" style="96" bestFit="1" customWidth="1"/>
    <col min="13059" max="13062" width="18" style="96" customWidth="1"/>
    <col min="13063" max="13310" width="8.6328125" style="96"/>
    <col min="13311" max="13311" width="8.08984375" style="96" customWidth="1"/>
    <col min="13312" max="13312" width="9.36328125" style="96" customWidth="1"/>
    <col min="13313" max="13313" width="48.36328125" style="96" customWidth="1"/>
    <col min="13314" max="13314" width="52.453125" style="96" bestFit="1" customWidth="1"/>
    <col min="13315" max="13318" width="18" style="96" customWidth="1"/>
    <col min="13319" max="13566" width="8.6328125" style="96"/>
    <col min="13567" max="13567" width="8.08984375" style="96" customWidth="1"/>
    <col min="13568" max="13568" width="9.36328125" style="96" customWidth="1"/>
    <col min="13569" max="13569" width="48.36328125" style="96" customWidth="1"/>
    <col min="13570" max="13570" width="52.453125" style="96" bestFit="1" customWidth="1"/>
    <col min="13571" max="13574" width="18" style="96" customWidth="1"/>
    <col min="13575" max="13822" width="8.6328125" style="96"/>
    <col min="13823" max="13823" width="8.08984375" style="96" customWidth="1"/>
    <col min="13824" max="13824" width="9.36328125" style="96" customWidth="1"/>
    <col min="13825" max="13825" width="48.36328125" style="96" customWidth="1"/>
    <col min="13826" max="13826" width="52.453125" style="96" bestFit="1" customWidth="1"/>
    <col min="13827" max="13830" width="18" style="96" customWidth="1"/>
    <col min="13831" max="14078" width="8.6328125" style="96"/>
    <col min="14079" max="14079" width="8.08984375" style="96" customWidth="1"/>
    <col min="14080" max="14080" width="9.36328125" style="96" customWidth="1"/>
    <col min="14081" max="14081" width="48.36328125" style="96" customWidth="1"/>
    <col min="14082" max="14082" width="52.453125" style="96" bestFit="1" customWidth="1"/>
    <col min="14083" max="14086" width="18" style="96" customWidth="1"/>
    <col min="14087" max="14334" width="8.6328125" style="96"/>
    <col min="14335" max="14335" width="8.08984375" style="96" customWidth="1"/>
    <col min="14336" max="14336" width="9.36328125" style="96" customWidth="1"/>
    <col min="14337" max="14337" width="48.36328125" style="96" customWidth="1"/>
    <col min="14338" max="14338" width="52.453125" style="96" bestFit="1" customWidth="1"/>
    <col min="14339" max="14342" width="18" style="96" customWidth="1"/>
    <col min="14343" max="14590" width="8.6328125" style="96"/>
    <col min="14591" max="14591" width="8.08984375" style="96" customWidth="1"/>
    <col min="14592" max="14592" width="9.36328125" style="96" customWidth="1"/>
    <col min="14593" max="14593" width="48.36328125" style="96" customWidth="1"/>
    <col min="14594" max="14594" width="52.453125" style="96" bestFit="1" customWidth="1"/>
    <col min="14595" max="14598" width="18" style="96" customWidth="1"/>
    <col min="14599" max="14846" width="8.6328125" style="96"/>
    <col min="14847" max="14847" width="8.08984375" style="96" customWidth="1"/>
    <col min="14848" max="14848" width="9.36328125" style="96" customWidth="1"/>
    <col min="14849" max="14849" width="48.36328125" style="96" customWidth="1"/>
    <col min="14850" max="14850" width="52.453125" style="96" bestFit="1" customWidth="1"/>
    <col min="14851" max="14854" width="18" style="96" customWidth="1"/>
    <col min="14855" max="15102" width="8.6328125" style="96"/>
    <col min="15103" max="15103" width="8.08984375" style="96" customWidth="1"/>
    <col min="15104" max="15104" width="9.36328125" style="96" customWidth="1"/>
    <col min="15105" max="15105" width="48.36328125" style="96" customWidth="1"/>
    <col min="15106" max="15106" width="52.453125" style="96" bestFit="1" customWidth="1"/>
    <col min="15107" max="15110" width="18" style="96" customWidth="1"/>
    <col min="15111" max="15358" width="8.6328125" style="96"/>
    <col min="15359" max="15359" width="8.08984375" style="96" customWidth="1"/>
    <col min="15360" max="15360" width="9.36328125" style="96" customWidth="1"/>
    <col min="15361" max="15361" width="48.36328125" style="96" customWidth="1"/>
    <col min="15362" max="15362" width="52.453125" style="96" bestFit="1" customWidth="1"/>
    <col min="15363" max="15366" width="18" style="96" customWidth="1"/>
    <col min="15367" max="15614" width="8.6328125" style="96"/>
    <col min="15615" max="15615" width="8.08984375" style="96" customWidth="1"/>
    <col min="15616" max="15616" width="9.36328125" style="96" customWidth="1"/>
    <col min="15617" max="15617" width="48.36328125" style="96" customWidth="1"/>
    <col min="15618" max="15618" width="52.453125" style="96" bestFit="1" customWidth="1"/>
    <col min="15619" max="15622" width="18" style="96" customWidth="1"/>
    <col min="15623" max="15870" width="8.6328125" style="96"/>
    <col min="15871" max="15871" width="8.08984375" style="96" customWidth="1"/>
    <col min="15872" max="15872" width="9.36328125" style="96" customWidth="1"/>
    <col min="15873" max="15873" width="48.36328125" style="96" customWidth="1"/>
    <col min="15874" max="15874" width="52.453125" style="96" bestFit="1" customWidth="1"/>
    <col min="15875" max="15878" width="18" style="96" customWidth="1"/>
    <col min="15879" max="16126" width="8.6328125" style="96"/>
    <col min="16127" max="16127" width="8.08984375" style="96" customWidth="1"/>
    <col min="16128" max="16128" width="9.36328125" style="96" customWidth="1"/>
    <col min="16129" max="16129" width="48.36328125" style="96" customWidth="1"/>
    <col min="16130" max="16130" width="52.453125" style="96" bestFit="1" customWidth="1"/>
    <col min="16131" max="16134" width="18" style="96" customWidth="1"/>
    <col min="16135" max="16379" width="8.6328125" style="96"/>
    <col min="16380" max="16384" width="8.6328125" style="96" customWidth="1"/>
  </cols>
  <sheetData>
    <row r="1" spans="1:9" ht="17.399999999999999" customHeight="1">
      <c r="A1" s="375" t="s">
        <v>246</v>
      </c>
      <c r="B1" s="375"/>
      <c r="C1" s="375"/>
      <c r="D1" s="375"/>
      <c r="E1" s="375"/>
      <c r="F1" s="375"/>
      <c r="G1" s="375"/>
      <c r="H1" s="375"/>
      <c r="I1" s="375"/>
    </row>
    <row r="2" spans="1:9" ht="32.75" customHeight="1">
      <c r="A2" s="375"/>
      <c r="B2" s="375"/>
      <c r="C2" s="375"/>
      <c r="D2" s="375"/>
      <c r="E2" s="375"/>
      <c r="F2" s="375"/>
      <c r="G2" s="375"/>
      <c r="H2" s="375"/>
      <c r="I2" s="375"/>
    </row>
    <row r="3" spans="1:9" ht="17.75" customHeight="1">
      <c r="A3" s="375"/>
      <c r="B3" s="375"/>
      <c r="C3" s="375"/>
      <c r="D3" s="375"/>
      <c r="E3" s="375"/>
      <c r="F3" s="375"/>
      <c r="G3" s="375"/>
      <c r="H3" s="375"/>
      <c r="I3" s="375"/>
    </row>
    <row r="4" spans="1:9" ht="18.5" thickBot="1">
      <c r="A4" s="1"/>
      <c r="B4" s="378"/>
      <c r="C4" s="378"/>
      <c r="D4" s="378"/>
      <c r="E4" s="378"/>
      <c r="F4" s="378"/>
      <c r="G4" s="378"/>
      <c r="H4" s="97"/>
      <c r="I4" s="98"/>
    </row>
    <row r="5" spans="1:9" ht="14.25" customHeight="1">
      <c r="A5" s="1"/>
      <c r="B5" s="4" t="str">
        <f>'TS-Basis'!B6</f>
        <v>Versie 2.0</v>
      </c>
      <c r="C5" s="5"/>
      <c r="D5" s="7"/>
      <c r="E5" s="8"/>
      <c r="F5" s="354" t="s">
        <v>0</v>
      </c>
      <c r="G5" s="387"/>
      <c r="H5" s="355"/>
      <c r="I5" s="98"/>
    </row>
    <row r="6" spans="1:9" ht="13.25" customHeight="1" thickBot="1">
      <c r="A6" s="1"/>
      <c r="B6" s="29">
        <f>'TS-Basis'!B7</f>
        <v>45436</v>
      </c>
      <c r="C6" s="5"/>
      <c r="D6" s="7"/>
      <c r="E6" s="99"/>
      <c r="F6" s="356"/>
      <c r="G6" s="388"/>
      <c r="H6" s="357"/>
      <c r="I6" s="98"/>
    </row>
    <row r="7" spans="1:9" ht="13.25" customHeight="1">
      <c r="A7" s="1"/>
      <c r="B7" s="29"/>
      <c r="C7" s="5"/>
      <c r="D7" s="7"/>
      <c r="E7" s="100"/>
      <c r="F7" s="100"/>
      <c r="G7" s="100"/>
      <c r="H7" s="100"/>
      <c r="I7" s="98"/>
    </row>
    <row r="8" spans="1:9" ht="18">
      <c r="A8" s="1"/>
      <c r="B8" s="1"/>
      <c r="C8" s="5"/>
      <c r="D8" s="381" t="s">
        <v>245</v>
      </c>
      <c r="E8" s="381"/>
      <c r="F8" s="381"/>
      <c r="G8" s="6"/>
      <c r="H8" s="6"/>
      <c r="I8" s="98"/>
    </row>
    <row r="9" spans="1:9" ht="13.5" thickBot="1">
      <c r="A9" s="1"/>
      <c r="B9" s="1"/>
      <c r="C9" s="5"/>
      <c r="D9" s="30"/>
      <c r="E9" s="30"/>
      <c r="F9" s="30"/>
      <c r="G9" s="6"/>
      <c r="H9" s="6"/>
      <c r="I9" s="98"/>
    </row>
    <row r="10" spans="1:9" ht="13">
      <c r="A10" s="101"/>
      <c r="B10" s="382" t="s">
        <v>1</v>
      </c>
      <c r="C10" s="382"/>
      <c r="D10" s="61"/>
      <c r="E10" s="30"/>
      <c r="F10" s="30"/>
      <c r="G10" s="6"/>
      <c r="H10" s="6"/>
      <c r="I10" s="98"/>
    </row>
    <row r="11" spans="1:9" ht="13">
      <c r="A11" s="101"/>
      <c r="B11" s="382" t="s">
        <v>2</v>
      </c>
      <c r="C11" s="382"/>
      <c r="D11" s="62"/>
      <c r="E11" s="30"/>
      <c r="F11" s="30"/>
      <c r="G11" s="6"/>
      <c r="H11" s="6"/>
      <c r="I11" s="98"/>
    </row>
    <row r="12" spans="1:9" ht="14.4" customHeight="1">
      <c r="A12" s="347" t="s">
        <v>3</v>
      </c>
      <c r="B12" s="347"/>
      <c r="C12" s="347"/>
      <c r="D12" s="345"/>
      <c r="E12" s="30"/>
      <c r="F12" s="30"/>
      <c r="G12" s="6"/>
      <c r="H12" s="6"/>
      <c r="I12" s="98"/>
    </row>
    <row r="13" spans="1:9" ht="13">
      <c r="A13" s="347"/>
      <c r="B13" s="347"/>
      <c r="C13" s="347"/>
      <c r="D13" s="345"/>
      <c r="E13" s="30"/>
      <c r="F13" s="30"/>
      <c r="G13" s="6"/>
      <c r="H13" s="6"/>
      <c r="I13" s="98"/>
    </row>
    <row r="14" spans="1:9" ht="13">
      <c r="A14" s="1"/>
      <c r="B14" s="30"/>
      <c r="C14" s="30"/>
      <c r="D14" s="345"/>
      <c r="E14" s="30"/>
      <c r="F14" s="30"/>
      <c r="G14" s="6"/>
      <c r="H14" s="6"/>
      <c r="I14" s="98"/>
    </row>
    <row r="15" spans="1:9" ht="13">
      <c r="A15" s="1"/>
      <c r="B15" s="30"/>
      <c r="C15" s="30"/>
      <c r="D15" s="345"/>
      <c r="E15" s="30"/>
      <c r="F15" s="30"/>
      <c r="G15" s="6"/>
      <c r="H15" s="6"/>
      <c r="I15" s="98"/>
    </row>
    <row r="16" spans="1:9" ht="13.5" thickBot="1">
      <c r="A16" s="1"/>
      <c r="B16" s="30"/>
      <c r="C16" s="30"/>
      <c r="D16" s="346"/>
      <c r="E16" s="30"/>
      <c r="F16" s="30"/>
      <c r="G16" s="6"/>
      <c r="H16" s="6"/>
      <c r="I16" s="98"/>
    </row>
    <row r="17" spans="1:9" ht="13">
      <c r="A17" s="1"/>
      <c r="B17" s="1"/>
      <c r="C17" s="5"/>
      <c r="D17" s="30"/>
      <c r="E17" s="30"/>
      <c r="F17" s="30"/>
      <c r="G17" s="6"/>
      <c r="H17" s="6"/>
      <c r="I17" s="98"/>
    </row>
    <row r="18" spans="1:9" ht="16.75" customHeight="1">
      <c r="A18" s="374" t="s">
        <v>282</v>
      </c>
      <c r="B18" s="374"/>
      <c r="C18" s="374"/>
      <c r="D18" s="374"/>
      <c r="E18" s="374"/>
      <c r="F18" s="374"/>
      <c r="G18" s="374"/>
      <c r="H18" s="6"/>
      <c r="I18" s="98"/>
    </row>
    <row r="19" spans="1:9" ht="18.649999999999999" customHeight="1">
      <c r="A19" s="374"/>
      <c r="B19" s="374"/>
      <c r="C19" s="374"/>
      <c r="D19" s="374"/>
      <c r="E19" s="374"/>
      <c r="F19" s="374"/>
      <c r="G19" s="374"/>
      <c r="H19" s="6"/>
      <c r="I19" s="98"/>
    </row>
    <row r="20" spans="1:9" ht="24.65" customHeight="1">
      <c r="A20" s="374"/>
      <c r="B20" s="374"/>
      <c r="C20" s="374"/>
      <c r="D20" s="374"/>
      <c r="E20" s="374"/>
      <c r="F20" s="374"/>
      <c r="G20" s="374"/>
      <c r="H20" s="6"/>
      <c r="I20" s="98"/>
    </row>
    <row r="21" spans="1:9" ht="13.5" thickBot="1">
      <c r="A21" s="1"/>
      <c r="B21" s="1"/>
      <c r="C21" s="5"/>
      <c r="D21" s="30"/>
      <c r="E21" s="30"/>
      <c r="F21" s="30"/>
      <c r="G21" s="6"/>
      <c r="H21" s="6"/>
      <c r="I21" s="98"/>
    </row>
    <row r="22" spans="1:9" ht="14.25" customHeight="1" thickBot="1">
      <c r="B22" s="379" t="s">
        <v>245</v>
      </c>
      <c r="C22" s="380"/>
      <c r="D22" s="380"/>
      <c r="E22" s="380"/>
      <c r="F22" s="102"/>
      <c r="G22" s="103"/>
      <c r="H22" s="103"/>
      <c r="I22" s="104"/>
    </row>
    <row r="23" spans="1:9" ht="26.4" customHeight="1" thickBot="1">
      <c r="B23" s="105" t="s">
        <v>13</v>
      </c>
      <c r="C23" s="106" t="s">
        <v>14</v>
      </c>
      <c r="D23" s="107" t="s">
        <v>15</v>
      </c>
      <c r="E23" s="106" t="s">
        <v>11</v>
      </c>
      <c r="F23" s="106" t="s">
        <v>236</v>
      </c>
      <c r="G23" s="106" t="s">
        <v>237</v>
      </c>
      <c r="H23" s="106" t="s">
        <v>234</v>
      </c>
      <c r="I23" s="108" t="s">
        <v>238</v>
      </c>
    </row>
    <row r="24" spans="1:9" ht="26" customHeight="1" thickBot="1">
      <c r="B24" s="109"/>
      <c r="C24" s="376" t="s">
        <v>16</v>
      </c>
      <c r="D24" s="376"/>
      <c r="E24" s="110"/>
      <c r="F24" s="111"/>
      <c r="G24" s="111"/>
      <c r="H24" s="111"/>
      <c r="I24" s="112"/>
    </row>
    <row r="25" spans="1:9" ht="49.5" customHeight="1">
      <c r="B25" s="113">
        <v>1</v>
      </c>
      <c r="C25" s="114">
        <v>7</v>
      </c>
      <c r="D25" s="115" t="s">
        <v>17</v>
      </c>
      <c r="E25" s="325" t="s">
        <v>373</v>
      </c>
      <c r="F25" s="39"/>
      <c r="G25" s="116">
        <f>F25*C25</f>
        <v>0</v>
      </c>
      <c r="H25" s="89"/>
      <c r="I25" s="117">
        <f>G25+(G25*H25)</f>
        <v>0</v>
      </c>
    </row>
    <row r="26" spans="1:9" ht="13">
      <c r="B26" s="113">
        <f>B25+1</f>
        <v>2</v>
      </c>
      <c r="C26" s="118">
        <v>1</v>
      </c>
      <c r="D26" s="119" t="s">
        <v>18</v>
      </c>
      <c r="E26" s="120" t="s">
        <v>19</v>
      </c>
      <c r="F26" s="22"/>
      <c r="G26" s="121">
        <f t="shared" ref="G26:G30" si="0">F26*C26</f>
        <v>0</v>
      </c>
      <c r="H26" s="90"/>
      <c r="I26" s="122">
        <f t="shared" ref="I26:I30" si="1">G26+(G26*H26)</f>
        <v>0</v>
      </c>
    </row>
    <row r="27" spans="1:9" ht="13">
      <c r="B27" s="113">
        <f>B26+1</f>
        <v>3</v>
      </c>
      <c r="C27" s="118">
        <v>1</v>
      </c>
      <c r="D27" s="119" t="s">
        <v>20</v>
      </c>
      <c r="E27" s="120" t="s">
        <v>21</v>
      </c>
      <c r="F27" s="23"/>
      <c r="G27" s="121">
        <f t="shared" si="0"/>
        <v>0</v>
      </c>
      <c r="H27" s="90"/>
      <c r="I27" s="122">
        <f t="shared" si="1"/>
        <v>0</v>
      </c>
    </row>
    <row r="28" spans="1:9" ht="71" customHeight="1">
      <c r="B28" s="113">
        <f>B27+1</f>
        <v>4</v>
      </c>
      <c r="C28" s="118">
        <v>4</v>
      </c>
      <c r="D28" s="123" t="s">
        <v>22</v>
      </c>
      <c r="E28" s="326" t="s">
        <v>374</v>
      </c>
      <c r="F28" s="23"/>
      <c r="G28" s="121">
        <f t="shared" si="0"/>
        <v>0</v>
      </c>
      <c r="H28" s="90"/>
      <c r="I28" s="122">
        <f t="shared" si="1"/>
        <v>0</v>
      </c>
    </row>
    <row r="29" spans="1:9" ht="13">
      <c r="B29" s="113">
        <v>5</v>
      </c>
      <c r="C29" s="125">
        <v>1</v>
      </c>
      <c r="D29" s="126" t="s">
        <v>23</v>
      </c>
      <c r="E29" s="124" t="s">
        <v>219</v>
      </c>
      <c r="F29" s="23"/>
      <c r="G29" s="121">
        <f t="shared" si="0"/>
        <v>0</v>
      </c>
      <c r="H29" s="90"/>
      <c r="I29" s="122">
        <f t="shared" si="1"/>
        <v>0</v>
      </c>
    </row>
    <row r="30" spans="1:9" ht="13">
      <c r="B30" s="113">
        <v>6</v>
      </c>
      <c r="C30" s="118">
        <v>7</v>
      </c>
      <c r="D30" s="119" t="s">
        <v>307</v>
      </c>
      <c r="E30" s="120" t="s">
        <v>220</v>
      </c>
      <c r="F30" s="23"/>
      <c r="G30" s="121">
        <f t="shared" si="0"/>
        <v>0</v>
      </c>
      <c r="H30" s="90"/>
      <c r="I30" s="122">
        <f t="shared" si="1"/>
        <v>0</v>
      </c>
    </row>
    <row r="31" spans="1:9" ht="32.5" customHeight="1" thickBot="1">
      <c r="B31" s="127">
        <v>7</v>
      </c>
      <c r="C31" s="118">
        <v>7</v>
      </c>
      <c r="D31" s="123" t="s">
        <v>24</v>
      </c>
      <c r="E31" s="327" t="s">
        <v>375</v>
      </c>
      <c r="F31" s="23"/>
      <c r="G31" s="128">
        <f>F31*C31</f>
        <v>0</v>
      </c>
      <c r="H31" s="91"/>
      <c r="I31" s="129">
        <f>G31+(G31*H31)</f>
        <v>0</v>
      </c>
    </row>
    <row r="32" spans="1:9" ht="26" customHeight="1" thickBot="1">
      <c r="B32" s="130" t="s">
        <v>9</v>
      </c>
      <c r="C32" s="377" t="s">
        <v>25</v>
      </c>
      <c r="D32" s="377"/>
      <c r="E32" s="377"/>
      <c r="F32" s="131"/>
      <c r="G32" s="131"/>
      <c r="H32" s="131"/>
      <c r="I32" s="132"/>
    </row>
    <row r="33" spans="2:9" s="134" customFormat="1" ht="20.399999999999999" customHeight="1" thickBot="1">
      <c r="B33" s="133" t="s">
        <v>9</v>
      </c>
      <c r="C33" s="389" t="s">
        <v>26</v>
      </c>
      <c r="D33" s="390"/>
      <c r="E33" s="391" t="s">
        <v>284</v>
      </c>
      <c r="F33" s="392"/>
      <c r="G33" s="392"/>
      <c r="H33" s="392"/>
      <c r="I33" s="393"/>
    </row>
    <row r="34" spans="2:9" ht="25">
      <c r="B34" s="135">
        <v>8</v>
      </c>
      <c r="C34" s="136">
        <v>1</v>
      </c>
      <c r="D34" s="137" t="s">
        <v>28</v>
      </c>
      <c r="E34" s="138" t="s">
        <v>221</v>
      </c>
      <c r="F34" s="21"/>
      <c r="G34" s="166">
        <f>F34*C34</f>
        <v>0</v>
      </c>
      <c r="H34" s="90"/>
      <c r="I34" s="254">
        <f>G34+(G34*H34)</f>
        <v>0</v>
      </c>
    </row>
    <row r="35" spans="2:9" ht="13">
      <c r="B35" s="135">
        <v>9</v>
      </c>
      <c r="C35" s="136">
        <v>1</v>
      </c>
      <c r="D35" s="140" t="s">
        <v>29</v>
      </c>
      <c r="E35" s="141" t="s">
        <v>30</v>
      </c>
      <c r="F35" s="22"/>
      <c r="G35" s="121">
        <f t="shared" ref="G35:G43" si="2">F35*C35</f>
        <v>0</v>
      </c>
      <c r="H35" s="90"/>
      <c r="I35" s="129">
        <f>G35+(G35*H35)</f>
        <v>0</v>
      </c>
    </row>
    <row r="36" spans="2:9" ht="37.5">
      <c r="B36" s="135">
        <v>10</v>
      </c>
      <c r="C36" s="136">
        <v>1</v>
      </c>
      <c r="D36" s="142" t="s">
        <v>31</v>
      </c>
      <c r="E36" s="141" t="s">
        <v>32</v>
      </c>
      <c r="F36" s="22"/>
      <c r="G36" s="121">
        <f t="shared" si="2"/>
        <v>0</v>
      </c>
      <c r="H36" s="90"/>
      <c r="I36" s="139">
        <f t="shared" ref="I36:I43" si="3">G36+(G36*H36)</f>
        <v>0</v>
      </c>
    </row>
    <row r="37" spans="2:9" ht="52" customHeight="1">
      <c r="B37" s="135">
        <f t="shared" ref="B37:B99" si="4">B36+1</f>
        <v>11</v>
      </c>
      <c r="C37" s="136">
        <v>16</v>
      </c>
      <c r="D37" s="142" t="s">
        <v>33</v>
      </c>
      <c r="E37" s="329" t="s">
        <v>377</v>
      </c>
      <c r="F37" s="23"/>
      <c r="G37" s="121">
        <f t="shared" si="2"/>
        <v>0</v>
      </c>
      <c r="H37" s="90"/>
      <c r="I37" s="139">
        <f t="shared" si="3"/>
        <v>0</v>
      </c>
    </row>
    <row r="38" spans="2:9" ht="50">
      <c r="B38" s="135">
        <f t="shared" si="4"/>
        <v>12</v>
      </c>
      <c r="C38" s="136">
        <v>8</v>
      </c>
      <c r="D38" s="142" t="s">
        <v>34</v>
      </c>
      <c r="E38" s="329" t="s">
        <v>378</v>
      </c>
      <c r="F38" s="23"/>
      <c r="G38" s="121">
        <f t="shared" si="2"/>
        <v>0</v>
      </c>
      <c r="H38" s="90"/>
      <c r="I38" s="139">
        <f t="shared" si="3"/>
        <v>0</v>
      </c>
    </row>
    <row r="39" spans="2:9" ht="13">
      <c r="B39" s="135">
        <f t="shared" si="4"/>
        <v>13</v>
      </c>
      <c r="C39" s="136">
        <v>4</v>
      </c>
      <c r="D39" s="142" t="s">
        <v>35</v>
      </c>
      <c r="E39" s="141" t="s">
        <v>355</v>
      </c>
      <c r="F39" s="23"/>
      <c r="G39" s="121">
        <f t="shared" si="2"/>
        <v>0</v>
      </c>
      <c r="H39" s="90"/>
      <c r="I39" s="139">
        <f t="shared" si="3"/>
        <v>0</v>
      </c>
    </row>
    <row r="40" spans="2:9" ht="28" customHeight="1">
      <c r="B40" s="135">
        <f t="shared" si="4"/>
        <v>14</v>
      </c>
      <c r="C40" s="143">
        <v>1</v>
      </c>
      <c r="D40" s="144" t="s">
        <v>36</v>
      </c>
      <c r="E40" s="330" t="s">
        <v>379</v>
      </c>
      <c r="F40" s="23"/>
      <c r="G40" s="121">
        <f t="shared" si="2"/>
        <v>0</v>
      </c>
      <c r="H40" s="90"/>
      <c r="I40" s="139">
        <f t="shared" si="3"/>
        <v>0</v>
      </c>
    </row>
    <row r="41" spans="2:9" ht="32" customHeight="1">
      <c r="B41" s="135">
        <f t="shared" si="4"/>
        <v>15</v>
      </c>
      <c r="C41" s="143">
        <v>1</v>
      </c>
      <c r="D41" s="144" t="s">
        <v>36</v>
      </c>
      <c r="E41" s="330" t="s">
        <v>380</v>
      </c>
      <c r="F41" s="23"/>
      <c r="G41" s="121">
        <f t="shared" si="2"/>
        <v>0</v>
      </c>
      <c r="H41" s="90"/>
      <c r="I41" s="139">
        <f t="shared" si="3"/>
        <v>0</v>
      </c>
    </row>
    <row r="42" spans="2:9" ht="32" customHeight="1">
      <c r="B42" s="135">
        <f t="shared" si="4"/>
        <v>16</v>
      </c>
      <c r="C42" s="143">
        <v>1</v>
      </c>
      <c r="D42" s="328" t="s">
        <v>376</v>
      </c>
      <c r="E42" s="330" t="s">
        <v>379</v>
      </c>
      <c r="F42" s="22"/>
      <c r="G42" s="121">
        <f t="shared" si="2"/>
        <v>0</v>
      </c>
      <c r="H42" s="90"/>
      <c r="I42" s="139">
        <f t="shared" si="3"/>
        <v>0</v>
      </c>
    </row>
    <row r="43" spans="2:9" ht="46" customHeight="1">
      <c r="B43" s="135">
        <f t="shared" si="4"/>
        <v>17</v>
      </c>
      <c r="C43" s="146">
        <v>2</v>
      </c>
      <c r="D43" s="147" t="s">
        <v>37</v>
      </c>
      <c r="E43" s="329" t="s">
        <v>381</v>
      </c>
      <c r="F43" s="22"/>
      <c r="G43" s="121">
        <f t="shared" si="2"/>
        <v>0</v>
      </c>
      <c r="H43" s="90"/>
      <c r="I43" s="139">
        <f t="shared" si="3"/>
        <v>0</v>
      </c>
    </row>
    <row r="44" spans="2:9" ht="45" customHeight="1" thickBot="1">
      <c r="B44" s="135">
        <f t="shared" si="4"/>
        <v>18</v>
      </c>
      <c r="C44" s="148">
        <v>1</v>
      </c>
      <c r="D44" s="149" t="s">
        <v>38</v>
      </c>
      <c r="E44" s="331" t="s">
        <v>382</v>
      </c>
      <c r="F44" s="22"/>
      <c r="G44" s="121">
        <f>F44*C44</f>
        <v>0</v>
      </c>
      <c r="H44" s="93"/>
      <c r="I44" s="150">
        <f>G44+(G44*H44)</f>
        <v>0</v>
      </c>
    </row>
    <row r="45" spans="2:9" ht="20.399999999999999" customHeight="1" thickBot="1">
      <c r="B45" s="151"/>
      <c r="C45" s="383" t="s">
        <v>39</v>
      </c>
      <c r="D45" s="384"/>
      <c r="E45" s="385"/>
      <c r="F45" s="385"/>
      <c r="G45" s="385"/>
      <c r="H45" s="385"/>
      <c r="I45" s="386"/>
    </row>
    <row r="46" spans="2:9" ht="57" customHeight="1">
      <c r="B46" s="152">
        <v>19</v>
      </c>
      <c r="C46" s="153">
        <v>4</v>
      </c>
      <c r="D46" s="154" t="s">
        <v>33</v>
      </c>
      <c r="E46" s="155" t="s">
        <v>310</v>
      </c>
      <c r="F46" s="21"/>
      <c r="G46" s="116">
        <f>F46*C46</f>
        <v>0</v>
      </c>
      <c r="H46" s="90"/>
      <c r="I46" s="156">
        <f>G46+(G46*H46)</f>
        <v>0</v>
      </c>
    </row>
    <row r="47" spans="2:9" ht="70" customHeight="1">
      <c r="B47" s="135">
        <f t="shared" si="4"/>
        <v>20</v>
      </c>
      <c r="C47" s="157">
        <v>2</v>
      </c>
      <c r="D47" s="144" t="s">
        <v>40</v>
      </c>
      <c r="E47" s="330" t="s">
        <v>383</v>
      </c>
      <c r="F47" s="22"/>
      <c r="G47" s="121">
        <f t="shared" ref="G47:G72" si="5">F47*C47</f>
        <v>0</v>
      </c>
      <c r="H47" s="90"/>
      <c r="I47" s="158">
        <f>G47+(G47*H47)</f>
        <v>0</v>
      </c>
    </row>
    <row r="48" spans="2:9" ht="55.25" customHeight="1">
      <c r="B48" s="135">
        <f t="shared" si="4"/>
        <v>21</v>
      </c>
      <c r="C48" s="157">
        <v>2</v>
      </c>
      <c r="D48" s="144" t="s">
        <v>41</v>
      </c>
      <c r="E48" s="145" t="s">
        <v>42</v>
      </c>
      <c r="F48" s="22"/>
      <c r="G48" s="121">
        <f t="shared" si="5"/>
        <v>0</v>
      </c>
      <c r="H48" s="90"/>
      <c r="I48" s="158">
        <f t="shared" ref="I48:I72" si="6">G48+(G48*H48)</f>
        <v>0</v>
      </c>
    </row>
    <row r="49" spans="2:9" ht="53.4" customHeight="1">
      <c r="B49" s="135">
        <f t="shared" si="4"/>
        <v>22</v>
      </c>
      <c r="C49" s="143">
        <v>1</v>
      </c>
      <c r="D49" s="144" t="s">
        <v>43</v>
      </c>
      <c r="E49" s="145" t="s">
        <v>247</v>
      </c>
      <c r="F49" s="22"/>
      <c r="G49" s="121">
        <f t="shared" si="5"/>
        <v>0</v>
      </c>
      <c r="H49" s="90"/>
      <c r="I49" s="159">
        <f t="shared" si="6"/>
        <v>0</v>
      </c>
    </row>
    <row r="50" spans="2:9" ht="54.65" customHeight="1">
      <c r="B50" s="135">
        <f t="shared" si="4"/>
        <v>23</v>
      </c>
      <c r="C50" s="157">
        <v>2</v>
      </c>
      <c r="D50" s="144" t="s">
        <v>44</v>
      </c>
      <c r="E50" s="145" t="s">
        <v>248</v>
      </c>
      <c r="F50" s="22"/>
      <c r="G50" s="121">
        <f t="shared" si="5"/>
        <v>0</v>
      </c>
      <c r="H50" s="90"/>
      <c r="I50" s="159">
        <f t="shared" si="6"/>
        <v>0</v>
      </c>
    </row>
    <row r="51" spans="2:9" ht="55.25" customHeight="1">
      <c r="B51" s="135">
        <f t="shared" si="4"/>
        <v>24</v>
      </c>
      <c r="C51" s="143">
        <v>1</v>
      </c>
      <c r="D51" s="144" t="s">
        <v>45</v>
      </c>
      <c r="E51" s="145" t="s">
        <v>249</v>
      </c>
      <c r="F51" s="22"/>
      <c r="G51" s="121">
        <f t="shared" si="5"/>
        <v>0</v>
      </c>
      <c r="H51" s="90"/>
      <c r="I51" s="158">
        <f t="shared" si="6"/>
        <v>0</v>
      </c>
    </row>
    <row r="52" spans="2:9" ht="29.5" customHeight="1">
      <c r="B52" s="135">
        <f t="shared" si="4"/>
        <v>25</v>
      </c>
      <c r="C52" s="157">
        <v>4</v>
      </c>
      <c r="D52" s="144" t="s">
        <v>46</v>
      </c>
      <c r="E52" s="145" t="s">
        <v>47</v>
      </c>
      <c r="F52" s="22"/>
      <c r="G52" s="121">
        <f t="shared" si="5"/>
        <v>0</v>
      </c>
      <c r="H52" s="90"/>
      <c r="I52" s="158">
        <f t="shared" si="6"/>
        <v>0</v>
      </c>
    </row>
    <row r="53" spans="2:9" ht="62.5">
      <c r="B53" s="135">
        <f t="shared" si="4"/>
        <v>26</v>
      </c>
      <c r="C53" s="143">
        <v>1</v>
      </c>
      <c r="D53" s="144" t="s">
        <v>48</v>
      </c>
      <c r="E53" s="145" t="s">
        <v>312</v>
      </c>
      <c r="F53" s="22"/>
      <c r="G53" s="121">
        <f t="shared" si="5"/>
        <v>0</v>
      </c>
      <c r="H53" s="90"/>
      <c r="I53" s="158">
        <f t="shared" si="6"/>
        <v>0</v>
      </c>
    </row>
    <row r="54" spans="2:9" ht="37.5">
      <c r="B54" s="135">
        <f t="shared" si="4"/>
        <v>27</v>
      </c>
      <c r="C54" s="143">
        <v>1</v>
      </c>
      <c r="D54" s="144" t="s">
        <v>49</v>
      </c>
      <c r="E54" s="145" t="s">
        <v>50</v>
      </c>
      <c r="F54" s="22"/>
      <c r="G54" s="121">
        <f t="shared" si="5"/>
        <v>0</v>
      </c>
      <c r="H54" s="90"/>
      <c r="I54" s="158">
        <f t="shared" si="6"/>
        <v>0</v>
      </c>
    </row>
    <row r="55" spans="2:9" ht="64.5" customHeight="1">
      <c r="B55" s="135">
        <f t="shared" si="4"/>
        <v>28</v>
      </c>
      <c r="C55" s="157">
        <v>1</v>
      </c>
      <c r="D55" s="144" t="s">
        <v>51</v>
      </c>
      <c r="E55" s="330" t="s">
        <v>384</v>
      </c>
      <c r="F55" s="22"/>
      <c r="G55" s="121">
        <f t="shared" si="5"/>
        <v>0</v>
      </c>
      <c r="H55" s="90"/>
      <c r="I55" s="158">
        <f>G55+(G55*H55)</f>
        <v>0</v>
      </c>
    </row>
    <row r="56" spans="2:9" ht="13">
      <c r="B56" s="135">
        <f t="shared" si="4"/>
        <v>29</v>
      </c>
      <c r="C56" s="146">
        <v>2</v>
      </c>
      <c r="D56" s="160" t="s">
        <v>52</v>
      </c>
      <c r="E56" s="161" t="s">
        <v>53</v>
      </c>
      <c r="F56" s="22"/>
      <c r="G56" s="121">
        <f t="shared" si="5"/>
        <v>0</v>
      </c>
      <c r="H56" s="90"/>
      <c r="I56" s="158">
        <f t="shared" si="6"/>
        <v>0</v>
      </c>
    </row>
    <row r="57" spans="2:9" ht="29.4" customHeight="1">
      <c r="B57" s="135">
        <f t="shared" si="4"/>
        <v>30</v>
      </c>
      <c r="C57" s="162">
        <v>1</v>
      </c>
      <c r="D57" s="160" t="s">
        <v>54</v>
      </c>
      <c r="E57" s="163" t="s">
        <v>55</v>
      </c>
      <c r="F57" s="22"/>
      <c r="G57" s="121">
        <f t="shared" si="5"/>
        <v>0</v>
      </c>
      <c r="H57" s="90"/>
      <c r="I57" s="158">
        <f t="shared" si="6"/>
        <v>0</v>
      </c>
    </row>
    <row r="58" spans="2:9" ht="28.5" customHeight="1">
      <c r="B58" s="135">
        <f t="shared" si="4"/>
        <v>31</v>
      </c>
      <c r="C58" s="162">
        <v>2</v>
      </c>
      <c r="D58" s="160" t="s">
        <v>56</v>
      </c>
      <c r="E58" s="163" t="s">
        <v>57</v>
      </c>
      <c r="F58" s="22"/>
      <c r="G58" s="121">
        <f t="shared" si="5"/>
        <v>0</v>
      </c>
      <c r="H58" s="90"/>
      <c r="I58" s="158">
        <f t="shared" si="6"/>
        <v>0</v>
      </c>
    </row>
    <row r="59" spans="2:9" ht="15.65" customHeight="1">
      <c r="B59" s="135">
        <f t="shared" si="4"/>
        <v>32</v>
      </c>
      <c r="C59" s="118">
        <v>4</v>
      </c>
      <c r="D59" s="164" t="s">
        <v>56</v>
      </c>
      <c r="E59" s="163" t="s">
        <v>58</v>
      </c>
      <c r="F59" s="22"/>
      <c r="G59" s="121">
        <f t="shared" si="5"/>
        <v>0</v>
      </c>
      <c r="H59" s="90"/>
      <c r="I59" s="158">
        <f t="shared" si="6"/>
        <v>0</v>
      </c>
    </row>
    <row r="60" spans="2:9" ht="17" customHeight="1">
      <c r="B60" s="135">
        <f t="shared" si="4"/>
        <v>33</v>
      </c>
      <c r="C60" s="118">
        <v>1</v>
      </c>
      <c r="D60" s="164" t="s">
        <v>59</v>
      </c>
      <c r="E60" s="327" t="s">
        <v>385</v>
      </c>
      <c r="F60" s="22"/>
      <c r="G60" s="121">
        <f t="shared" si="5"/>
        <v>0</v>
      </c>
      <c r="H60" s="90"/>
      <c r="I60" s="158">
        <f t="shared" si="6"/>
        <v>0</v>
      </c>
    </row>
    <row r="61" spans="2:9" ht="13">
      <c r="B61" s="135">
        <f t="shared" si="4"/>
        <v>34</v>
      </c>
      <c r="C61" s="118">
        <v>2</v>
      </c>
      <c r="D61" s="164" t="s">
        <v>60</v>
      </c>
      <c r="E61" s="163" t="s">
        <v>61</v>
      </c>
      <c r="F61" s="22"/>
      <c r="G61" s="121">
        <f t="shared" si="5"/>
        <v>0</v>
      </c>
      <c r="H61" s="92"/>
      <c r="I61" s="158">
        <f t="shared" si="6"/>
        <v>0</v>
      </c>
    </row>
    <row r="62" spans="2:9" ht="13">
      <c r="B62" s="135">
        <f t="shared" si="4"/>
        <v>35</v>
      </c>
      <c r="C62" s="118">
        <v>4</v>
      </c>
      <c r="D62" s="119" t="s">
        <v>62</v>
      </c>
      <c r="E62" s="120" t="s">
        <v>63</v>
      </c>
      <c r="F62" s="22"/>
      <c r="G62" s="121">
        <f t="shared" si="5"/>
        <v>0</v>
      </c>
      <c r="H62" s="90"/>
      <c r="I62" s="158">
        <f t="shared" si="6"/>
        <v>0</v>
      </c>
    </row>
    <row r="63" spans="2:9" ht="25">
      <c r="B63" s="135">
        <f t="shared" si="4"/>
        <v>36</v>
      </c>
      <c r="C63" s="118">
        <v>1</v>
      </c>
      <c r="D63" s="119" t="s">
        <v>64</v>
      </c>
      <c r="E63" s="120" t="s">
        <v>65</v>
      </c>
      <c r="F63" s="22"/>
      <c r="G63" s="121">
        <f t="shared" si="5"/>
        <v>0</v>
      </c>
      <c r="H63" s="90"/>
      <c r="I63" s="158">
        <f t="shared" si="6"/>
        <v>0</v>
      </c>
    </row>
    <row r="64" spans="2:9" ht="25">
      <c r="B64" s="135">
        <f t="shared" si="4"/>
        <v>37</v>
      </c>
      <c r="C64" s="118">
        <v>1</v>
      </c>
      <c r="D64" s="119" t="s">
        <v>319</v>
      </c>
      <c r="E64" s="120" t="s">
        <v>66</v>
      </c>
      <c r="F64" s="22"/>
      <c r="G64" s="121">
        <f>F64*C64</f>
        <v>0</v>
      </c>
      <c r="H64" s="90"/>
      <c r="I64" s="158">
        <f t="shared" si="6"/>
        <v>0</v>
      </c>
    </row>
    <row r="65" spans="2:9" ht="13">
      <c r="B65" s="135">
        <f t="shared" si="4"/>
        <v>38</v>
      </c>
      <c r="C65" s="165">
        <v>1</v>
      </c>
      <c r="D65" s="164" t="s">
        <v>67</v>
      </c>
      <c r="E65" s="163" t="s">
        <v>286</v>
      </c>
      <c r="F65" s="22"/>
      <c r="G65" s="121">
        <f t="shared" si="5"/>
        <v>0</v>
      </c>
      <c r="H65" s="90"/>
      <c r="I65" s="158">
        <f t="shared" si="6"/>
        <v>0</v>
      </c>
    </row>
    <row r="66" spans="2:9" ht="25">
      <c r="B66" s="135">
        <f t="shared" si="4"/>
        <v>39</v>
      </c>
      <c r="C66" s="165">
        <v>1</v>
      </c>
      <c r="D66" s="164" t="s">
        <v>40</v>
      </c>
      <c r="E66" s="163" t="s">
        <v>257</v>
      </c>
      <c r="F66" s="22"/>
      <c r="G66" s="121">
        <f t="shared" si="5"/>
        <v>0</v>
      </c>
      <c r="H66" s="90"/>
      <c r="I66" s="158">
        <f t="shared" si="6"/>
        <v>0</v>
      </c>
    </row>
    <row r="67" spans="2:9" ht="80.400000000000006" customHeight="1">
      <c r="B67" s="135">
        <f t="shared" si="4"/>
        <v>40</v>
      </c>
      <c r="C67" s="118">
        <v>1</v>
      </c>
      <c r="D67" s="123" t="s">
        <v>68</v>
      </c>
      <c r="E67" s="120" t="s">
        <v>356</v>
      </c>
      <c r="F67" s="22"/>
      <c r="G67" s="121">
        <f t="shared" si="5"/>
        <v>0</v>
      </c>
      <c r="H67" s="90"/>
      <c r="I67" s="158">
        <f t="shared" si="6"/>
        <v>0</v>
      </c>
    </row>
    <row r="68" spans="2:9" ht="29.4" customHeight="1">
      <c r="B68" s="135">
        <f t="shared" si="4"/>
        <v>41</v>
      </c>
      <c r="C68" s="118">
        <v>1</v>
      </c>
      <c r="D68" s="119" t="s">
        <v>69</v>
      </c>
      <c r="E68" s="120" t="s">
        <v>70</v>
      </c>
      <c r="F68" s="22"/>
      <c r="G68" s="121">
        <f t="shared" si="5"/>
        <v>0</v>
      </c>
      <c r="H68" s="90"/>
      <c r="I68" s="158">
        <f t="shared" si="6"/>
        <v>0</v>
      </c>
    </row>
    <row r="69" spans="2:9" ht="16.5" customHeight="1">
      <c r="B69" s="135">
        <f t="shared" si="4"/>
        <v>42</v>
      </c>
      <c r="C69" s="118">
        <v>1</v>
      </c>
      <c r="D69" s="119" t="s">
        <v>71</v>
      </c>
      <c r="E69" s="120" t="s">
        <v>72</v>
      </c>
      <c r="F69" s="22"/>
      <c r="G69" s="121">
        <f t="shared" si="5"/>
        <v>0</v>
      </c>
      <c r="H69" s="90"/>
      <c r="I69" s="158">
        <f t="shared" si="6"/>
        <v>0</v>
      </c>
    </row>
    <row r="70" spans="2:9" ht="43.5" customHeight="1">
      <c r="B70" s="135">
        <f t="shared" si="4"/>
        <v>43</v>
      </c>
      <c r="C70" s="118">
        <v>1</v>
      </c>
      <c r="D70" s="126" t="s">
        <v>73</v>
      </c>
      <c r="E70" s="124" t="s">
        <v>357</v>
      </c>
      <c r="F70" s="22"/>
      <c r="G70" s="121">
        <f t="shared" si="5"/>
        <v>0</v>
      </c>
      <c r="H70" s="90"/>
      <c r="I70" s="158">
        <f t="shared" si="6"/>
        <v>0</v>
      </c>
    </row>
    <row r="71" spans="2:9" ht="35.5" customHeight="1">
      <c r="B71" s="135">
        <f t="shared" si="4"/>
        <v>44</v>
      </c>
      <c r="C71" s="165">
        <v>1</v>
      </c>
      <c r="D71" s="149" t="s">
        <v>322</v>
      </c>
      <c r="E71" s="327" t="s">
        <v>386</v>
      </c>
      <c r="F71" s="22"/>
      <c r="G71" s="121">
        <f t="shared" si="5"/>
        <v>0</v>
      </c>
      <c r="H71" s="90"/>
      <c r="I71" s="158">
        <f t="shared" si="6"/>
        <v>0</v>
      </c>
    </row>
    <row r="72" spans="2:9" ht="95.4" customHeight="1">
      <c r="B72" s="135">
        <f t="shared" si="4"/>
        <v>45</v>
      </c>
      <c r="C72" s="165">
        <v>1</v>
      </c>
      <c r="D72" s="119" t="s">
        <v>74</v>
      </c>
      <c r="E72" s="124" t="s">
        <v>259</v>
      </c>
      <c r="F72" s="22"/>
      <c r="G72" s="121">
        <f t="shared" si="5"/>
        <v>0</v>
      </c>
      <c r="H72" s="90"/>
      <c r="I72" s="158">
        <f t="shared" si="6"/>
        <v>0</v>
      </c>
    </row>
    <row r="73" spans="2:9" ht="38" thickBot="1">
      <c r="B73" s="135">
        <f t="shared" si="4"/>
        <v>46</v>
      </c>
      <c r="C73" s="118">
        <v>1</v>
      </c>
      <c r="D73" s="119" t="s">
        <v>75</v>
      </c>
      <c r="E73" s="124" t="s">
        <v>76</v>
      </c>
      <c r="F73" s="22"/>
      <c r="G73" s="166">
        <f>F73*C73</f>
        <v>0</v>
      </c>
      <c r="H73" s="93"/>
      <c r="I73" s="167">
        <f>G73+(G73*H73)</f>
        <v>0</v>
      </c>
    </row>
    <row r="74" spans="2:9" ht="26" customHeight="1" thickBot="1">
      <c r="B74" s="130" t="s">
        <v>9</v>
      </c>
      <c r="C74" s="377" t="s">
        <v>77</v>
      </c>
      <c r="D74" s="377"/>
      <c r="E74" s="168"/>
      <c r="F74" s="131"/>
      <c r="G74" s="131"/>
      <c r="H74" s="131"/>
      <c r="I74" s="169"/>
    </row>
    <row r="75" spans="2:9" ht="53.4" customHeight="1">
      <c r="B75" s="135">
        <f>B73+1</f>
        <v>47</v>
      </c>
      <c r="C75" s="170">
        <v>1</v>
      </c>
      <c r="D75" s="115" t="s">
        <v>78</v>
      </c>
      <c r="E75" s="120" t="s">
        <v>251</v>
      </c>
      <c r="F75" s="22"/>
      <c r="G75" s="116">
        <f>F75*C75</f>
        <v>0</v>
      </c>
      <c r="H75" s="90"/>
      <c r="I75" s="171">
        <f t="shared" ref="I75:I105" si="7">G75+(G75*H75)</f>
        <v>0</v>
      </c>
    </row>
    <row r="76" spans="2:9" ht="25">
      <c r="B76" s="135">
        <f t="shared" si="4"/>
        <v>48</v>
      </c>
      <c r="C76" s="172">
        <v>1</v>
      </c>
      <c r="D76" s="126" t="s">
        <v>79</v>
      </c>
      <c r="E76" s="120" t="s">
        <v>80</v>
      </c>
      <c r="F76" s="22"/>
      <c r="G76" s="121">
        <f t="shared" ref="G76:G133" si="8">F76*C76</f>
        <v>0</v>
      </c>
      <c r="H76" s="90"/>
      <c r="I76" s="159">
        <f t="shared" si="7"/>
        <v>0</v>
      </c>
    </row>
    <row r="77" spans="2:9" ht="28.75" customHeight="1">
      <c r="B77" s="135">
        <f t="shared" si="4"/>
        <v>49</v>
      </c>
      <c r="C77" s="172">
        <v>1</v>
      </c>
      <c r="D77" s="123" t="s">
        <v>81</v>
      </c>
      <c r="E77" s="120" t="s">
        <v>287</v>
      </c>
      <c r="F77" s="22"/>
      <c r="G77" s="121">
        <f t="shared" si="8"/>
        <v>0</v>
      </c>
      <c r="H77" s="90"/>
      <c r="I77" s="159">
        <f t="shared" si="7"/>
        <v>0</v>
      </c>
    </row>
    <row r="78" spans="2:9" ht="37.5">
      <c r="B78" s="135">
        <f t="shared" si="4"/>
        <v>50</v>
      </c>
      <c r="C78" s="173">
        <v>4</v>
      </c>
      <c r="D78" s="164" t="s">
        <v>82</v>
      </c>
      <c r="E78" s="163" t="s">
        <v>358</v>
      </c>
      <c r="F78" s="22"/>
      <c r="G78" s="121">
        <f t="shared" si="8"/>
        <v>0</v>
      </c>
      <c r="H78" s="90"/>
      <c r="I78" s="159">
        <f t="shared" si="7"/>
        <v>0</v>
      </c>
    </row>
    <row r="79" spans="2:9" ht="54" customHeight="1">
      <c r="B79" s="135">
        <f t="shared" si="4"/>
        <v>51</v>
      </c>
      <c r="C79" s="172">
        <v>4</v>
      </c>
      <c r="D79" s="119" t="s">
        <v>326</v>
      </c>
      <c r="E79" s="120" t="s">
        <v>359</v>
      </c>
      <c r="F79" s="22"/>
      <c r="G79" s="121">
        <f t="shared" si="8"/>
        <v>0</v>
      </c>
      <c r="H79" s="90"/>
      <c r="I79" s="159">
        <f t="shared" si="7"/>
        <v>0</v>
      </c>
    </row>
    <row r="80" spans="2:9" ht="37.5">
      <c r="B80" s="135">
        <f t="shared" si="4"/>
        <v>52</v>
      </c>
      <c r="C80" s="172">
        <v>1</v>
      </c>
      <c r="D80" s="119" t="s">
        <v>83</v>
      </c>
      <c r="E80" s="120" t="s">
        <v>288</v>
      </c>
      <c r="F80" s="22"/>
      <c r="G80" s="121">
        <f t="shared" si="8"/>
        <v>0</v>
      </c>
      <c r="H80" s="90"/>
      <c r="I80" s="159">
        <f t="shared" si="7"/>
        <v>0</v>
      </c>
    </row>
    <row r="81" spans="2:9">
      <c r="B81" s="135">
        <f t="shared" si="4"/>
        <v>53</v>
      </c>
      <c r="C81" s="172">
        <v>1</v>
      </c>
      <c r="D81" s="119" t="s">
        <v>84</v>
      </c>
      <c r="E81" s="120" t="s">
        <v>85</v>
      </c>
      <c r="F81" s="22"/>
      <c r="G81" s="121">
        <f t="shared" si="8"/>
        <v>0</v>
      </c>
      <c r="H81" s="90"/>
      <c r="I81" s="159">
        <f t="shared" si="7"/>
        <v>0</v>
      </c>
    </row>
    <row r="82" spans="2:9" ht="25">
      <c r="B82" s="135">
        <f t="shared" si="4"/>
        <v>54</v>
      </c>
      <c r="C82" s="172">
        <v>1</v>
      </c>
      <c r="D82" s="119" t="s">
        <v>86</v>
      </c>
      <c r="E82" s="120" t="s">
        <v>87</v>
      </c>
      <c r="F82" s="22"/>
      <c r="G82" s="121">
        <f t="shared" si="8"/>
        <v>0</v>
      </c>
      <c r="H82" s="90"/>
      <c r="I82" s="159">
        <f t="shared" si="7"/>
        <v>0</v>
      </c>
    </row>
    <row r="83" spans="2:9" ht="25">
      <c r="B83" s="135">
        <f t="shared" si="4"/>
        <v>55</v>
      </c>
      <c r="C83" s="174">
        <v>1</v>
      </c>
      <c r="D83" s="126" t="s">
        <v>88</v>
      </c>
      <c r="E83" s="124" t="s">
        <v>89</v>
      </c>
      <c r="F83" s="22"/>
      <c r="G83" s="121">
        <f t="shared" si="8"/>
        <v>0</v>
      </c>
      <c r="H83" s="90"/>
      <c r="I83" s="159">
        <f t="shared" si="7"/>
        <v>0</v>
      </c>
    </row>
    <row r="84" spans="2:9">
      <c r="B84" s="135">
        <f t="shared" si="4"/>
        <v>56</v>
      </c>
      <c r="C84" s="172">
        <v>1</v>
      </c>
      <c r="D84" s="119" t="s">
        <v>90</v>
      </c>
      <c r="E84" s="120" t="s">
        <v>91</v>
      </c>
      <c r="F84" s="22"/>
      <c r="G84" s="121">
        <f t="shared" si="8"/>
        <v>0</v>
      </c>
      <c r="H84" s="90"/>
      <c r="I84" s="159">
        <f t="shared" si="7"/>
        <v>0</v>
      </c>
    </row>
    <row r="85" spans="2:9" ht="25">
      <c r="B85" s="135">
        <f>B84+1</f>
        <v>57</v>
      </c>
      <c r="C85" s="172">
        <v>1</v>
      </c>
      <c r="D85" s="119" t="s">
        <v>92</v>
      </c>
      <c r="E85" s="120" t="s">
        <v>93</v>
      </c>
      <c r="F85" s="22"/>
      <c r="G85" s="121">
        <f t="shared" si="8"/>
        <v>0</v>
      </c>
      <c r="H85" s="90"/>
      <c r="I85" s="159">
        <f t="shared" si="7"/>
        <v>0</v>
      </c>
    </row>
    <row r="86" spans="2:9">
      <c r="B86" s="135">
        <f t="shared" si="4"/>
        <v>58</v>
      </c>
      <c r="C86" s="172">
        <v>1</v>
      </c>
      <c r="D86" s="119" t="s">
        <v>94</v>
      </c>
      <c r="E86" s="120" t="s">
        <v>95</v>
      </c>
      <c r="F86" s="22"/>
      <c r="G86" s="121">
        <f t="shared" si="8"/>
        <v>0</v>
      </c>
      <c r="H86" s="90"/>
      <c r="I86" s="159">
        <f t="shared" si="7"/>
        <v>0</v>
      </c>
    </row>
    <row r="87" spans="2:9">
      <c r="B87" s="135">
        <f t="shared" si="4"/>
        <v>59</v>
      </c>
      <c r="C87" s="172">
        <v>1</v>
      </c>
      <c r="D87" s="119" t="s">
        <v>96</v>
      </c>
      <c r="E87" s="120" t="s">
        <v>289</v>
      </c>
      <c r="F87" s="22"/>
      <c r="G87" s="121">
        <f t="shared" si="8"/>
        <v>0</v>
      </c>
      <c r="H87" s="90"/>
      <c r="I87" s="159">
        <f t="shared" si="7"/>
        <v>0</v>
      </c>
    </row>
    <row r="88" spans="2:9">
      <c r="B88" s="135">
        <f t="shared" si="4"/>
        <v>60</v>
      </c>
      <c r="C88" s="174">
        <v>2</v>
      </c>
      <c r="D88" s="149" t="s">
        <v>97</v>
      </c>
      <c r="E88" s="255" t="s">
        <v>290</v>
      </c>
      <c r="F88" s="22"/>
      <c r="G88" s="121">
        <f t="shared" si="8"/>
        <v>0</v>
      </c>
      <c r="H88" s="90"/>
      <c r="I88" s="159">
        <f t="shared" si="7"/>
        <v>0</v>
      </c>
    </row>
    <row r="89" spans="2:9" ht="75">
      <c r="B89" s="135">
        <f t="shared" si="4"/>
        <v>61</v>
      </c>
      <c r="C89" s="172">
        <v>1</v>
      </c>
      <c r="D89" s="149" t="s">
        <v>98</v>
      </c>
      <c r="E89" s="163" t="s">
        <v>99</v>
      </c>
      <c r="F89" s="22"/>
      <c r="G89" s="121">
        <f t="shared" si="8"/>
        <v>0</v>
      </c>
      <c r="H89" s="90"/>
      <c r="I89" s="159">
        <f t="shared" si="7"/>
        <v>0</v>
      </c>
    </row>
    <row r="90" spans="2:9" ht="27" customHeight="1">
      <c r="B90" s="135">
        <f t="shared" si="4"/>
        <v>62</v>
      </c>
      <c r="C90" s="172">
        <v>1</v>
      </c>
      <c r="D90" s="164" t="s">
        <v>100</v>
      </c>
      <c r="E90" s="163" t="s">
        <v>291</v>
      </c>
      <c r="F90" s="22"/>
      <c r="G90" s="121">
        <f t="shared" si="8"/>
        <v>0</v>
      </c>
      <c r="H90" s="90"/>
      <c r="I90" s="159">
        <f t="shared" si="7"/>
        <v>0</v>
      </c>
    </row>
    <row r="91" spans="2:9" ht="25">
      <c r="B91" s="135">
        <f t="shared" si="4"/>
        <v>63</v>
      </c>
      <c r="C91" s="173">
        <v>1</v>
      </c>
      <c r="D91" s="164" t="s">
        <v>101</v>
      </c>
      <c r="E91" s="163" t="s">
        <v>102</v>
      </c>
      <c r="F91" s="22"/>
      <c r="G91" s="121">
        <f t="shared" si="8"/>
        <v>0</v>
      </c>
      <c r="H91" s="90"/>
      <c r="I91" s="159">
        <f t="shared" si="7"/>
        <v>0</v>
      </c>
    </row>
    <row r="92" spans="2:9">
      <c r="B92" s="135">
        <f t="shared" si="4"/>
        <v>64</v>
      </c>
      <c r="C92" s="173">
        <v>2</v>
      </c>
      <c r="D92" s="149" t="s">
        <v>103</v>
      </c>
      <c r="E92" s="175" t="s">
        <v>328</v>
      </c>
      <c r="F92" s="22"/>
      <c r="G92" s="121">
        <f>F92*C92</f>
        <v>0</v>
      </c>
      <c r="H92" s="90"/>
      <c r="I92" s="159">
        <f t="shared" si="7"/>
        <v>0</v>
      </c>
    </row>
    <row r="93" spans="2:9">
      <c r="B93" s="135">
        <f t="shared" si="4"/>
        <v>65</v>
      </c>
      <c r="C93" s="172">
        <v>1</v>
      </c>
      <c r="D93" s="164" t="s">
        <v>104</v>
      </c>
      <c r="E93" s="163" t="s">
        <v>292</v>
      </c>
      <c r="F93" s="22"/>
      <c r="G93" s="121">
        <f t="shared" si="8"/>
        <v>0</v>
      </c>
      <c r="H93" s="90"/>
      <c r="I93" s="159">
        <f t="shared" si="7"/>
        <v>0</v>
      </c>
    </row>
    <row r="94" spans="2:9">
      <c r="B94" s="135">
        <f t="shared" si="4"/>
        <v>66</v>
      </c>
      <c r="C94" s="172">
        <v>1</v>
      </c>
      <c r="D94" s="149" t="s">
        <v>105</v>
      </c>
      <c r="E94" s="175" t="s">
        <v>106</v>
      </c>
      <c r="F94" s="22"/>
      <c r="G94" s="121">
        <f t="shared" si="8"/>
        <v>0</v>
      </c>
      <c r="H94" s="90"/>
      <c r="I94" s="159">
        <f t="shared" si="7"/>
        <v>0</v>
      </c>
    </row>
    <row r="95" spans="2:9">
      <c r="B95" s="135">
        <f t="shared" si="4"/>
        <v>67</v>
      </c>
      <c r="C95" s="172">
        <v>1</v>
      </c>
      <c r="D95" s="149" t="s">
        <v>105</v>
      </c>
      <c r="E95" s="175" t="s">
        <v>107</v>
      </c>
      <c r="F95" s="22"/>
      <c r="G95" s="121">
        <f t="shared" si="8"/>
        <v>0</v>
      </c>
      <c r="H95" s="90"/>
      <c r="I95" s="159">
        <f t="shared" si="7"/>
        <v>0</v>
      </c>
    </row>
    <row r="96" spans="2:9" ht="37.5">
      <c r="B96" s="135">
        <f t="shared" si="4"/>
        <v>68</v>
      </c>
      <c r="C96" s="172">
        <v>3</v>
      </c>
      <c r="D96" s="149" t="s">
        <v>108</v>
      </c>
      <c r="E96" s="175" t="s">
        <v>329</v>
      </c>
      <c r="F96" s="22"/>
      <c r="G96" s="166">
        <f t="shared" si="8"/>
        <v>0</v>
      </c>
      <c r="H96" s="90"/>
      <c r="I96" s="159">
        <f t="shared" si="7"/>
        <v>0</v>
      </c>
    </row>
    <row r="97" spans="2:9" ht="75">
      <c r="B97" s="135">
        <f t="shared" si="4"/>
        <v>69</v>
      </c>
      <c r="C97" s="173">
        <v>1</v>
      </c>
      <c r="D97" s="164" t="s">
        <v>109</v>
      </c>
      <c r="E97" s="161" t="s">
        <v>360</v>
      </c>
      <c r="F97" s="22"/>
      <c r="G97" s="121">
        <f t="shared" si="8"/>
        <v>0</v>
      </c>
      <c r="H97" s="90"/>
      <c r="I97" s="159">
        <f t="shared" si="7"/>
        <v>0</v>
      </c>
    </row>
    <row r="98" spans="2:9" ht="25">
      <c r="B98" s="135">
        <f t="shared" si="4"/>
        <v>70</v>
      </c>
      <c r="C98" s="173">
        <v>1</v>
      </c>
      <c r="D98" s="164" t="s">
        <v>110</v>
      </c>
      <c r="E98" s="176" t="s">
        <v>111</v>
      </c>
      <c r="F98" s="22"/>
      <c r="G98" s="121">
        <f t="shared" si="8"/>
        <v>0</v>
      </c>
      <c r="H98" s="90"/>
      <c r="I98" s="159">
        <f t="shared" si="7"/>
        <v>0</v>
      </c>
    </row>
    <row r="99" spans="2:9" ht="53.15" customHeight="1">
      <c r="B99" s="135">
        <f t="shared" si="4"/>
        <v>71</v>
      </c>
      <c r="C99" s="173">
        <v>1</v>
      </c>
      <c r="D99" s="164" t="s">
        <v>112</v>
      </c>
      <c r="E99" s="327" t="s">
        <v>387</v>
      </c>
      <c r="F99" s="22"/>
      <c r="G99" s="121">
        <f t="shared" si="8"/>
        <v>0</v>
      </c>
      <c r="H99" s="90"/>
      <c r="I99" s="159">
        <f t="shared" si="7"/>
        <v>0</v>
      </c>
    </row>
    <row r="100" spans="2:9" ht="25">
      <c r="B100" s="135">
        <f t="shared" ref="B100:B134" si="9">B99+1</f>
        <v>72</v>
      </c>
      <c r="C100" s="173">
        <v>2</v>
      </c>
      <c r="D100" s="164" t="s">
        <v>113</v>
      </c>
      <c r="E100" s="163" t="s">
        <v>331</v>
      </c>
      <c r="F100" s="22"/>
      <c r="G100" s="121">
        <f t="shared" si="8"/>
        <v>0</v>
      </c>
      <c r="H100" s="90"/>
      <c r="I100" s="159">
        <f t="shared" si="7"/>
        <v>0</v>
      </c>
    </row>
    <row r="101" spans="2:9" ht="37.5">
      <c r="B101" s="135">
        <f t="shared" si="9"/>
        <v>73</v>
      </c>
      <c r="C101" s="173">
        <v>1</v>
      </c>
      <c r="D101" s="164" t="s">
        <v>114</v>
      </c>
      <c r="E101" s="163" t="s">
        <v>332</v>
      </c>
      <c r="F101" s="22"/>
      <c r="G101" s="121">
        <f t="shared" si="8"/>
        <v>0</v>
      </c>
      <c r="H101" s="90"/>
      <c r="I101" s="159">
        <f t="shared" si="7"/>
        <v>0</v>
      </c>
    </row>
    <row r="102" spans="2:9" ht="79.5" customHeight="1">
      <c r="B102" s="135">
        <f t="shared" si="9"/>
        <v>74</v>
      </c>
      <c r="C102" s="173">
        <v>1</v>
      </c>
      <c r="D102" s="164" t="s">
        <v>115</v>
      </c>
      <c r="E102" s="163" t="s">
        <v>333</v>
      </c>
      <c r="F102" s="22"/>
      <c r="G102" s="121">
        <f t="shared" si="8"/>
        <v>0</v>
      </c>
      <c r="H102" s="90"/>
      <c r="I102" s="159">
        <f t="shared" si="7"/>
        <v>0</v>
      </c>
    </row>
    <row r="103" spans="2:9" ht="27" customHeight="1">
      <c r="B103" s="135">
        <f t="shared" si="9"/>
        <v>75</v>
      </c>
      <c r="C103" s="172">
        <v>1</v>
      </c>
      <c r="D103" s="149" t="s">
        <v>116</v>
      </c>
      <c r="E103" s="175" t="s">
        <v>252</v>
      </c>
      <c r="F103" s="22"/>
      <c r="G103" s="121">
        <f t="shared" si="8"/>
        <v>0</v>
      </c>
      <c r="H103" s="90"/>
      <c r="I103" s="159">
        <f t="shared" si="7"/>
        <v>0</v>
      </c>
    </row>
    <row r="104" spans="2:9" ht="14.15" customHeight="1">
      <c r="B104" s="135">
        <f t="shared" si="9"/>
        <v>76</v>
      </c>
      <c r="C104" s="172">
        <v>1</v>
      </c>
      <c r="D104" s="164" t="s">
        <v>117</v>
      </c>
      <c r="E104" s="163" t="s">
        <v>118</v>
      </c>
      <c r="F104" s="22"/>
      <c r="G104" s="166">
        <f t="shared" si="8"/>
        <v>0</v>
      </c>
      <c r="H104" s="90"/>
      <c r="I104" s="159">
        <f t="shared" si="7"/>
        <v>0</v>
      </c>
    </row>
    <row r="105" spans="2:9" ht="50">
      <c r="B105" s="135">
        <f t="shared" si="9"/>
        <v>77</v>
      </c>
      <c r="C105" s="173">
        <v>1</v>
      </c>
      <c r="D105" s="164" t="s">
        <v>334</v>
      </c>
      <c r="E105" s="163" t="s">
        <v>335</v>
      </c>
      <c r="F105" s="22"/>
      <c r="G105" s="121">
        <f t="shared" si="8"/>
        <v>0</v>
      </c>
      <c r="H105" s="90"/>
      <c r="I105" s="159">
        <f t="shared" si="7"/>
        <v>0</v>
      </c>
    </row>
    <row r="106" spans="2:9" ht="55.75" customHeight="1">
      <c r="B106" s="135">
        <f t="shared" si="9"/>
        <v>78</v>
      </c>
      <c r="C106" s="172">
        <v>2</v>
      </c>
      <c r="D106" s="164" t="s">
        <v>119</v>
      </c>
      <c r="E106" s="175" t="s">
        <v>361</v>
      </c>
      <c r="F106" s="22"/>
      <c r="G106" s="121">
        <f t="shared" si="8"/>
        <v>0</v>
      </c>
      <c r="H106" s="90"/>
      <c r="I106" s="159">
        <f t="shared" ref="I106:I133" si="10">G106+(G106*H106)</f>
        <v>0</v>
      </c>
    </row>
    <row r="107" spans="2:9" ht="37.5">
      <c r="B107" s="135">
        <f t="shared" si="9"/>
        <v>79</v>
      </c>
      <c r="C107" s="172">
        <v>2</v>
      </c>
      <c r="D107" s="164" t="s">
        <v>120</v>
      </c>
      <c r="E107" s="175" t="s">
        <v>337</v>
      </c>
      <c r="F107" s="22"/>
      <c r="G107" s="121">
        <f t="shared" si="8"/>
        <v>0</v>
      </c>
      <c r="H107" s="90"/>
      <c r="I107" s="159">
        <f t="shared" si="10"/>
        <v>0</v>
      </c>
    </row>
    <row r="108" spans="2:9" ht="27" customHeight="1">
      <c r="B108" s="135">
        <f t="shared" si="9"/>
        <v>80</v>
      </c>
      <c r="C108" s="172">
        <v>2</v>
      </c>
      <c r="D108" s="164" t="s">
        <v>121</v>
      </c>
      <c r="E108" s="175" t="s">
        <v>122</v>
      </c>
      <c r="F108" s="22"/>
      <c r="G108" s="121">
        <f t="shared" si="8"/>
        <v>0</v>
      </c>
      <c r="H108" s="90"/>
      <c r="I108" s="159">
        <f t="shared" si="10"/>
        <v>0</v>
      </c>
    </row>
    <row r="109" spans="2:9" ht="25">
      <c r="B109" s="135">
        <f t="shared" si="9"/>
        <v>81</v>
      </c>
      <c r="C109" s="172">
        <v>2</v>
      </c>
      <c r="D109" s="164" t="s">
        <v>123</v>
      </c>
      <c r="E109" s="175" t="s">
        <v>124</v>
      </c>
      <c r="F109" s="22"/>
      <c r="G109" s="121">
        <f t="shared" si="8"/>
        <v>0</v>
      </c>
      <c r="H109" s="90"/>
      <c r="I109" s="159">
        <f t="shared" si="10"/>
        <v>0</v>
      </c>
    </row>
    <row r="110" spans="2:9" ht="27.65" customHeight="1">
      <c r="B110" s="135">
        <f t="shared" si="9"/>
        <v>82</v>
      </c>
      <c r="C110" s="172">
        <v>2</v>
      </c>
      <c r="D110" s="164" t="s">
        <v>125</v>
      </c>
      <c r="E110" s="175" t="s">
        <v>338</v>
      </c>
      <c r="F110" s="22"/>
      <c r="G110" s="121">
        <f t="shared" si="8"/>
        <v>0</v>
      </c>
      <c r="H110" s="90"/>
      <c r="I110" s="159">
        <f t="shared" si="10"/>
        <v>0</v>
      </c>
    </row>
    <row r="111" spans="2:9" ht="25">
      <c r="B111" s="135">
        <f t="shared" si="9"/>
        <v>83</v>
      </c>
      <c r="C111" s="172">
        <v>1</v>
      </c>
      <c r="D111" s="164" t="s">
        <v>126</v>
      </c>
      <c r="E111" s="163" t="s">
        <v>127</v>
      </c>
      <c r="F111" s="22"/>
      <c r="G111" s="121">
        <f t="shared" si="8"/>
        <v>0</v>
      </c>
      <c r="H111" s="90"/>
      <c r="I111" s="159">
        <f t="shared" si="10"/>
        <v>0</v>
      </c>
    </row>
    <row r="112" spans="2:9" ht="16.25" customHeight="1">
      <c r="B112" s="135">
        <f t="shared" si="9"/>
        <v>84</v>
      </c>
      <c r="C112" s="172">
        <v>1</v>
      </c>
      <c r="D112" s="164" t="s">
        <v>128</v>
      </c>
      <c r="E112" s="163" t="s">
        <v>293</v>
      </c>
      <c r="F112" s="22"/>
      <c r="G112" s="121">
        <f t="shared" si="8"/>
        <v>0</v>
      </c>
      <c r="H112" s="90"/>
      <c r="I112" s="159">
        <f t="shared" si="10"/>
        <v>0</v>
      </c>
    </row>
    <row r="113" spans="2:9" ht="27.65" customHeight="1">
      <c r="B113" s="135">
        <f t="shared" si="9"/>
        <v>85</v>
      </c>
      <c r="C113" s="172">
        <v>1</v>
      </c>
      <c r="D113" s="164" t="s">
        <v>129</v>
      </c>
      <c r="E113" s="163" t="s">
        <v>130</v>
      </c>
      <c r="F113" s="22"/>
      <c r="G113" s="121">
        <f t="shared" si="8"/>
        <v>0</v>
      </c>
      <c r="H113" s="90"/>
      <c r="I113" s="159">
        <f t="shared" si="10"/>
        <v>0</v>
      </c>
    </row>
    <row r="114" spans="2:9" ht="29.4" customHeight="1">
      <c r="B114" s="135">
        <f t="shared" si="9"/>
        <v>86</v>
      </c>
      <c r="C114" s="172">
        <v>1</v>
      </c>
      <c r="D114" s="164" t="s">
        <v>131</v>
      </c>
      <c r="E114" s="163" t="s">
        <v>294</v>
      </c>
      <c r="F114" s="22"/>
      <c r="G114" s="121">
        <f t="shared" si="8"/>
        <v>0</v>
      </c>
      <c r="H114" s="90"/>
      <c r="I114" s="159">
        <f t="shared" si="10"/>
        <v>0</v>
      </c>
    </row>
    <row r="115" spans="2:9" ht="33" customHeight="1">
      <c r="B115" s="135">
        <f t="shared" si="9"/>
        <v>87</v>
      </c>
      <c r="C115" s="172">
        <v>1</v>
      </c>
      <c r="D115" s="164" t="s">
        <v>132</v>
      </c>
      <c r="E115" s="327" t="s">
        <v>388</v>
      </c>
      <c r="F115" s="22"/>
      <c r="G115" s="121">
        <f t="shared" si="8"/>
        <v>0</v>
      </c>
      <c r="H115" s="90"/>
      <c r="I115" s="159">
        <f t="shared" si="10"/>
        <v>0</v>
      </c>
    </row>
    <row r="116" spans="2:9" ht="15.65" customHeight="1">
      <c r="B116" s="135">
        <f t="shared" si="9"/>
        <v>88</v>
      </c>
      <c r="C116" s="173">
        <v>2</v>
      </c>
      <c r="D116" s="149" t="s">
        <v>133</v>
      </c>
      <c r="E116" s="163" t="s">
        <v>295</v>
      </c>
      <c r="F116" s="22"/>
      <c r="G116" s="121">
        <f t="shared" si="8"/>
        <v>0</v>
      </c>
      <c r="H116" s="90"/>
      <c r="I116" s="159">
        <f t="shared" si="10"/>
        <v>0</v>
      </c>
    </row>
    <row r="117" spans="2:9" ht="27.65" customHeight="1">
      <c r="B117" s="135">
        <f t="shared" si="9"/>
        <v>89</v>
      </c>
      <c r="C117" s="174">
        <v>2</v>
      </c>
      <c r="D117" s="164" t="s">
        <v>134</v>
      </c>
      <c r="E117" s="163" t="s">
        <v>296</v>
      </c>
      <c r="F117" s="22"/>
      <c r="G117" s="121">
        <f t="shared" si="8"/>
        <v>0</v>
      </c>
      <c r="H117" s="90"/>
      <c r="I117" s="159">
        <f t="shared" si="10"/>
        <v>0</v>
      </c>
    </row>
    <row r="118" spans="2:9" ht="29.4" customHeight="1">
      <c r="B118" s="135">
        <f t="shared" si="9"/>
        <v>90</v>
      </c>
      <c r="C118" s="174">
        <v>2</v>
      </c>
      <c r="D118" s="164" t="s">
        <v>135</v>
      </c>
      <c r="E118" s="163" t="s">
        <v>296</v>
      </c>
      <c r="F118" s="22"/>
      <c r="G118" s="121">
        <f t="shared" si="8"/>
        <v>0</v>
      </c>
      <c r="H118" s="90"/>
      <c r="I118" s="159">
        <f t="shared" si="10"/>
        <v>0</v>
      </c>
    </row>
    <row r="119" spans="2:9" ht="15.65" customHeight="1">
      <c r="B119" s="135">
        <f t="shared" si="9"/>
        <v>91</v>
      </c>
      <c r="C119" s="174">
        <v>2</v>
      </c>
      <c r="D119" s="164" t="s">
        <v>136</v>
      </c>
      <c r="E119" s="163" t="s">
        <v>371</v>
      </c>
      <c r="F119" s="22"/>
      <c r="G119" s="121">
        <f t="shared" si="8"/>
        <v>0</v>
      </c>
      <c r="H119" s="90"/>
      <c r="I119" s="159">
        <f t="shared" si="10"/>
        <v>0</v>
      </c>
    </row>
    <row r="120" spans="2:9" ht="15.65" customHeight="1">
      <c r="B120" s="135">
        <f t="shared" si="9"/>
        <v>92</v>
      </c>
      <c r="C120" s="174">
        <v>1</v>
      </c>
      <c r="D120" s="164" t="s">
        <v>137</v>
      </c>
      <c r="E120" s="163" t="s">
        <v>372</v>
      </c>
      <c r="F120" s="22"/>
      <c r="G120" s="121">
        <f t="shared" si="8"/>
        <v>0</v>
      </c>
      <c r="H120" s="90"/>
      <c r="I120" s="159">
        <f t="shared" si="10"/>
        <v>0</v>
      </c>
    </row>
    <row r="121" spans="2:9" ht="25">
      <c r="B121" s="135">
        <f t="shared" si="9"/>
        <v>93</v>
      </c>
      <c r="C121" s="173">
        <v>1</v>
      </c>
      <c r="D121" s="164" t="s">
        <v>138</v>
      </c>
      <c r="E121" s="163" t="s">
        <v>298</v>
      </c>
      <c r="F121" s="22"/>
      <c r="G121" s="121">
        <f t="shared" si="8"/>
        <v>0</v>
      </c>
      <c r="H121" s="90"/>
      <c r="I121" s="159">
        <f t="shared" si="10"/>
        <v>0</v>
      </c>
    </row>
    <row r="122" spans="2:9">
      <c r="B122" s="135">
        <f t="shared" si="9"/>
        <v>94</v>
      </c>
      <c r="C122" s="173">
        <v>2</v>
      </c>
      <c r="D122" s="164" t="s">
        <v>139</v>
      </c>
      <c r="E122" s="163" t="s">
        <v>299</v>
      </c>
      <c r="F122" s="22"/>
      <c r="G122" s="121">
        <f t="shared" si="8"/>
        <v>0</v>
      </c>
      <c r="H122" s="90"/>
      <c r="I122" s="159">
        <f t="shared" si="10"/>
        <v>0</v>
      </c>
    </row>
    <row r="123" spans="2:9">
      <c r="B123" s="135">
        <f t="shared" si="9"/>
        <v>95</v>
      </c>
      <c r="C123" s="172">
        <v>2</v>
      </c>
      <c r="D123" s="164" t="s">
        <v>140</v>
      </c>
      <c r="E123" s="163" t="s">
        <v>141</v>
      </c>
      <c r="F123" s="22"/>
      <c r="G123" s="121">
        <f t="shared" si="8"/>
        <v>0</v>
      </c>
      <c r="H123" s="90"/>
      <c r="I123" s="159">
        <f t="shared" si="10"/>
        <v>0</v>
      </c>
    </row>
    <row r="124" spans="2:9" ht="40.25" customHeight="1">
      <c r="B124" s="135">
        <f t="shared" si="9"/>
        <v>96</v>
      </c>
      <c r="C124" s="172">
        <v>2</v>
      </c>
      <c r="D124" s="164" t="s">
        <v>142</v>
      </c>
      <c r="E124" s="163" t="s">
        <v>143</v>
      </c>
      <c r="F124" s="22"/>
      <c r="G124" s="121">
        <f t="shared" si="8"/>
        <v>0</v>
      </c>
      <c r="H124" s="90"/>
      <c r="I124" s="158">
        <f t="shared" si="10"/>
        <v>0</v>
      </c>
    </row>
    <row r="125" spans="2:9">
      <c r="B125" s="135">
        <f t="shared" si="9"/>
        <v>97</v>
      </c>
      <c r="C125" s="173">
        <v>2</v>
      </c>
      <c r="D125" s="164" t="s">
        <v>144</v>
      </c>
      <c r="E125" s="161" t="s">
        <v>300</v>
      </c>
      <c r="F125" s="22"/>
      <c r="G125" s="121">
        <f t="shared" si="8"/>
        <v>0</v>
      </c>
      <c r="H125" s="90"/>
      <c r="I125" s="158">
        <f t="shared" si="10"/>
        <v>0</v>
      </c>
    </row>
    <row r="126" spans="2:9">
      <c r="B126" s="135">
        <f t="shared" si="9"/>
        <v>98</v>
      </c>
      <c r="C126" s="177">
        <v>2</v>
      </c>
      <c r="D126" s="164" t="s">
        <v>145</v>
      </c>
      <c r="E126" s="175" t="s">
        <v>146</v>
      </c>
      <c r="F126" s="22"/>
      <c r="G126" s="121">
        <f t="shared" si="8"/>
        <v>0</v>
      </c>
      <c r="H126" s="90"/>
      <c r="I126" s="158">
        <f t="shared" si="10"/>
        <v>0</v>
      </c>
    </row>
    <row r="127" spans="2:9" ht="37.5">
      <c r="B127" s="135">
        <f t="shared" si="9"/>
        <v>99</v>
      </c>
      <c r="C127" s="173">
        <v>6</v>
      </c>
      <c r="D127" s="164" t="s">
        <v>147</v>
      </c>
      <c r="E127" s="161" t="s">
        <v>271</v>
      </c>
      <c r="F127" s="22"/>
      <c r="G127" s="121">
        <f t="shared" si="8"/>
        <v>0</v>
      </c>
      <c r="H127" s="90"/>
      <c r="I127" s="158">
        <f t="shared" si="10"/>
        <v>0</v>
      </c>
    </row>
    <row r="128" spans="2:9" ht="37.5">
      <c r="B128" s="135">
        <f t="shared" si="9"/>
        <v>100</v>
      </c>
      <c r="C128" s="173">
        <v>1</v>
      </c>
      <c r="D128" s="178" t="s">
        <v>343</v>
      </c>
      <c r="E128" s="179" t="s">
        <v>148</v>
      </c>
      <c r="F128" s="22"/>
      <c r="G128" s="121">
        <f t="shared" si="8"/>
        <v>0</v>
      </c>
      <c r="H128" s="90"/>
      <c r="I128" s="158">
        <f t="shared" si="10"/>
        <v>0</v>
      </c>
    </row>
    <row r="129" spans="2:9">
      <c r="B129" s="135">
        <f t="shared" si="9"/>
        <v>101</v>
      </c>
      <c r="C129" s="172">
        <v>1</v>
      </c>
      <c r="D129" s="164" t="s">
        <v>149</v>
      </c>
      <c r="E129" s="163" t="s">
        <v>301</v>
      </c>
      <c r="F129" s="22"/>
      <c r="G129" s="121">
        <f t="shared" si="8"/>
        <v>0</v>
      </c>
      <c r="H129" s="90"/>
      <c r="I129" s="158">
        <f t="shared" si="10"/>
        <v>0</v>
      </c>
    </row>
    <row r="130" spans="2:9" ht="12.9" customHeight="1">
      <c r="B130" s="135">
        <f t="shared" si="9"/>
        <v>102</v>
      </c>
      <c r="C130" s="172">
        <v>1</v>
      </c>
      <c r="D130" s="164" t="s">
        <v>150</v>
      </c>
      <c r="E130" s="163" t="s">
        <v>302</v>
      </c>
      <c r="F130" s="22"/>
      <c r="G130" s="121">
        <f t="shared" si="8"/>
        <v>0</v>
      </c>
      <c r="H130" s="90"/>
      <c r="I130" s="158">
        <f t="shared" si="10"/>
        <v>0</v>
      </c>
    </row>
    <row r="131" spans="2:9">
      <c r="B131" s="135">
        <f t="shared" si="9"/>
        <v>103</v>
      </c>
      <c r="C131" s="172">
        <v>1</v>
      </c>
      <c r="D131" s="164" t="s">
        <v>151</v>
      </c>
      <c r="E131" s="163" t="s">
        <v>253</v>
      </c>
      <c r="F131" s="22"/>
      <c r="G131" s="121">
        <f t="shared" si="8"/>
        <v>0</v>
      </c>
      <c r="H131" s="90"/>
      <c r="I131" s="158">
        <f t="shared" si="10"/>
        <v>0</v>
      </c>
    </row>
    <row r="132" spans="2:9" ht="15" customHeight="1">
      <c r="B132" s="135">
        <f t="shared" si="9"/>
        <v>104</v>
      </c>
      <c r="C132" s="174">
        <v>1</v>
      </c>
      <c r="D132" s="149" t="s">
        <v>152</v>
      </c>
      <c r="E132" s="175" t="s">
        <v>153</v>
      </c>
      <c r="F132" s="22"/>
      <c r="G132" s="121">
        <f t="shared" si="8"/>
        <v>0</v>
      </c>
      <c r="H132" s="90"/>
      <c r="I132" s="158">
        <f t="shared" si="10"/>
        <v>0</v>
      </c>
    </row>
    <row r="133" spans="2:9" ht="50">
      <c r="B133" s="135">
        <f t="shared" si="9"/>
        <v>105</v>
      </c>
      <c r="C133" s="177">
        <v>1</v>
      </c>
      <c r="D133" s="149" t="s">
        <v>344</v>
      </c>
      <c r="E133" s="175" t="s">
        <v>254</v>
      </c>
      <c r="F133" s="22"/>
      <c r="G133" s="121">
        <f t="shared" si="8"/>
        <v>0</v>
      </c>
      <c r="H133" s="92"/>
      <c r="I133" s="158">
        <f t="shared" si="10"/>
        <v>0</v>
      </c>
    </row>
    <row r="134" spans="2:9" ht="108.65" customHeight="1" thickBot="1">
      <c r="B134" s="135">
        <f t="shared" si="9"/>
        <v>106</v>
      </c>
      <c r="C134" s="180">
        <v>1</v>
      </c>
      <c r="D134" s="149" t="s">
        <v>154</v>
      </c>
      <c r="E134" s="161" t="s">
        <v>362</v>
      </c>
      <c r="F134" s="22"/>
      <c r="G134" s="128">
        <f>F134*C134</f>
        <v>0</v>
      </c>
      <c r="H134" s="93"/>
      <c r="I134" s="181">
        <f>G134+(G134*H134)</f>
        <v>0</v>
      </c>
    </row>
    <row r="135" spans="2:9" ht="29" customHeight="1" thickBot="1">
      <c r="B135" s="130" t="s">
        <v>9</v>
      </c>
      <c r="C135" s="377" t="s">
        <v>155</v>
      </c>
      <c r="D135" s="377"/>
      <c r="E135" s="168"/>
      <c r="F135" s="131"/>
      <c r="G135" s="131"/>
      <c r="H135" s="131"/>
      <c r="I135" s="169"/>
    </row>
    <row r="136" spans="2:9" ht="97.25" customHeight="1">
      <c r="B136" s="182">
        <f>B134+1</f>
        <v>107</v>
      </c>
      <c r="C136" s="183">
        <v>1</v>
      </c>
      <c r="D136" s="184" t="s">
        <v>156</v>
      </c>
      <c r="E136" s="185" t="s">
        <v>363</v>
      </c>
      <c r="F136" s="40"/>
      <c r="G136" s="166">
        <f>F136*C136</f>
        <v>0</v>
      </c>
      <c r="H136" s="89"/>
      <c r="I136" s="156">
        <f t="shared" ref="I136:I141" si="11">G136+(G136*H136)</f>
        <v>0</v>
      </c>
    </row>
    <row r="137" spans="2:9" ht="18" customHeight="1">
      <c r="B137" s="135">
        <f>B136+1</f>
        <v>108</v>
      </c>
      <c r="C137" s="186">
        <v>2</v>
      </c>
      <c r="D137" s="187" t="s">
        <v>157</v>
      </c>
      <c r="E137" s="188" t="s">
        <v>158</v>
      </c>
      <c r="F137" s="24"/>
      <c r="G137" s="166">
        <f t="shared" ref="G137:G141" si="12">F137*C137</f>
        <v>0</v>
      </c>
      <c r="H137" s="92"/>
      <c r="I137" s="158">
        <f t="shared" si="11"/>
        <v>0</v>
      </c>
    </row>
    <row r="138" spans="2:9">
      <c r="B138" s="135">
        <f t="shared" ref="B138:B141" si="13">B137+1</f>
        <v>109</v>
      </c>
      <c r="C138" s="189">
        <v>1</v>
      </c>
      <c r="D138" s="190" t="s">
        <v>159</v>
      </c>
      <c r="E138" s="191" t="s">
        <v>160</v>
      </c>
      <c r="F138" s="24"/>
      <c r="G138" s="166">
        <f t="shared" si="12"/>
        <v>0</v>
      </c>
      <c r="H138" s="92"/>
      <c r="I138" s="158">
        <f t="shared" si="11"/>
        <v>0</v>
      </c>
    </row>
    <row r="139" spans="2:9">
      <c r="B139" s="135">
        <f t="shared" si="13"/>
        <v>110</v>
      </c>
      <c r="C139" s="172">
        <v>1</v>
      </c>
      <c r="D139" s="192" t="s">
        <v>161</v>
      </c>
      <c r="E139" s="120"/>
      <c r="F139" s="24"/>
      <c r="G139" s="166">
        <f t="shared" si="12"/>
        <v>0</v>
      </c>
      <c r="H139" s="92"/>
      <c r="I139" s="158">
        <f t="shared" si="11"/>
        <v>0</v>
      </c>
    </row>
    <row r="140" spans="2:9">
      <c r="B140" s="135">
        <f t="shared" si="13"/>
        <v>111</v>
      </c>
      <c r="C140" s="174">
        <v>2</v>
      </c>
      <c r="D140" s="193" t="s">
        <v>162</v>
      </c>
      <c r="E140" s="124" t="s">
        <v>364</v>
      </c>
      <c r="F140" s="24"/>
      <c r="G140" s="166">
        <f t="shared" si="12"/>
        <v>0</v>
      </c>
      <c r="H140" s="92"/>
      <c r="I140" s="194">
        <f t="shared" si="11"/>
        <v>0</v>
      </c>
    </row>
    <row r="141" spans="2:9" ht="13" thickBot="1">
      <c r="B141" s="135">
        <f t="shared" si="13"/>
        <v>112</v>
      </c>
      <c r="C141" s="174">
        <v>1</v>
      </c>
      <c r="D141" s="193" t="s">
        <v>163</v>
      </c>
      <c r="E141" s="124" t="s">
        <v>164</v>
      </c>
      <c r="F141" s="22"/>
      <c r="G141" s="166">
        <f t="shared" si="12"/>
        <v>0</v>
      </c>
      <c r="H141" s="94"/>
      <c r="I141" s="181">
        <f t="shared" si="11"/>
        <v>0</v>
      </c>
    </row>
    <row r="142" spans="2:9" ht="26" customHeight="1" thickBot="1">
      <c r="B142" s="130" t="s">
        <v>9</v>
      </c>
      <c r="C142" s="377" t="s">
        <v>165</v>
      </c>
      <c r="D142" s="377"/>
      <c r="E142" s="168"/>
      <c r="F142" s="131"/>
      <c r="G142" s="131"/>
      <c r="H142" s="131"/>
      <c r="I142" s="169"/>
    </row>
    <row r="143" spans="2:9" ht="37.5">
      <c r="B143" s="135">
        <f>B141+1</f>
        <v>113</v>
      </c>
      <c r="C143" s="195">
        <v>4</v>
      </c>
      <c r="D143" s="196" t="s">
        <v>166</v>
      </c>
      <c r="E143" s="197" t="s">
        <v>365</v>
      </c>
      <c r="F143" s="22"/>
      <c r="G143" s="116">
        <f>F143*C143</f>
        <v>0</v>
      </c>
      <c r="H143" s="89"/>
      <c r="I143" s="194">
        <f>G143+(G143*H143)</f>
        <v>0</v>
      </c>
    </row>
    <row r="144" spans="2:9" ht="32" customHeight="1">
      <c r="B144" s="135">
        <f>B143+1</f>
        <v>114</v>
      </c>
      <c r="C144" s="198">
        <v>4</v>
      </c>
      <c r="D144" s="199" t="s">
        <v>167</v>
      </c>
      <c r="E144" s="332" t="s">
        <v>389</v>
      </c>
      <c r="F144" s="23"/>
      <c r="G144" s="121">
        <f t="shared" ref="G144:G154" si="14">F144*C144</f>
        <v>0</v>
      </c>
      <c r="H144" s="92"/>
      <c r="I144" s="158">
        <f t="shared" ref="I144:I153" si="15">G144+(G144*H144)</f>
        <v>0</v>
      </c>
    </row>
    <row r="145" spans="2:9">
      <c r="B145" s="135">
        <f>B144+1</f>
        <v>115</v>
      </c>
      <c r="C145" s="198">
        <v>5</v>
      </c>
      <c r="D145" s="199" t="s">
        <v>366</v>
      </c>
      <c r="E145" s="197" t="s">
        <v>272</v>
      </c>
      <c r="F145" s="23"/>
      <c r="G145" s="121">
        <f t="shared" si="14"/>
        <v>0</v>
      </c>
      <c r="H145" s="92"/>
      <c r="I145" s="158">
        <f t="shared" si="15"/>
        <v>0</v>
      </c>
    </row>
    <row r="146" spans="2:9">
      <c r="B146" s="135">
        <f>B145+1</f>
        <v>116</v>
      </c>
      <c r="C146" s="200">
        <v>4</v>
      </c>
      <c r="D146" s="199" t="s">
        <v>168</v>
      </c>
      <c r="E146" s="197" t="s">
        <v>169</v>
      </c>
      <c r="F146" s="23"/>
      <c r="G146" s="121">
        <f t="shared" si="14"/>
        <v>0</v>
      </c>
      <c r="H146" s="92"/>
      <c r="I146" s="194">
        <f t="shared" si="15"/>
        <v>0</v>
      </c>
    </row>
    <row r="147" spans="2:9" ht="50">
      <c r="B147" s="135">
        <f>B146+1</f>
        <v>117</v>
      </c>
      <c r="C147" s="201">
        <v>1</v>
      </c>
      <c r="D147" s="202" t="s">
        <v>170</v>
      </c>
      <c r="E147" s="203" t="s">
        <v>171</v>
      </c>
      <c r="F147" s="23"/>
      <c r="G147" s="121">
        <f t="shared" si="14"/>
        <v>0</v>
      </c>
      <c r="H147" s="92"/>
      <c r="I147" s="167">
        <f t="shared" si="15"/>
        <v>0</v>
      </c>
    </row>
    <row r="148" spans="2:9" ht="14.5">
      <c r="B148" s="135">
        <f t="shared" ref="B148:B154" si="16">B147+1</f>
        <v>118</v>
      </c>
      <c r="C148" s="204">
        <v>1</v>
      </c>
      <c r="D148" s="205" t="s">
        <v>270</v>
      </c>
      <c r="E148" s="206" t="s">
        <v>303</v>
      </c>
      <c r="F148" s="23"/>
      <c r="G148" s="121">
        <f t="shared" si="14"/>
        <v>0</v>
      </c>
      <c r="H148" s="92"/>
      <c r="I148" s="167">
        <f t="shared" si="15"/>
        <v>0</v>
      </c>
    </row>
    <row r="149" spans="2:9">
      <c r="B149" s="135">
        <f t="shared" si="16"/>
        <v>119</v>
      </c>
      <c r="C149" s="207">
        <v>1</v>
      </c>
      <c r="D149" s="202" t="s">
        <v>172</v>
      </c>
      <c r="E149" s="203" t="s">
        <v>173</v>
      </c>
      <c r="F149" s="23"/>
      <c r="G149" s="121">
        <f t="shared" si="14"/>
        <v>0</v>
      </c>
      <c r="H149" s="92"/>
      <c r="I149" s="158">
        <f t="shared" si="15"/>
        <v>0</v>
      </c>
    </row>
    <row r="150" spans="2:9">
      <c r="B150" s="135">
        <f t="shared" si="16"/>
        <v>120</v>
      </c>
      <c r="C150" s="195">
        <v>1</v>
      </c>
      <c r="D150" s="208" t="s">
        <v>174</v>
      </c>
      <c r="E150" s="209" t="s">
        <v>175</v>
      </c>
      <c r="F150" s="23"/>
      <c r="G150" s="121">
        <f t="shared" si="14"/>
        <v>0</v>
      </c>
      <c r="H150" s="92"/>
      <c r="I150" s="158">
        <f t="shared" si="15"/>
        <v>0</v>
      </c>
    </row>
    <row r="151" spans="2:9">
      <c r="B151" s="135">
        <f t="shared" si="16"/>
        <v>121</v>
      </c>
      <c r="C151" s="210">
        <v>1</v>
      </c>
      <c r="D151" s="211" t="s">
        <v>176</v>
      </c>
      <c r="E151" s="212" t="s">
        <v>177</v>
      </c>
      <c r="F151" s="23"/>
      <c r="G151" s="121">
        <f t="shared" si="14"/>
        <v>0</v>
      </c>
      <c r="H151" s="92"/>
      <c r="I151" s="194">
        <f t="shared" si="15"/>
        <v>0</v>
      </c>
    </row>
    <row r="152" spans="2:9" ht="25">
      <c r="B152" s="135">
        <f t="shared" si="16"/>
        <v>122</v>
      </c>
      <c r="C152" s="210">
        <v>1</v>
      </c>
      <c r="D152" s="211" t="s">
        <v>178</v>
      </c>
      <c r="E152" s="212" t="s">
        <v>179</v>
      </c>
      <c r="F152" s="24"/>
      <c r="G152" s="121">
        <f t="shared" si="14"/>
        <v>0</v>
      </c>
      <c r="H152" s="92"/>
      <c r="I152" s="167">
        <f t="shared" si="15"/>
        <v>0</v>
      </c>
    </row>
    <row r="153" spans="2:9" ht="28.75" customHeight="1">
      <c r="B153" s="135">
        <f t="shared" si="16"/>
        <v>123</v>
      </c>
      <c r="C153" s="210">
        <v>1</v>
      </c>
      <c r="D153" s="211" t="s">
        <v>180</v>
      </c>
      <c r="E153" s="212" t="s">
        <v>304</v>
      </c>
      <c r="F153" s="23"/>
      <c r="G153" s="121">
        <f t="shared" si="14"/>
        <v>0</v>
      </c>
      <c r="H153" s="92"/>
      <c r="I153" s="167">
        <f t="shared" si="15"/>
        <v>0</v>
      </c>
    </row>
    <row r="154" spans="2:9" ht="38" thickBot="1">
      <c r="B154" s="213">
        <f t="shared" si="16"/>
        <v>124</v>
      </c>
      <c r="C154" s="214">
        <v>1</v>
      </c>
      <c r="D154" s="215" t="s">
        <v>181</v>
      </c>
      <c r="E154" s="216" t="s">
        <v>367</v>
      </c>
      <c r="F154" s="22"/>
      <c r="G154" s="128">
        <f t="shared" si="14"/>
        <v>0</v>
      </c>
      <c r="H154" s="94"/>
      <c r="I154" s="181">
        <f>G154+(G154*H154)</f>
        <v>0</v>
      </c>
    </row>
    <row r="155" spans="2:9" ht="26" customHeight="1" thickBot="1">
      <c r="B155" s="130" t="s">
        <v>9</v>
      </c>
      <c r="C155" s="377" t="s">
        <v>182</v>
      </c>
      <c r="D155" s="377"/>
      <c r="E155" s="168"/>
      <c r="F155" s="131"/>
      <c r="G155" s="131"/>
      <c r="H155" s="131"/>
      <c r="I155" s="169"/>
    </row>
    <row r="156" spans="2:9" ht="14.5">
      <c r="B156" s="135">
        <f>B154+1</f>
        <v>125</v>
      </c>
      <c r="C156" s="217">
        <v>1</v>
      </c>
      <c r="D156" s="218" t="s">
        <v>258</v>
      </c>
      <c r="E156" s="219" t="s">
        <v>350</v>
      </c>
      <c r="F156" s="49"/>
      <c r="G156" s="220">
        <f>F156*C156</f>
        <v>0</v>
      </c>
      <c r="H156" s="89"/>
      <c r="I156" s="221">
        <f>G156+(G156*H156)</f>
        <v>0</v>
      </c>
    </row>
    <row r="157" spans="2:9">
      <c r="B157" s="135">
        <f t="shared" ref="B157:B173" si="17">B156+1</f>
        <v>126</v>
      </c>
      <c r="C157" s="222">
        <v>2</v>
      </c>
      <c r="D157" s="223" t="s">
        <v>183</v>
      </c>
      <c r="E157" s="224" t="s">
        <v>184</v>
      </c>
      <c r="F157" s="23"/>
      <c r="G157" s="220">
        <f>F157*C157</f>
        <v>0</v>
      </c>
      <c r="H157" s="95"/>
      <c r="I157" s="194">
        <f>G157+(G157*H157)</f>
        <v>0</v>
      </c>
    </row>
    <row r="158" spans="2:9">
      <c r="B158" s="135">
        <f t="shared" si="17"/>
        <v>127</v>
      </c>
      <c r="C158" s="222">
        <v>1</v>
      </c>
      <c r="D158" s="223" t="s">
        <v>185</v>
      </c>
      <c r="E158" s="224" t="s">
        <v>186</v>
      </c>
      <c r="F158" s="23"/>
      <c r="G158" s="121">
        <f>F158*C158</f>
        <v>0</v>
      </c>
      <c r="H158" s="92"/>
      <c r="I158" s="158">
        <f>G158+(G158*H158)</f>
        <v>0</v>
      </c>
    </row>
    <row r="159" spans="2:9">
      <c r="B159" s="135">
        <f t="shared" si="17"/>
        <v>128</v>
      </c>
      <c r="C159" s="222">
        <v>1</v>
      </c>
      <c r="D159" s="223" t="s">
        <v>187</v>
      </c>
      <c r="E159" s="224" t="s">
        <v>188</v>
      </c>
      <c r="F159" s="23"/>
      <c r="G159" s="121">
        <f t="shared" ref="G159:G173" si="18">F159*C159</f>
        <v>0</v>
      </c>
      <c r="H159" s="92"/>
      <c r="I159" s="194">
        <f>G159+(G159*H159)</f>
        <v>0</v>
      </c>
    </row>
    <row r="160" spans="2:9">
      <c r="B160" s="135">
        <f t="shared" si="17"/>
        <v>129</v>
      </c>
      <c r="C160" s="222">
        <v>1</v>
      </c>
      <c r="D160" s="223" t="s">
        <v>189</v>
      </c>
      <c r="E160" s="224" t="s">
        <v>190</v>
      </c>
      <c r="F160" s="23"/>
      <c r="G160" s="121">
        <f t="shared" si="18"/>
        <v>0</v>
      </c>
      <c r="H160" s="92"/>
      <c r="I160" s="167">
        <f>G160+(G160*H160)</f>
        <v>0</v>
      </c>
    </row>
    <row r="161" spans="2:9">
      <c r="B161" s="135">
        <f t="shared" si="17"/>
        <v>130</v>
      </c>
      <c r="C161" s="222">
        <v>1</v>
      </c>
      <c r="D161" s="223" t="s">
        <v>191</v>
      </c>
      <c r="E161" s="224" t="s">
        <v>192</v>
      </c>
      <c r="F161" s="23"/>
      <c r="G161" s="121">
        <f t="shared" si="18"/>
        <v>0</v>
      </c>
      <c r="H161" s="92"/>
      <c r="I161" s="167">
        <f t="shared" ref="I161:I172" si="19">G161+(G161*H161)</f>
        <v>0</v>
      </c>
    </row>
    <row r="162" spans="2:9">
      <c r="B162" s="135">
        <f t="shared" si="17"/>
        <v>131</v>
      </c>
      <c r="C162" s="222">
        <v>4</v>
      </c>
      <c r="D162" s="223" t="s">
        <v>193</v>
      </c>
      <c r="E162" s="224"/>
      <c r="F162" s="23"/>
      <c r="G162" s="121">
        <f t="shared" si="18"/>
        <v>0</v>
      </c>
      <c r="H162" s="92"/>
      <c r="I162" s="167">
        <f t="shared" si="19"/>
        <v>0</v>
      </c>
    </row>
    <row r="163" spans="2:9">
      <c r="B163" s="135">
        <f t="shared" si="17"/>
        <v>132</v>
      </c>
      <c r="C163" s="222">
        <v>2</v>
      </c>
      <c r="D163" s="223" t="s">
        <v>263</v>
      </c>
      <c r="E163" s="224" t="s">
        <v>194</v>
      </c>
      <c r="F163" s="23"/>
      <c r="G163" s="121">
        <f t="shared" si="18"/>
        <v>0</v>
      </c>
      <c r="H163" s="92"/>
      <c r="I163" s="158">
        <f t="shared" si="19"/>
        <v>0</v>
      </c>
    </row>
    <row r="164" spans="2:9">
      <c r="B164" s="135">
        <f t="shared" si="17"/>
        <v>133</v>
      </c>
      <c r="C164" s="225">
        <v>2</v>
      </c>
      <c r="D164" s="223" t="s">
        <v>195</v>
      </c>
      <c r="E164" s="224" t="s">
        <v>194</v>
      </c>
      <c r="F164" s="23"/>
      <c r="G164" s="121">
        <f t="shared" si="18"/>
        <v>0</v>
      </c>
      <c r="H164" s="92"/>
      <c r="I164" s="194">
        <f t="shared" si="19"/>
        <v>0</v>
      </c>
    </row>
    <row r="165" spans="2:9" ht="25">
      <c r="B165" s="135">
        <f t="shared" si="17"/>
        <v>134</v>
      </c>
      <c r="C165" s="226">
        <v>8</v>
      </c>
      <c r="D165" s="223" t="s">
        <v>196</v>
      </c>
      <c r="E165" s="224" t="s">
        <v>197</v>
      </c>
      <c r="F165" s="23"/>
      <c r="G165" s="121">
        <f t="shared" si="18"/>
        <v>0</v>
      </c>
      <c r="H165" s="92"/>
      <c r="I165" s="158">
        <f t="shared" si="19"/>
        <v>0</v>
      </c>
    </row>
    <row r="166" spans="2:9">
      <c r="B166" s="135">
        <f t="shared" si="17"/>
        <v>135</v>
      </c>
      <c r="C166" s="226">
        <v>8</v>
      </c>
      <c r="D166" s="223" t="s">
        <v>196</v>
      </c>
      <c r="E166" s="224" t="s">
        <v>198</v>
      </c>
      <c r="F166" s="23"/>
      <c r="G166" s="121">
        <f t="shared" si="18"/>
        <v>0</v>
      </c>
      <c r="H166" s="92"/>
      <c r="I166" s="158">
        <f t="shared" si="19"/>
        <v>0</v>
      </c>
    </row>
    <row r="167" spans="2:9">
      <c r="B167" s="135">
        <f t="shared" si="17"/>
        <v>136</v>
      </c>
      <c r="C167" s="226">
        <v>1</v>
      </c>
      <c r="D167" s="223" t="s">
        <v>199</v>
      </c>
      <c r="E167" s="224" t="s">
        <v>368</v>
      </c>
      <c r="F167" s="23"/>
      <c r="G167" s="121">
        <f t="shared" si="18"/>
        <v>0</v>
      </c>
      <c r="H167" s="92"/>
      <c r="I167" s="194">
        <f t="shared" si="19"/>
        <v>0</v>
      </c>
    </row>
    <row r="168" spans="2:9">
      <c r="B168" s="135">
        <f t="shared" si="17"/>
        <v>137</v>
      </c>
      <c r="C168" s="226">
        <v>2</v>
      </c>
      <c r="D168" s="223" t="s">
        <v>200</v>
      </c>
      <c r="E168" s="224" t="s">
        <v>201</v>
      </c>
      <c r="F168" s="23"/>
      <c r="G168" s="121">
        <f t="shared" si="18"/>
        <v>0</v>
      </c>
      <c r="H168" s="92"/>
      <c r="I168" s="167">
        <f t="shared" si="19"/>
        <v>0</v>
      </c>
    </row>
    <row r="169" spans="2:9">
      <c r="B169" s="135">
        <f t="shared" si="17"/>
        <v>138</v>
      </c>
      <c r="C169" s="226">
        <v>1</v>
      </c>
      <c r="D169" s="223" t="s">
        <v>202</v>
      </c>
      <c r="E169" s="224"/>
      <c r="F169" s="23"/>
      <c r="G169" s="121">
        <f t="shared" si="18"/>
        <v>0</v>
      </c>
      <c r="H169" s="92"/>
      <c r="I169" s="158">
        <f t="shared" si="19"/>
        <v>0</v>
      </c>
    </row>
    <row r="170" spans="2:9">
      <c r="B170" s="135">
        <f t="shared" si="17"/>
        <v>139</v>
      </c>
      <c r="C170" s="226">
        <v>1</v>
      </c>
      <c r="D170" s="223" t="s">
        <v>203</v>
      </c>
      <c r="E170" s="224" t="s">
        <v>204</v>
      </c>
      <c r="F170" s="23"/>
      <c r="G170" s="121">
        <f t="shared" si="18"/>
        <v>0</v>
      </c>
      <c r="H170" s="92"/>
      <c r="I170" s="158">
        <f t="shared" si="19"/>
        <v>0</v>
      </c>
    </row>
    <row r="171" spans="2:9">
      <c r="B171" s="135">
        <f t="shared" si="17"/>
        <v>140</v>
      </c>
      <c r="C171" s="226">
        <v>2</v>
      </c>
      <c r="D171" s="223" t="s">
        <v>205</v>
      </c>
      <c r="E171" s="224" t="s">
        <v>351</v>
      </c>
      <c r="F171" s="23"/>
      <c r="G171" s="121">
        <f t="shared" si="18"/>
        <v>0</v>
      </c>
      <c r="H171" s="92"/>
      <c r="I171" s="194">
        <f t="shared" si="19"/>
        <v>0</v>
      </c>
    </row>
    <row r="172" spans="2:9">
      <c r="B172" s="135">
        <f t="shared" si="17"/>
        <v>141</v>
      </c>
      <c r="C172" s="226">
        <v>2</v>
      </c>
      <c r="D172" s="223" t="s">
        <v>206</v>
      </c>
      <c r="E172" s="224" t="s">
        <v>169</v>
      </c>
      <c r="F172" s="23"/>
      <c r="G172" s="121">
        <f t="shared" si="18"/>
        <v>0</v>
      </c>
      <c r="H172" s="92"/>
      <c r="I172" s="167">
        <f t="shared" si="19"/>
        <v>0</v>
      </c>
    </row>
    <row r="173" spans="2:9" ht="13" thickBot="1">
      <c r="B173" s="227">
        <f t="shared" si="17"/>
        <v>142</v>
      </c>
      <c r="C173" s="214">
        <v>1</v>
      </c>
      <c r="D173" s="228" t="s">
        <v>207</v>
      </c>
      <c r="E173" s="229" t="s">
        <v>208</v>
      </c>
      <c r="F173" s="23"/>
      <c r="G173" s="128">
        <f t="shared" si="18"/>
        <v>0</v>
      </c>
      <c r="H173" s="94"/>
      <c r="I173" s="181">
        <f>G173+(G173*H173)</f>
        <v>0</v>
      </c>
    </row>
    <row r="174" spans="2:9" ht="26" customHeight="1" thickBot="1">
      <c r="B174" s="130" t="s">
        <v>9</v>
      </c>
      <c r="C174" s="377" t="s">
        <v>209</v>
      </c>
      <c r="D174" s="377"/>
      <c r="E174" s="168"/>
      <c r="F174" s="131"/>
      <c r="G174" s="131"/>
      <c r="H174" s="131"/>
      <c r="I174" s="169"/>
    </row>
    <row r="175" spans="2:9" ht="41.4" customHeight="1">
      <c r="B175" s="135">
        <f>B173+1</f>
        <v>143</v>
      </c>
      <c r="C175" s="230">
        <v>2</v>
      </c>
      <c r="D175" s="223" t="s">
        <v>210</v>
      </c>
      <c r="E175" s="224" t="s">
        <v>369</v>
      </c>
      <c r="F175" s="23"/>
      <c r="G175" s="116">
        <f>F175*C175</f>
        <v>0</v>
      </c>
      <c r="H175" s="89"/>
      <c r="I175" s="194">
        <f>G175+(G175*H175)</f>
        <v>0</v>
      </c>
    </row>
    <row r="176" spans="2:9">
      <c r="B176" s="135">
        <f t="shared" ref="B176:B181" si="20">B175+1</f>
        <v>144</v>
      </c>
      <c r="C176" s="230">
        <v>1</v>
      </c>
      <c r="D176" s="223" t="s">
        <v>211</v>
      </c>
      <c r="E176" s="224" t="s">
        <v>305</v>
      </c>
      <c r="F176" s="23"/>
      <c r="G176" s="166">
        <f t="shared" ref="G176:G177" si="21">F176*C176</f>
        <v>0</v>
      </c>
      <c r="H176" s="92"/>
      <c r="I176" s="167">
        <f>G176+(G176*H176)</f>
        <v>0</v>
      </c>
    </row>
    <row r="177" spans="2:9">
      <c r="B177" s="135">
        <f t="shared" si="20"/>
        <v>145</v>
      </c>
      <c r="C177" s="230">
        <v>2</v>
      </c>
      <c r="D177" s="223" t="s">
        <v>212</v>
      </c>
      <c r="E177" s="224" t="s">
        <v>306</v>
      </c>
      <c r="F177" s="23"/>
      <c r="G177" s="121">
        <f t="shared" si="21"/>
        <v>0</v>
      </c>
      <c r="H177" s="92"/>
      <c r="I177" s="167">
        <f>G177+(G177*H177)</f>
        <v>0</v>
      </c>
    </row>
    <row r="178" spans="2:9" ht="13" thickBot="1">
      <c r="B178" s="135">
        <f t="shared" si="20"/>
        <v>146</v>
      </c>
      <c r="C178" s="231">
        <v>2</v>
      </c>
      <c r="D178" s="228" t="s">
        <v>213</v>
      </c>
      <c r="E178" s="229" t="s">
        <v>370</v>
      </c>
      <c r="F178" s="22"/>
      <c r="G178" s="128">
        <f>F178*C178</f>
        <v>0</v>
      </c>
      <c r="H178" s="94"/>
      <c r="I178" s="181">
        <f>G178+(G178*H178)</f>
        <v>0</v>
      </c>
    </row>
    <row r="179" spans="2:9" ht="26" customHeight="1" thickBot="1">
      <c r="B179" s="130" t="s">
        <v>9</v>
      </c>
      <c r="C179" s="377" t="s">
        <v>214</v>
      </c>
      <c r="D179" s="377"/>
      <c r="E179" s="168"/>
      <c r="F179" s="131"/>
      <c r="G179" s="131"/>
      <c r="H179" s="131"/>
      <c r="I179" s="169"/>
    </row>
    <row r="180" spans="2:9" ht="25">
      <c r="B180" s="135">
        <f>B178+1</f>
        <v>147</v>
      </c>
      <c r="C180" s="232">
        <v>1</v>
      </c>
      <c r="D180" s="233" t="s">
        <v>215</v>
      </c>
      <c r="E180" s="234" t="s">
        <v>354</v>
      </c>
      <c r="F180" s="39"/>
      <c r="G180" s="116">
        <f>F180*C180</f>
        <v>0</v>
      </c>
      <c r="H180" s="89"/>
      <c r="I180" s="194">
        <f>G180+(G180*H180)</f>
        <v>0</v>
      </c>
    </row>
    <row r="181" spans="2:9" ht="15" customHeight="1" thickBot="1">
      <c r="B181" s="135">
        <f t="shared" si="20"/>
        <v>148</v>
      </c>
      <c r="C181" s="235">
        <v>1</v>
      </c>
      <c r="D181" s="236" t="s">
        <v>216</v>
      </c>
      <c r="E181" s="237"/>
      <c r="F181" s="38"/>
      <c r="G181" s="166">
        <f>F181*C181</f>
        <v>0</v>
      </c>
      <c r="H181" s="94"/>
      <c r="I181" s="238">
        <f>G181+(G181*H181)</f>
        <v>0</v>
      </c>
    </row>
    <row r="182" spans="2:9" ht="38" customHeight="1" thickBot="1">
      <c r="B182" s="239"/>
      <c r="C182" s="240"/>
      <c r="D182" s="241" t="s">
        <v>9</v>
      </c>
      <c r="E182" s="242"/>
      <c r="F182" s="243"/>
      <c r="G182" s="244">
        <f>SUM(G25:G181)</f>
        <v>0</v>
      </c>
      <c r="H182" s="245"/>
      <c r="I182" s="244">
        <f>SUM(I25:I181)</f>
        <v>0</v>
      </c>
    </row>
    <row r="183" spans="2:9" ht="14">
      <c r="B183" s="239"/>
      <c r="C183" s="240"/>
      <c r="D183" s="246"/>
      <c r="E183" s="242"/>
      <c r="F183" s="243"/>
      <c r="G183" s="247"/>
      <c r="H183" s="96"/>
      <c r="I183" s="248"/>
    </row>
  </sheetData>
  <sheetProtection algorithmName="SHA-512" hashValue="CdB8Gjr0buhikCo6doEEPk0nCW09kELdu7r7Swj4EiYZJFShzSxYYYIDUDdsxRnLQQ7s2pdY7fxyG0NeNfmePw==" saltValue="cgVLHTXOzPpLhq8B1Um+gQ==" spinCount="100000" sheet="1" objects="1" scenarios="1" formatColumns="0" formatRows="0"/>
  <mergeCells count="22">
    <mergeCell ref="E45:I45"/>
    <mergeCell ref="A12:C13"/>
    <mergeCell ref="F5:H6"/>
    <mergeCell ref="A18:G20"/>
    <mergeCell ref="C33:D33"/>
    <mergeCell ref="E33:I33"/>
    <mergeCell ref="A1:I3"/>
    <mergeCell ref="C24:D24"/>
    <mergeCell ref="C32:E32"/>
    <mergeCell ref="C179:D179"/>
    <mergeCell ref="C74:D74"/>
    <mergeCell ref="C135:D135"/>
    <mergeCell ref="C142:D142"/>
    <mergeCell ref="C155:D155"/>
    <mergeCell ref="C174:D174"/>
    <mergeCell ref="B4:G4"/>
    <mergeCell ref="B22:E22"/>
    <mergeCell ref="D8:F8"/>
    <mergeCell ref="D12:D16"/>
    <mergeCell ref="B10:C10"/>
    <mergeCell ref="B11:C11"/>
    <mergeCell ref="C45:D45"/>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2C9BEF7-4A6F-4B1C-9DEF-9144E926A2B9}">
          <x14:formula1>
            <xm:f>'TS-Basis'!$M$4:$M$7</xm:f>
          </x14:formula1>
          <xm:sqref>H175:H178 H180:H181 H75:H134 H143:H154 H136:H141 H34:H44 H25:H31 H46:H73 H156:H173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2F3E-15D6-4DCB-B497-C46BFEC03782}">
  <dimension ref="A1:H45"/>
  <sheetViews>
    <sheetView zoomScaleNormal="100" workbookViewId="0">
      <selection activeCell="B25" sqref="B25:C25"/>
    </sheetView>
  </sheetViews>
  <sheetFormatPr defaultColWidth="9.08984375" defaultRowHeight="13"/>
  <cols>
    <col min="1" max="1" width="2.90625" style="2" customWidth="1"/>
    <col min="2" max="2" width="35.81640625" style="20" customWidth="1"/>
    <col min="3" max="3" width="40" style="19" customWidth="1"/>
    <col min="4" max="4" width="32.54296875" style="19" bestFit="1" customWidth="1"/>
    <col min="5" max="5" width="27.08984375" style="19" customWidth="1"/>
    <col min="6" max="6" width="28.54296875" style="2" customWidth="1"/>
    <col min="7" max="7" width="29.54296875" style="2" customWidth="1"/>
    <col min="8" max="8" width="27.36328125" style="2" customWidth="1"/>
    <col min="9" max="16384" width="9.08984375" style="2"/>
  </cols>
  <sheetData>
    <row r="1" spans="1:7" ht="39.65" customHeight="1">
      <c r="A1" s="337" t="s">
        <v>276</v>
      </c>
      <c r="B1" s="337"/>
      <c r="C1" s="337"/>
      <c r="D1" s="337"/>
      <c r="E1" s="337"/>
      <c r="F1" s="337"/>
      <c r="G1" s="337"/>
    </row>
    <row r="2" spans="1:7" ht="17.399999999999999" customHeight="1">
      <c r="A2" s="337"/>
      <c r="B2" s="337"/>
      <c r="C2" s="337"/>
      <c r="D2" s="337"/>
      <c r="E2" s="337"/>
      <c r="F2" s="337"/>
      <c r="G2" s="337"/>
    </row>
    <row r="3" spans="1:7" ht="17.399999999999999" customHeight="1">
      <c r="A3" s="337"/>
      <c r="B3" s="337"/>
      <c r="C3" s="337"/>
      <c r="D3" s="337"/>
      <c r="E3" s="337"/>
      <c r="F3" s="337"/>
      <c r="G3" s="337"/>
    </row>
    <row r="4" spans="1:7" ht="26.75" customHeight="1">
      <c r="A4" s="337"/>
      <c r="B4" s="337"/>
      <c r="C4" s="337"/>
      <c r="D4" s="337"/>
      <c r="E4" s="337"/>
      <c r="F4" s="337"/>
      <c r="G4" s="337"/>
    </row>
    <row r="5" spans="1:7" ht="13.25" customHeight="1" thickBot="1">
      <c r="A5" s="1"/>
      <c r="B5" s="3"/>
      <c r="C5" s="3"/>
      <c r="D5" s="3"/>
      <c r="E5" s="3"/>
      <c r="F5" s="3"/>
      <c r="G5" s="9"/>
    </row>
    <row r="6" spans="1:7" ht="13.25" customHeight="1">
      <c r="A6" s="1"/>
      <c r="B6" s="4" t="str">
        <f>'TS-Basis'!B6</f>
        <v>Versie 2.0</v>
      </c>
      <c r="C6" s="5"/>
      <c r="D6" s="354" t="s">
        <v>0</v>
      </c>
      <c r="E6" s="355"/>
      <c r="F6" s="6"/>
      <c r="G6" s="9"/>
    </row>
    <row r="7" spans="1:7" ht="14.25" customHeight="1" thickBot="1">
      <c r="A7" s="1"/>
      <c r="B7" s="29">
        <f>'TS-Basis'!B7</f>
        <v>45436</v>
      </c>
      <c r="C7" s="5"/>
      <c r="D7" s="356"/>
      <c r="E7" s="357"/>
      <c r="F7" s="6"/>
      <c r="G7" s="9"/>
    </row>
    <row r="8" spans="1:7">
      <c r="A8" s="1"/>
      <c r="B8" s="1"/>
      <c r="C8" s="5"/>
      <c r="D8" s="7"/>
      <c r="E8" s="8"/>
      <c r="F8" s="6"/>
      <c r="G8" s="9"/>
    </row>
    <row r="9" spans="1:7" ht="15" customHeight="1">
      <c r="A9" s="9"/>
      <c r="B9" s="338" t="s">
        <v>231</v>
      </c>
      <c r="C9" s="338"/>
      <c r="D9" s="338"/>
      <c r="E9" s="338"/>
      <c r="F9" s="338"/>
      <c r="G9" s="338"/>
    </row>
    <row r="10" spans="1:7" ht="15" customHeight="1" thickBot="1">
      <c r="A10" s="9"/>
      <c r="B10" s="30"/>
      <c r="C10" s="30"/>
      <c r="D10" s="30"/>
      <c r="E10" s="30"/>
      <c r="F10" s="30"/>
      <c r="G10" s="9"/>
    </row>
    <row r="11" spans="1:7" ht="15" customHeight="1">
      <c r="A11" s="9"/>
      <c r="B11" s="31" t="s">
        <v>1</v>
      </c>
      <c r="C11" s="61"/>
      <c r="D11" s="30"/>
      <c r="E11" s="30"/>
      <c r="F11" s="30"/>
      <c r="G11" s="9"/>
    </row>
    <row r="12" spans="1:7" ht="15" customHeight="1">
      <c r="A12" s="9"/>
      <c r="B12" s="31" t="s">
        <v>2</v>
      </c>
      <c r="C12" s="62"/>
      <c r="D12" s="30"/>
      <c r="E12" s="30"/>
      <c r="F12" s="30"/>
      <c r="G12" s="9"/>
    </row>
    <row r="13" spans="1:7" ht="15" customHeight="1">
      <c r="A13" s="9"/>
      <c r="B13" s="347" t="s">
        <v>3</v>
      </c>
      <c r="C13" s="345"/>
      <c r="D13" s="30"/>
      <c r="E13" s="30"/>
      <c r="F13" s="30"/>
      <c r="G13" s="9"/>
    </row>
    <row r="14" spans="1:7" ht="15" customHeight="1">
      <c r="A14" s="9"/>
      <c r="B14" s="347"/>
      <c r="C14" s="345"/>
      <c r="D14" s="30"/>
      <c r="E14" s="30"/>
      <c r="F14" s="30"/>
      <c r="G14" s="9"/>
    </row>
    <row r="15" spans="1:7" ht="15" customHeight="1">
      <c r="A15" s="9"/>
      <c r="B15" s="30"/>
      <c r="C15" s="345"/>
      <c r="D15" s="30"/>
      <c r="E15" s="30"/>
      <c r="F15" s="30"/>
      <c r="G15" s="9"/>
    </row>
    <row r="16" spans="1:7" ht="15" customHeight="1">
      <c r="A16" s="9"/>
      <c r="B16" s="30"/>
      <c r="C16" s="345"/>
      <c r="D16" s="30"/>
      <c r="E16" s="30"/>
      <c r="F16" s="30"/>
      <c r="G16" s="9"/>
    </row>
    <row r="17" spans="1:7" ht="15" customHeight="1" thickBot="1">
      <c r="A17" s="9"/>
      <c r="B17" s="30"/>
      <c r="C17" s="346"/>
      <c r="D17" s="30"/>
      <c r="E17" s="30"/>
      <c r="F17" s="30"/>
      <c r="G17" s="9"/>
    </row>
    <row r="18" spans="1:7" ht="15" customHeight="1">
      <c r="A18" s="9"/>
      <c r="B18" s="30"/>
      <c r="C18" s="30"/>
      <c r="D18" s="30"/>
      <c r="E18" s="30"/>
      <c r="F18" s="30"/>
      <c r="G18" s="9"/>
    </row>
    <row r="19" spans="1:7" ht="15" customHeight="1">
      <c r="A19" s="374" t="s">
        <v>277</v>
      </c>
      <c r="B19" s="374"/>
      <c r="C19" s="374"/>
      <c r="D19" s="374"/>
      <c r="E19" s="374"/>
      <c r="F19" s="374"/>
      <c r="G19" s="374"/>
    </row>
    <row r="20" spans="1:7" ht="15" customHeight="1">
      <c r="A20" s="374"/>
      <c r="B20" s="374"/>
      <c r="C20" s="374"/>
      <c r="D20" s="374"/>
      <c r="E20" s="374"/>
      <c r="F20" s="374"/>
      <c r="G20" s="374"/>
    </row>
    <row r="21" spans="1:7" ht="15" customHeight="1">
      <c r="A21" s="374"/>
      <c r="B21" s="374"/>
      <c r="C21" s="374"/>
      <c r="D21" s="374"/>
      <c r="E21" s="374"/>
      <c r="F21" s="374"/>
      <c r="G21" s="374"/>
    </row>
    <row r="22" spans="1:7" ht="15" customHeight="1">
      <c r="A22" s="9"/>
      <c r="B22" s="30"/>
      <c r="C22" s="30"/>
      <c r="D22" s="30"/>
      <c r="E22" s="30"/>
      <c r="F22" s="30"/>
      <c r="G22" s="9"/>
    </row>
    <row r="23" spans="1:7" ht="39.5" customHeight="1">
      <c r="B23" s="397" t="str">
        <f>B9</f>
        <v xml:space="preserve">Tankautospuit Terreinvaardig Natuurbrandbestrijding 4x4 </v>
      </c>
      <c r="C23" s="398"/>
      <c r="D23" s="11" t="s">
        <v>241</v>
      </c>
      <c r="E23" s="12" t="s">
        <v>233</v>
      </c>
      <c r="F23" s="12" t="s">
        <v>234</v>
      </c>
      <c r="G23" s="12" t="s">
        <v>235</v>
      </c>
    </row>
    <row r="24" spans="1:7">
      <c r="B24" s="348" t="s">
        <v>4</v>
      </c>
      <c r="C24" s="349"/>
      <c r="D24" s="26"/>
      <c r="E24" s="32">
        <v>0</v>
      </c>
      <c r="F24" s="63"/>
      <c r="G24" s="42">
        <f>E24+(E24*F24)</f>
        <v>0</v>
      </c>
    </row>
    <row r="25" spans="1:7">
      <c r="B25" s="348" t="s">
        <v>5</v>
      </c>
      <c r="C25" s="349"/>
      <c r="D25" s="26"/>
      <c r="E25" s="32">
        <v>0</v>
      </c>
      <c r="F25" s="63"/>
      <c r="G25" s="42">
        <f>E25+(E25*F25)</f>
        <v>0</v>
      </c>
    </row>
    <row r="26" spans="1:7">
      <c r="B26" s="360" t="s">
        <v>256</v>
      </c>
      <c r="C26" s="399"/>
      <c r="D26" s="27"/>
      <c r="E26" s="32"/>
      <c r="F26" s="63"/>
      <c r="G26" s="42">
        <f>E26+(E26*F26)</f>
        <v>0</v>
      </c>
    </row>
    <row r="27" spans="1:7">
      <c r="B27" s="362" t="s">
        <v>217</v>
      </c>
      <c r="C27" s="363"/>
      <c r="D27" s="13"/>
      <c r="E27" s="37">
        <f>'Bepakking TST-NB'!G188</f>
        <v>0</v>
      </c>
      <c r="F27" s="15"/>
      <c r="G27" s="45">
        <f>'Bepakking TST-NB'!I188</f>
        <v>0</v>
      </c>
    </row>
    <row r="28" spans="1:7">
      <c r="B28" s="14" t="s">
        <v>7</v>
      </c>
      <c r="C28" s="44" t="s">
        <v>8</v>
      </c>
      <c r="D28" s="15"/>
      <c r="E28" s="15"/>
      <c r="F28" s="323"/>
      <c r="G28" s="324"/>
    </row>
    <row r="29" spans="1:7" ht="14" customHeight="1">
      <c r="B29" s="364"/>
      <c r="C29" s="365"/>
      <c r="D29" s="366"/>
      <c r="E29" s="32">
        <v>0</v>
      </c>
      <c r="F29" s="63"/>
      <c r="G29" s="42">
        <f>E29+(E29*F29)</f>
        <v>0</v>
      </c>
    </row>
    <row r="30" spans="1:7" ht="14" customHeight="1">
      <c r="B30" s="364"/>
      <c r="C30" s="365"/>
      <c r="D30" s="366"/>
      <c r="E30" s="32">
        <v>0</v>
      </c>
      <c r="F30" s="63"/>
      <c r="G30" s="42">
        <f>E30+(E30*F30)</f>
        <v>0</v>
      </c>
    </row>
    <row r="31" spans="1:7" ht="14" customHeight="1">
      <c r="B31" s="364"/>
      <c r="C31" s="365"/>
      <c r="D31" s="366"/>
      <c r="E31" s="32">
        <v>0</v>
      </c>
      <c r="F31" s="63"/>
      <c r="G31" s="42">
        <f>E31+(E31*F31)</f>
        <v>0</v>
      </c>
    </row>
    <row r="32" spans="1:7" ht="14" customHeight="1">
      <c r="B32" s="364"/>
      <c r="C32" s="365"/>
      <c r="D32" s="366"/>
      <c r="E32" s="32">
        <v>0</v>
      </c>
      <c r="F32" s="63"/>
      <c r="G32" s="42">
        <f>E32+(E32*F32)</f>
        <v>0</v>
      </c>
    </row>
    <row r="33" spans="2:8" ht="14" customHeight="1" thickBot="1">
      <c r="B33" s="367"/>
      <c r="C33" s="368"/>
      <c r="D33" s="369"/>
      <c r="E33" s="35">
        <v>0</v>
      </c>
      <c r="F33" s="64"/>
      <c r="G33" s="46">
        <f>E33+(E33*F33)</f>
        <v>0</v>
      </c>
    </row>
    <row r="34" spans="2:8" s="16" customFormat="1" ht="20" customHeight="1" thickBot="1">
      <c r="B34" s="394" t="s">
        <v>232</v>
      </c>
      <c r="C34" s="395"/>
      <c r="D34" s="396"/>
      <c r="E34" s="36">
        <f>SUM(E24:E33)</f>
        <v>0</v>
      </c>
      <c r="F34" s="48"/>
      <c r="G34" s="47">
        <f>SUM(G24:G33)</f>
        <v>0</v>
      </c>
    </row>
    <row r="35" spans="2:8" ht="12" customHeight="1">
      <c r="B35" s="17"/>
      <c r="C35" s="17"/>
      <c r="D35" s="17"/>
      <c r="E35" s="18"/>
    </row>
    <row r="36" spans="2:8" ht="12" customHeight="1">
      <c r="B36" s="373" t="s">
        <v>278</v>
      </c>
      <c r="C36" s="373"/>
      <c r="D36" s="373"/>
      <c r="E36" s="373"/>
      <c r="F36" s="373"/>
      <c r="G36" s="373"/>
    </row>
    <row r="38" spans="2:8">
      <c r="B38" s="397" t="s">
        <v>10</v>
      </c>
      <c r="C38" s="398"/>
      <c r="D38" s="10" t="s">
        <v>11</v>
      </c>
      <c r="E38" s="11" t="s">
        <v>241</v>
      </c>
      <c r="F38" s="12" t="s">
        <v>233</v>
      </c>
      <c r="G38" s="33" t="s">
        <v>234</v>
      </c>
      <c r="H38" s="12" t="s">
        <v>235</v>
      </c>
    </row>
    <row r="39" spans="2:8" ht="37.25" customHeight="1">
      <c r="B39" s="343" t="s">
        <v>12</v>
      </c>
      <c r="C39" s="344"/>
      <c r="D39" s="43" t="s">
        <v>230</v>
      </c>
      <c r="E39" s="27"/>
      <c r="F39" s="32"/>
      <c r="G39" s="63"/>
      <c r="H39" s="42">
        <f t="shared" ref="H39:H44" si="0">F39+(F39*G39)</f>
        <v>0</v>
      </c>
    </row>
    <row r="40" spans="2:8" ht="88.75" customHeight="1">
      <c r="B40" s="339" t="s">
        <v>269</v>
      </c>
      <c r="C40" s="340"/>
      <c r="D40" s="43" t="s">
        <v>279</v>
      </c>
      <c r="E40" s="27"/>
      <c r="F40" s="32">
        <v>0</v>
      </c>
      <c r="G40" s="63"/>
      <c r="H40" s="42">
        <f t="shared" si="0"/>
        <v>0</v>
      </c>
    </row>
    <row r="41" spans="2:8" ht="88.75" customHeight="1">
      <c r="B41" s="339" t="s">
        <v>268</v>
      </c>
      <c r="C41" s="340"/>
      <c r="D41" s="57" t="s">
        <v>242</v>
      </c>
      <c r="E41" s="50"/>
      <c r="F41" s="32">
        <v>0</v>
      </c>
      <c r="G41" s="65"/>
      <c r="H41" s="42">
        <f t="shared" si="0"/>
        <v>0</v>
      </c>
    </row>
    <row r="42" spans="2:8" ht="76.25" customHeight="1">
      <c r="B42" s="341" t="s">
        <v>267</v>
      </c>
      <c r="C42" s="342"/>
      <c r="D42" s="56" t="s">
        <v>242</v>
      </c>
      <c r="E42" s="50"/>
      <c r="F42" s="51">
        <v>0</v>
      </c>
      <c r="G42" s="65"/>
      <c r="H42" s="45">
        <f t="shared" si="0"/>
        <v>0</v>
      </c>
    </row>
    <row r="43" spans="2:8" ht="67.25" customHeight="1">
      <c r="B43" s="335" t="s">
        <v>265</v>
      </c>
      <c r="C43" s="336"/>
      <c r="D43" s="53"/>
      <c r="E43" s="50"/>
      <c r="F43" s="54">
        <v>0</v>
      </c>
      <c r="G43" s="65"/>
      <c r="H43" s="41">
        <f t="shared" si="0"/>
        <v>0</v>
      </c>
    </row>
    <row r="44" spans="2:8" ht="56.4" customHeight="1" thickBot="1">
      <c r="B44" s="350" t="s">
        <v>273</v>
      </c>
      <c r="C44" s="351"/>
      <c r="D44" s="58"/>
      <c r="E44" s="50"/>
      <c r="F44" s="59">
        <v>0</v>
      </c>
      <c r="G44" s="88"/>
      <c r="H44" s="60">
        <f t="shared" si="0"/>
        <v>0</v>
      </c>
    </row>
    <row r="45" spans="2:8">
      <c r="E45" s="52"/>
      <c r="G45" s="55"/>
    </row>
  </sheetData>
  <sheetProtection algorithmName="SHA-512" hashValue="H9HecHKm5m0TQv6claXQ1cRg0s7n+JF42iwPaNC3n/tjo6pOK5kpIxj0SS7T0H97nIhO6LzbPDDkjOu0kWbRZg==" saltValue="Efs4/iqpWrwya/B+bZv1Ww==" spinCount="100000" sheet="1" objects="1" scenarios="1" formatColumns="0" formatRows="0"/>
  <mergeCells count="25">
    <mergeCell ref="A19:G21"/>
    <mergeCell ref="B23:C23"/>
    <mergeCell ref="B24:C24"/>
    <mergeCell ref="B26:C26"/>
    <mergeCell ref="B43:C43"/>
    <mergeCell ref="B27:C27"/>
    <mergeCell ref="B29:D29"/>
    <mergeCell ref="B30:D30"/>
    <mergeCell ref="B31:D31"/>
    <mergeCell ref="B44:C44"/>
    <mergeCell ref="B36:G36"/>
    <mergeCell ref="A1:G4"/>
    <mergeCell ref="B9:G9"/>
    <mergeCell ref="B41:C41"/>
    <mergeCell ref="B32:D32"/>
    <mergeCell ref="B40:C40"/>
    <mergeCell ref="B33:D33"/>
    <mergeCell ref="B34:D34"/>
    <mergeCell ref="B39:C39"/>
    <mergeCell ref="B42:C42"/>
    <mergeCell ref="B13:B14"/>
    <mergeCell ref="C13:C17"/>
    <mergeCell ref="B25:C25"/>
    <mergeCell ref="B38:C38"/>
    <mergeCell ref="D6:E7"/>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showInputMessage="1" showErrorMessage="1" xr:uid="{A454BDBA-DE7C-4EC4-90F1-9BEE20E8BDEF}">
          <x14:formula1>
            <xm:f>'TS-Basis'!$M$4:$M$7</xm:f>
          </x14:formula1>
          <xm:sqref>G39:G43 F29:F33 F24:F26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EBACA-CDC7-4481-88F8-E5E39684F79C}">
  <dimension ref="A1:I189"/>
  <sheetViews>
    <sheetView zoomScale="80" zoomScaleNormal="80" workbookViewId="0">
      <selection activeCell="G25" sqref="G25"/>
    </sheetView>
  </sheetViews>
  <sheetFormatPr defaultRowHeight="12.5"/>
  <cols>
    <col min="1" max="1" width="2.90625" style="96" customWidth="1"/>
    <col min="2" max="2" width="11" style="96" customWidth="1"/>
    <col min="3" max="3" width="27.54296875" style="249" customWidth="1"/>
    <col min="4" max="4" width="48.36328125" style="250" customWidth="1"/>
    <col min="5" max="5" width="52.453125" style="251" bestFit="1" customWidth="1"/>
    <col min="6" max="6" width="20.6328125" style="252" customWidth="1"/>
    <col min="7" max="7" width="27.6328125" style="252" customWidth="1"/>
    <col min="8" max="8" width="25.6328125" style="96" customWidth="1"/>
    <col min="9" max="9" width="25.81640625" style="253" customWidth="1"/>
    <col min="10" max="255" width="8.6328125" style="96"/>
    <col min="256" max="256" width="8.08984375" style="96" customWidth="1"/>
    <col min="257" max="257" width="9.36328125" style="96" customWidth="1"/>
    <col min="258" max="258" width="48.36328125" style="96" customWidth="1"/>
    <col min="259" max="259" width="52.453125" style="96" bestFit="1" customWidth="1"/>
    <col min="260" max="263" width="18" style="96" customWidth="1"/>
    <col min="264" max="511" width="8.6328125" style="96"/>
    <col min="512" max="512" width="8.08984375" style="96" customWidth="1"/>
    <col min="513" max="513" width="9.36328125" style="96" customWidth="1"/>
    <col min="514" max="514" width="48.36328125" style="96" customWidth="1"/>
    <col min="515" max="515" width="52.453125" style="96" bestFit="1" customWidth="1"/>
    <col min="516" max="519" width="18" style="96" customWidth="1"/>
    <col min="520" max="767" width="8.6328125" style="96"/>
    <col min="768" max="768" width="8.08984375" style="96" customWidth="1"/>
    <col min="769" max="769" width="9.36328125" style="96" customWidth="1"/>
    <col min="770" max="770" width="48.36328125" style="96" customWidth="1"/>
    <col min="771" max="771" width="52.453125" style="96" bestFit="1" customWidth="1"/>
    <col min="772" max="775" width="18" style="96" customWidth="1"/>
    <col min="776" max="1023" width="8.6328125" style="96"/>
    <col min="1024" max="1024" width="8.08984375" style="96" customWidth="1"/>
    <col min="1025" max="1025" width="9.36328125" style="96" customWidth="1"/>
    <col min="1026" max="1026" width="48.36328125" style="96" customWidth="1"/>
    <col min="1027" max="1027" width="52.453125" style="96" bestFit="1" customWidth="1"/>
    <col min="1028" max="1031" width="18" style="96" customWidth="1"/>
    <col min="1032" max="1279" width="8.6328125" style="96"/>
    <col min="1280" max="1280" width="8.08984375" style="96" customWidth="1"/>
    <col min="1281" max="1281" width="9.36328125" style="96" customWidth="1"/>
    <col min="1282" max="1282" width="48.36328125" style="96" customWidth="1"/>
    <col min="1283" max="1283" width="52.453125" style="96" bestFit="1" customWidth="1"/>
    <col min="1284" max="1287" width="18" style="96" customWidth="1"/>
    <col min="1288" max="1535" width="8.6328125" style="96"/>
    <col min="1536" max="1536" width="8.08984375" style="96" customWidth="1"/>
    <col min="1537" max="1537" width="9.36328125" style="96" customWidth="1"/>
    <col min="1538" max="1538" width="48.36328125" style="96" customWidth="1"/>
    <col min="1539" max="1539" width="52.453125" style="96" bestFit="1" customWidth="1"/>
    <col min="1540" max="1543" width="18" style="96" customWidth="1"/>
    <col min="1544" max="1791" width="8.6328125" style="96"/>
    <col min="1792" max="1792" width="8.08984375" style="96" customWidth="1"/>
    <col min="1793" max="1793" width="9.36328125" style="96" customWidth="1"/>
    <col min="1794" max="1794" width="48.36328125" style="96" customWidth="1"/>
    <col min="1795" max="1795" width="52.453125" style="96" bestFit="1" customWidth="1"/>
    <col min="1796" max="1799" width="18" style="96" customWidth="1"/>
    <col min="1800" max="2047" width="8.6328125" style="96"/>
    <col min="2048" max="2048" width="8.08984375" style="96" customWidth="1"/>
    <col min="2049" max="2049" width="9.36328125" style="96" customWidth="1"/>
    <col min="2050" max="2050" width="48.36328125" style="96" customWidth="1"/>
    <col min="2051" max="2051" width="52.453125" style="96" bestFit="1" customWidth="1"/>
    <col min="2052" max="2055" width="18" style="96" customWidth="1"/>
    <col min="2056" max="2303" width="8.6328125" style="96"/>
    <col min="2304" max="2304" width="8.08984375" style="96" customWidth="1"/>
    <col min="2305" max="2305" width="9.36328125" style="96" customWidth="1"/>
    <col min="2306" max="2306" width="48.36328125" style="96" customWidth="1"/>
    <col min="2307" max="2307" width="52.453125" style="96" bestFit="1" customWidth="1"/>
    <col min="2308" max="2311" width="18" style="96" customWidth="1"/>
    <col min="2312" max="2559" width="8.6328125" style="96"/>
    <col min="2560" max="2560" width="8.08984375" style="96" customWidth="1"/>
    <col min="2561" max="2561" width="9.36328125" style="96" customWidth="1"/>
    <col min="2562" max="2562" width="48.36328125" style="96" customWidth="1"/>
    <col min="2563" max="2563" width="52.453125" style="96" bestFit="1" customWidth="1"/>
    <col min="2564" max="2567" width="18" style="96" customWidth="1"/>
    <col min="2568" max="2815" width="8.6328125" style="96"/>
    <col min="2816" max="2816" width="8.08984375" style="96" customWidth="1"/>
    <col min="2817" max="2817" width="9.36328125" style="96" customWidth="1"/>
    <col min="2818" max="2818" width="48.36328125" style="96" customWidth="1"/>
    <col min="2819" max="2819" width="52.453125" style="96" bestFit="1" customWidth="1"/>
    <col min="2820" max="2823" width="18" style="96" customWidth="1"/>
    <col min="2824" max="3071" width="8.6328125" style="96"/>
    <col min="3072" max="3072" width="8.08984375" style="96" customWidth="1"/>
    <col min="3073" max="3073" width="9.36328125" style="96" customWidth="1"/>
    <col min="3074" max="3074" width="48.36328125" style="96" customWidth="1"/>
    <col min="3075" max="3075" width="52.453125" style="96" bestFit="1" customWidth="1"/>
    <col min="3076" max="3079" width="18" style="96" customWidth="1"/>
    <col min="3080" max="3327" width="8.6328125" style="96"/>
    <col min="3328" max="3328" width="8.08984375" style="96" customWidth="1"/>
    <col min="3329" max="3329" width="9.36328125" style="96" customWidth="1"/>
    <col min="3330" max="3330" width="48.36328125" style="96" customWidth="1"/>
    <col min="3331" max="3331" width="52.453125" style="96" bestFit="1" customWidth="1"/>
    <col min="3332" max="3335" width="18" style="96" customWidth="1"/>
    <col min="3336" max="3583" width="8.6328125" style="96"/>
    <col min="3584" max="3584" width="8.08984375" style="96" customWidth="1"/>
    <col min="3585" max="3585" width="9.36328125" style="96" customWidth="1"/>
    <col min="3586" max="3586" width="48.36328125" style="96" customWidth="1"/>
    <col min="3587" max="3587" width="52.453125" style="96" bestFit="1" customWidth="1"/>
    <col min="3588" max="3591" width="18" style="96" customWidth="1"/>
    <col min="3592" max="3839" width="8.6328125" style="96"/>
    <col min="3840" max="3840" width="8.08984375" style="96" customWidth="1"/>
    <col min="3841" max="3841" width="9.36328125" style="96" customWidth="1"/>
    <col min="3842" max="3842" width="48.36328125" style="96" customWidth="1"/>
    <col min="3843" max="3843" width="52.453125" style="96" bestFit="1" customWidth="1"/>
    <col min="3844" max="3847" width="18" style="96" customWidth="1"/>
    <col min="3848" max="4095" width="8.6328125" style="96"/>
    <col min="4096" max="4096" width="8.08984375" style="96" customWidth="1"/>
    <col min="4097" max="4097" width="9.36328125" style="96" customWidth="1"/>
    <col min="4098" max="4098" width="48.36328125" style="96" customWidth="1"/>
    <col min="4099" max="4099" width="52.453125" style="96" bestFit="1" customWidth="1"/>
    <col min="4100" max="4103" width="18" style="96" customWidth="1"/>
    <col min="4104" max="4351" width="8.6328125" style="96"/>
    <col min="4352" max="4352" width="8.08984375" style="96" customWidth="1"/>
    <col min="4353" max="4353" width="9.36328125" style="96" customWidth="1"/>
    <col min="4354" max="4354" width="48.36328125" style="96" customWidth="1"/>
    <col min="4355" max="4355" width="52.453125" style="96" bestFit="1" customWidth="1"/>
    <col min="4356" max="4359" width="18" style="96" customWidth="1"/>
    <col min="4360" max="4607" width="8.6328125" style="96"/>
    <col min="4608" max="4608" width="8.08984375" style="96" customWidth="1"/>
    <col min="4609" max="4609" width="9.36328125" style="96" customWidth="1"/>
    <col min="4610" max="4610" width="48.36328125" style="96" customWidth="1"/>
    <col min="4611" max="4611" width="52.453125" style="96" bestFit="1" customWidth="1"/>
    <col min="4612" max="4615" width="18" style="96" customWidth="1"/>
    <col min="4616" max="4863" width="8.6328125" style="96"/>
    <col min="4864" max="4864" width="8.08984375" style="96" customWidth="1"/>
    <col min="4865" max="4865" width="9.36328125" style="96" customWidth="1"/>
    <col min="4866" max="4866" width="48.36328125" style="96" customWidth="1"/>
    <col min="4867" max="4867" width="52.453125" style="96" bestFit="1" customWidth="1"/>
    <col min="4868" max="4871" width="18" style="96" customWidth="1"/>
    <col min="4872" max="5119" width="8.6328125" style="96"/>
    <col min="5120" max="5120" width="8.08984375" style="96" customWidth="1"/>
    <col min="5121" max="5121" width="9.36328125" style="96" customWidth="1"/>
    <col min="5122" max="5122" width="48.36328125" style="96" customWidth="1"/>
    <col min="5123" max="5123" width="52.453125" style="96" bestFit="1" customWidth="1"/>
    <col min="5124" max="5127" width="18" style="96" customWidth="1"/>
    <col min="5128" max="5375" width="8.6328125" style="96"/>
    <col min="5376" max="5376" width="8.08984375" style="96" customWidth="1"/>
    <col min="5377" max="5377" width="9.36328125" style="96" customWidth="1"/>
    <col min="5378" max="5378" width="48.36328125" style="96" customWidth="1"/>
    <col min="5379" max="5379" width="52.453125" style="96" bestFit="1" customWidth="1"/>
    <col min="5380" max="5383" width="18" style="96" customWidth="1"/>
    <col min="5384" max="5631" width="8.6328125" style="96"/>
    <col min="5632" max="5632" width="8.08984375" style="96" customWidth="1"/>
    <col min="5633" max="5633" width="9.36328125" style="96" customWidth="1"/>
    <col min="5634" max="5634" width="48.36328125" style="96" customWidth="1"/>
    <col min="5635" max="5635" width="52.453125" style="96" bestFit="1" customWidth="1"/>
    <col min="5636" max="5639" width="18" style="96" customWidth="1"/>
    <col min="5640" max="5887" width="8.6328125" style="96"/>
    <col min="5888" max="5888" width="8.08984375" style="96" customWidth="1"/>
    <col min="5889" max="5889" width="9.36328125" style="96" customWidth="1"/>
    <col min="5890" max="5890" width="48.36328125" style="96" customWidth="1"/>
    <col min="5891" max="5891" width="52.453125" style="96" bestFit="1" customWidth="1"/>
    <col min="5892" max="5895" width="18" style="96" customWidth="1"/>
    <col min="5896" max="6143" width="8.6328125" style="96"/>
    <col min="6144" max="6144" width="8.08984375" style="96" customWidth="1"/>
    <col min="6145" max="6145" width="9.36328125" style="96" customWidth="1"/>
    <col min="6146" max="6146" width="48.36328125" style="96" customWidth="1"/>
    <col min="6147" max="6147" width="52.453125" style="96" bestFit="1" customWidth="1"/>
    <col min="6148" max="6151" width="18" style="96" customWidth="1"/>
    <col min="6152" max="6399" width="8.6328125" style="96"/>
    <col min="6400" max="6400" width="8.08984375" style="96" customWidth="1"/>
    <col min="6401" max="6401" width="9.36328125" style="96" customWidth="1"/>
    <col min="6402" max="6402" width="48.36328125" style="96" customWidth="1"/>
    <col min="6403" max="6403" width="52.453125" style="96" bestFit="1" customWidth="1"/>
    <col min="6404" max="6407" width="18" style="96" customWidth="1"/>
    <col min="6408" max="6655" width="8.6328125" style="96"/>
    <col min="6656" max="6656" width="8.08984375" style="96" customWidth="1"/>
    <col min="6657" max="6657" width="9.36328125" style="96" customWidth="1"/>
    <col min="6658" max="6658" width="48.36328125" style="96" customWidth="1"/>
    <col min="6659" max="6659" width="52.453125" style="96" bestFit="1" customWidth="1"/>
    <col min="6660" max="6663" width="18" style="96" customWidth="1"/>
    <col min="6664" max="6911" width="8.6328125" style="96"/>
    <col min="6912" max="6912" width="8.08984375" style="96" customWidth="1"/>
    <col min="6913" max="6913" width="9.36328125" style="96" customWidth="1"/>
    <col min="6914" max="6914" width="48.36328125" style="96" customWidth="1"/>
    <col min="6915" max="6915" width="52.453125" style="96" bestFit="1" customWidth="1"/>
    <col min="6916" max="6919" width="18" style="96" customWidth="1"/>
    <col min="6920" max="7167" width="8.6328125" style="96"/>
    <col min="7168" max="7168" width="8.08984375" style="96" customWidth="1"/>
    <col min="7169" max="7169" width="9.36328125" style="96" customWidth="1"/>
    <col min="7170" max="7170" width="48.36328125" style="96" customWidth="1"/>
    <col min="7171" max="7171" width="52.453125" style="96" bestFit="1" customWidth="1"/>
    <col min="7172" max="7175" width="18" style="96" customWidth="1"/>
    <col min="7176" max="7423" width="8.6328125" style="96"/>
    <col min="7424" max="7424" width="8.08984375" style="96" customWidth="1"/>
    <col min="7425" max="7425" width="9.36328125" style="96" customWidth="1"/>
    <col min="7426" max="7426" width="48.36328125" style="96" customWidth="1"/>
    <col min="7427" max="7427" width="52.453125" style="96" bestFit="1" customWidth="1"/>
    <col min="7428" max="7431" width="18" style="96" customWidth="1"/>
    <col min="7432" max="7679" width="8.6328125" style="96"/>
    <col min="7680" max="7680" width="8.08984375" style="96" customWidth="1"/>
    <col min="7681" max="7681" width="9.36328125" style="96" customWidth="1"/>
    <col min="7682" max="7682" width="48.36328125" style="96" customWidth="1"/>
    <col min="7683" max="7683" width="52.453125" style="96" bestFit="1" customWidth="1"/>
    <col min="7684" max="7687" width="18" style="96" customWidth="1"/>
    <col min="7688" max="7935" width="8.6328125" style="96"/>
    <col min="7936" max="7936" width="8.08984375" style="96" customWidth="1"/>
    <col min="7937" max="7937" width="9.36328125" style="96" customWidth="1"/>
    <col min="7938" max="7938" width="48.36328125" style="96" customWidth="1"/>
    <col min="7939" max="7939" width="52.453125" style="96" bestFit="1" customWidth="1"/>
    <col min="7940" max="7943" width="18" style="96" customWidth="1"/>
    <col min="7944" max="8191" width="8.6328125" style="96"/>
    <col min="8192" max="8192" width="8.08984375" style="96" customWidth="1"/>
    <col min="8193" max="8193" width="9.36328125" style="96" customWidth="1"/>
    <col min="8194" max="8194" width="48.36328125" style="96" customWidth="1"/>
    <col min="8195" max="8195" width="52.453125" style="96" bestFit="1" customWidth="1"/>
    <col min="8196" max="8199" width="18" style="96" customWidth="1"/>
    <col min="8200" max="8447" width="8.6328125" style="96"/>
    <col min="8448" max="8448" width="8.08984375" style="96" customWidth="1"/>
    <col min="8449" max="8449" width="9.36328125" style="96" customWidth="1"/>
    <col min="8450" max="8450" width="48.36328125" style="96" customWidth="1"/>
    <col min="8451" max="8451" width="52.453125" style="96" bestFit="1" customWidth="1"/>
    <col min="8452" max="8455" width="18" style="96" customWidth="1"/>
    <col min="8456" max="8703" width="8.6328125" style="96"/>
    <col min="8704" max="8704" width="8.08984375" style="96" customWidth="1"/>
    <col min="8705" max="8705" width="9.36328125" style="96" customWidth="1"/>
    <col min="8706" max="8706" width="48.36328125" style="96" customWidth="1"/>
    <col min="8707" max="8707" width="52.453125" style="96" bestFit="1" customWidth="1"/>
    <col min="8708" max="8711" width="18" style="96" customWidth="1"/>
    <col min="8712" max="8959" width="8.6328125" style="96"/>
    <col min="8960" max="8960" width="8.08984375" style="96" customWidth="1"/>
    <col min="8961" max="8961" width="9.36328125" style="96" customWidth="1"/>
    <col min="8962" max="8962" width="48.36328125" style="96" customWidth="1"/>
    <col min="8963" max="8963" width="52.453125" style="96" bestFit="1" customWidth="1"/>
    <col min="8964" max="8967" width="18" style="96" customWidth="1"/>
    <col min="8968" max="9215" width="8.6328125" style="96"/>
    <col min="9216" max="9216" width="8.08984375" style="96" customWidth="1"/>
    <col min="9217" max="9217" width="9.36328125" style="96" customWidth="1"/>
    <col min="9218" max="9218" width="48.36328125" style="96" customWidth="1"/>
    <col min="9219" max="9219" width="52.453125" style="96" bestFit="1" customWidth="1"/>
    <col min="9220" max="9223" width="18" style="96" customWidth="1"/>
    <col min="9224" max="9471" width="8.6328125" style="96"/>
    <col min="9472" max="9472" width="8.08984375" style="96" customWidth="1"/>
    <col min="9473" max="9473" width="9.36328125" style="96" customWidth="1"/>
    <col min="9474" max="9474" width="48.36328125" style="96" customWidth="1"/>
    <col min="9475" max="9475" width="52.453125" style="96" bestFit="1" customWidth="1"/>
    <col min="9476" max="9479" width="18" style="96" customWidth="1"/>
    <col min="9480" max="9727" width="8.6328125" style="96"/>
    <col min="9728" max="9728" width="8.08984375" style="96" customWidth="1"/>
    <col min="9729" max="9729" width="9.36328125" style="96" customWidth="1"/>
    <col min="9730" max="9730" width="48.36328125" style="96" customWidth="1"/>
    <col min="9731" max="9731" width="52.453125" style="96" bestFit="1" customWidth="1"/>
    <col min="9732" max="9735" width="18" style="96" customWidth="1"/>
    <col min="9736" max="9983" width="8.6328125" style="96"/>
    <col min="9984" max="9984" width="8.08984375" style="96" customWidth="1"/>
    <col min="9985" max="9985" width="9.36328125" style="96" customWidth="1"/>
    <col min="9986" max="9986" width="48.36328125" style="96" customWidth="1"/>
    <col min="9987" max="9987" width="52.453125" style="96" bestFit="1" customWidth="1"/>
    <col min="9988" max="9991" width="18" style="96" customWidth="1"/>
    <col min="9992" max="10239" width="8.6328125" style="96"/>
    <col min="10240" max="10240" width="8.08984375" style="96" customWidth="1"/>
    <col min="10241" max="10241" width="9.36328125" style="96" customWidth="1"/>
    <col min="10242" max="10242" width="48.36328125" style="96" customWidth="1"/>
    <col min="10243" max="10243" width="52.453125" style="96" bestFit="1" customWidth="1"/>
    <col min="10244" max="10247" width="18" style="96" customWidth="1"/>
    <col min="10248" max="10495" width="8.6328125" style="96"/>
    <col min="10496" max="10496" width="8.08984375" style="96" customWidth="1"/>
    <col min="10497" max="10497" width="9.36328125" style="96" customWidth="1"/>
    <col min="10498" max="10498" width="48.36328125" style="96" customWidth="1"/>
    <col min="10499" max="10499" width="52.453125" style="96" bestFit="1" customWidth="1"/>
    <col min="10500" max="10503" width="18" style="96" customWidth="1"/>
    <col min="10504" max="10751" width="8.6328125" style="96"/>
    <col min="10752" max="10752" width="8.08984375" style="96" customWidth="1"/>
    <col min="10753" max="10753" width="9.36328125" style="96" customWidth="1"/>
    <col min="10754" max="10754" width="48.36328125" style="96" customWidth="1"/>
    <col min="10755" max="10755" width="52.453125" style="96" bestFit="1" customWidth="1"/>
    <col min="10756" max="10759" width="18" style="96" customWidth="1"/>
    <col min="10760" max="11007" width="8.6328125" style="96"/>
    <col min="11008" max="11008" width="8.08984375" style="96" customWidth="1"/>
    <col min="11009" max="11009" width="9.36328125" style="96" customWidth="1"/>
    <col min="11010" max="11010" width="48.36328125" style="96" customWidth="1"/>
    <col min="11011" max="11011" width="52.453125" style="96" bestFit="1" customWidth="1"/>
    <col min="11012" max="11015" width="18" style="96" customWidth="1"/>
    <col min="11016" max="11263" width="8.6328125" style="96"/>
    <col min="11264" max="11264" width="8.08984375" style="96" customWidth="1"/>
    <col min="11265" max="11265" width="9.36328125" style="96" customWidth="1"/>
    <col min="11266" max="11266" width="48.36328125" style="96" customWidth="1"/>
    <col min="11267" max="11267" width="52.453125" style="96" bestFit="1" customWidth="1"/>
    <col min="11268" max="11271" width="18" style="96" customWidth="1"/>
    <col min="11272" max="11519" width="8.6328125" style="96"/>
    <col min="11520" max="11520" width="8.08984375" style="96" customWidth="1"/>
    <col min="11521" max="11521" width="9.36328125" style="96" customWidth="1"/>
    <col min="11522" max="11522" width="48.36328125" style="96" customWidth="1"/>
    <col min="11523" max="11523" width="52.453125" style="96" bestFit="1" customWidth="1"/>
    <col min="11524" max="11527" width="18" style="96" customWidth="1"/>
    <col min="11528" max="11775" width="8.6328125" style="96"/>
    <col min="11776" max="11776" width="8.08984375" style="96" customWidth="1"/>
    <col min="11777" max="11777" width="9.36328125" style="96" customWidth="1"/>
    <col min="11778" max="11778" width="48.36328125" style="96" customWidth="1"/>
    <col min="11779" max="11779" width="52.453125" style="96" bestFit="1" customWidth="1"/>
    <col min="11780" max="11783" width="18" style="96" customWidth="1"/>
    <col min="11784" max="12031" width="8.6328125" style="96"/>
    <col min="12032" max="12032" width="8.08984375" style="96" customWidth="1"/>
    <col min="12033" max="12033" width="9.36328125" style="96" customWidth="1"/>
    <col min="12034" max="12034" width="48.36328125" style="96" customWidth="1"/>
    <col min="12035" max="12035" width="52.453125" style="96" bestFit="1" customWidth="1"/>
    <col min="12036" max="12039" width="18" style="96" customWidth="1"/>
    <col min="12040" max="12287" width="8.6328125" style="96"/>
    <col min="12288" max="12288" width="8.08984375" style="96" customWidth="1"/>
    <col min="12289" max="12289" width="9.36328125" style="96" customWidth="1"/>
    <col min="12290" max="12290" width="48.36328125" style="96" customWidth="1"/>
    <col min="12291" max="12291" width="52.453125" style="96" bestFit="1" customWidth="1"/>
    <col min="12292" max="12295" width="18" style="96" customWidth="1"/>
    <col min="12296" max="12543" width="8.6328125" style="96"/>
    <col min="12544" max="12544" width="8.08984375" style="96" customWidth="1"/>
    <col min="12545" max="12545" width="9.36328125" style="96" customWidth="1"/>
    <col min="12546" max="12546" width="48.36328125" style="96" customWidth="1"/>
    <col min="12547" max="12547" width="52.453125" style="96" bestFit="1" customWidth="1"/>
    <col min="12548" max="12551" width="18" style="96" customWidth="1"/>
    <col min="12552" max="12799" width="8.6328125" style="96"/>
    <col min="12800" max="12800" width="8.08984375" style="96" customWidth="1"/>
    <col min="12801" max="12801" width="9.36328125" style="96" customWidth="1"/>
    <col min="12802" max="12802" width="48.36328125" style="96" customWidth="1"/>
    <col min="12803" max="12803" width="52.453125" style="96" bestFit="1" customWidth="1"/>
    <col min="12804" max="12807" width="18" style="96" customWidth="1"/>
    <col min="12808" max="13055" width="8.6328125" style="96"/>
    <col min="13056" max="13056" width="8.08984375" style="96" customWidth="1"/>
    <col min="13057" max="13057" width="9.36328125" style="96" customWidth="1"/>
    <col min="13058" max="13058" width="48.36328125" style="96" customWidth="1"/>
    <col min="13059" max="13059" width="52.453125" style="96" bestFit="1" customWidth="1"/>
    <col min="13060" max="13063" width="18" style="96" customWidth="1"/>
    <col min="13064" max="13311" width="8.6328125" style="96"/>
    <col min="13312" max="13312" width="8.08984375" style="96" customWidth="1"/>
    <col min="13313" max="13313" width="9.36328125" style="96" customWidth="1"/>
    <col min="13314" max="13314" width="48.36328125" style="96" customWidth="1"/>
    <col min="13315" max="13315" width="52.453125" style="96" bestFit="1" customWidth="1"/>
    <col min="13316" max="13319" width="18" style="96" customWidth="1"/>
    <col min="13320" max="13567" width="8.6328125" style="96"/>
    <col min="13568" max="13568" width="8.08984375" style="96" customWidth="1"/>
    <col min="13569" max="13569" width="9.36328125" style="96" customWidth="1"/>
    <col min="13570" max="13570" width="48.36328125" style="96" customWidth="1"/>
    <col min="13571" max="13571" width="52.453125" style="96" bestFit="1" customWidth="1"/>
    <col min="13572" max="13575" width="18" style="96" customWidth="1"/>
    <col min="13576" max="13823" width="8.6328125" style="96"/>
    <col min="13824" max="13824" width="8.08984375" style="96" customWidth="1"/>
    <col min="13825" max="13825" width="9.36328125" style="96" customWidth="1"/>
    <col min="13826" max="13826" width="48.36328125" style="96" customWidth="1"/>
    <col min="13827" max="13827" width="52.453125" style="96" bestFit="1" customWidth="1"/>
    <col min="13828" max="13831" width="18" style="96" customWidth="1"/>
    <col min="13832" max="14079" width="8.6328125" style="96"/>
    <col min="14080" max="14080" width="8.08984375" style="96" customWidth="1"/>
    <col min="14081" max="14081" width="9.36328125" style="96" customWidth="1"/>
    <col min="14082" max="14082" width="48.36328125" style="96" customWidth="1"/>
    <col min="14083" max="14083" width="52.453125" style="96" bestFit="1" customWidth="1"/>
    <col min="14084" max="14087" width="18" style="96" customWidth="1"/>
    <col min="14088" max="14335" width="8.6328125" style="96"/>
    <col min="14336" max="14336" width="8.08984375" style="96" customWidth="1"/>
    <col min="14337" max="14337" width="9.36328125" style="96" customWidth="1"/>
    <col min="14338" max="14338" width="48.36328125" style="96" customWidth="1"/>
    <col min="14339" max="14339" width="52.453125" style="96" bestFit="1" customWidth="1"/>
    <col min="14340" max="14343" width="18" style="96" customWidth="1"/>
    <col min="14344" max="14591" width="8.6328125" style="96"/>
    <col min="14592" max="14592" width="8.08984375" style="96" customWidth="1"/>
    <col min="14593" max="14593" width="9.36328125" style="96" customWidth="1"/>
    <col min="14594" max="14594" width="48.36328125" style="96" customWidth="1"/>
    <col min="14595" max="14595" width="52.453125" style="96" bestFit="1" customWidth="1"/>
    <col min="14596" max="14599" width="18" style="96" customWidth="1"/>
    <col min="14600" max="14847" width="8.6328125" style="96"/>
    <col min="14848" max="14848" width="8.08984375" style="96" customWidth="1"/>
    <col min="14849" max="14849" width="9.36328125" style="96" customWidth="1"/>
    <col min="14850" max="14850" width="48.36328125" style="96" customWidth="1"/>
    <col min="14851" max="14851" width="52.453125" style="96" bestFit="1" customWidth="1"/>
    <col min="14852" max="14855" width="18" style="96" customWidth="1"/>
    <col min="14856" max="15103" width="8.6328125" style="96"/>
    <col min="15104" max="15104" width="8.08984375" style="96" customWidth="1"/>
    <col min="15105" max="15105" width="9.36328125" style="96" customWidth="1"/>
    <col min="15106" max="15106" width="48.36328125" style="96" customWidth="1"/>
    <col min="15107" max="15107" width="52.453125" style="96" bestFit="1" customWidth="1"/>
    <col min="15108" max="15111" width="18" style="96" customWidth="1"/>
    <col min="15112" max="15359" width="8.6328125" style="96"/>
    <col min="15360" max="15360" width="8.08984375" style="96" customWidth="1"/>
    <col min="15361" max="15361" width="9.36328125" style="96" customWidth="1"/>
    <col min="15362" max="15362" width="48.36328125" style="96" customWidth="1"/>
    <col min="15363" max="15363" width="52.453125" style="96" bestFit="1" customWidth="1"/>
    <col min="15364" max="15367" width="18" style="96" customWidth="1"/>
    <col min="15368" max="15615" width="8.6328125" style="96"/>
    <col min="15616" max="15616" width="8.08984375" style="96" customWidth="1"/>
    <col min="15617" max="15617" width="9.36328125" style="96" customWidth="1"/>
    <col min="15618" max="15618" width="48.36328125" style="96" customWidth="1"/>
    <col min="15619" max="15619" width="52.453125" style="96" bestFit="1" customWidth="1"/>
    <col min="15620" max="15623" width="18" style="96" customWidth="1"/>
    <col min="15624" max="15871" width="8.6328125" style="96"/>
    <col min="15872" max="15872" width="8.08984375" style="96" customWidth="1"/>
    <col min="15873" max="15873" width="9.36328125" style="96" customWidth="1"/>
    <col min="15874" max="15874" width="48.36328125" style="96" customWidth="1"/>
    <col min="15875" max="15875" width="52.453125" style="96" bestFit="1" customWidth="1"/>
    <col min="15876" max="15879" width="18" style="96" customWidth="1"/>
    <col min="15880" max="16127" width="8.6328125" style="96"/>
    <col min="16128" max="16128" width="8.08984375" style="96" customWidth="1"/>
    <col min="16129" max="16129" width="9.36328125" style="96" customWidth="1"/>
    <col min="16130" max="16130" width="48.36328125" style="96" customWidth="1"/>
    <col min="16131" max="16131" width="52.453125" style="96" bestFit="1" customWidth="1"/>
    <col min="16132" max="16135" width="18" style="96" customWidth="1"/>
    <col min="16136" max="16382" width="8.6328125" style="96"/>
    <col min="16383" max="16384" width="8.6328125" style="96" customWidth="1"/>
  </cols>
  <sheetData>
    <row r="1" spans="1:9" ht="17.399999999999999" customHeight="1">
      <c r="A1" s="406" t="s">
        <v>246</v>
      </c>
      <c r="B1" s="406"/>
      <c r="C1" s="406"/>
      <c r="D1" s="406"/>
      <c r="E1" s="406"/>
      <c r="F1" s="406"/>
      <c r="G1" s="406"/>
      <c r="H1" s="406"/>
      <c r="I1" s="406"/>
    </row>
    <row r="2" spans="1:9" ht="32.75" customHeight="1">
      <c r="A2" s="406"/>
      <c r="B2" s="406"/>
      <c r="C2" s="406"/>
      <c r="D2" s="406"/>
      <c r="E2" s="406"/>
      <c r="F2" s="406"/>
      <c r="G2" s="406"/>
      <c r="H2" s="406"/>
      <c r="I2" s="406"/>
    </row>
    <row r="3" spans="1:9" ht="29.5" customHeight="1">
      <c r="A3" s="406"/>
      <c r="B3" s="406"/>
      <c r="C3" s="406"/>
      <c r="D3" s="406"/>
      <c r="E3" s="406"/>
      <c r="F3" s="406"/>
      <c r="G3" s="406"/>
      <c r="H3" s="406"/>
      <c r="I3" s="406"/>
    </row>
    <row r="4" spans="1:9" ht="18.5" thickBot="1">
      <c r="A4" s="1"/>
      <c r="B4" s="378"/>
      <c r="C4" s="378"/>
      <c r="D4" s="378"/>
      <c r="E4" s="378"/>
      <c r="F4" s="378"/>
      <c r="G4" s="378"/>
      <c r="H4" s="1"/>
      <c r="I4" s="262"/>
    </row>
    <row r="5" spans="1:9" ht="14.25" customHeight="1">
      <c r="A5" s="1"/>
      <c r="B5" s="4" t="str">
        <f>'TS-Basis'!B6</f>
        <v>Versie 2.0</v>
      </c>
      <c r="C5" s="5"/>
      <c r="D5" s="7"/>
      <c r="E5" s="8"/>
      <c r="F5" s="354" t="s">
        <v>0</v>
      </c>
      <c r="G5" s="387"/>
      <c r="H5" s="355"/>
      <c r="I5" s="262"/>
    </row>
    <row r="6" spans="1:9" ht="13.25" customHeight="1" thickBot="1">
      <c r="A6" s="1"/>
      <c r="B6" s="29">
        <f>'TS-Basis'!B7</f>
        <v>45436</v>
      </c>
      <c r="C6" s="5"/>
      <c r="D6" s="7"/>
      <c r="E6" s="99"/>
      <c r="F6" s="356"/>
      <c r="G6" s="388"/>
      <c r="H6" s="357"/>
      <c r="I6" s="262"/>
    </row>
    <row r="7" spans="1:9" ht="13.25" customHeight="1">
      <c r="A7" s="1"/>
      <c r="B7" s="29"/>
      <c r="C7" s="5"/>
      <c r="D7" s="7"/>
      <c r="E7" s="99"/>
      <c r="F7" s="263"/>
      <c r="G7" s="263"/>
      <c r="H7" s="263"/>
      <c r="I7" s="262"/>
    </row>
    <row r="8" spans="1:9" ht="18">
      <c r="A8" s="1"/>
      <c r="B8" s="1"/>
      <c r="C8" s="5"/>
      <c r="D8" s="381" t="s">
        <v>244</v>
      </c>
      <c r="E8" s="381"/>
      <c r="F8" s="381"/>
      <c r="G8" s="6"/>
      <c r="H8" s="1"/>
      <c r="I8" s="262"/>
    </row>
    <row r="9" spans="1:9" ht="13.5" thickBot="1">
      <c r="A9" s="1"/>
      <c r="B9" s="1"/>
      <c r="C9" s="5"/>
      <c r="D9" s="30"/>
      <c r="E9" s="30"/>
      <c r="F9" s="30"/>
      <c r="G9" s="6"/>
      <c r="H9" s="1"/>
      <c r="I9" s="262"/>
    </row>
    <row r="10" spans="1:9" ht="14.4" customHeight="1">
      <c r="A10" s="382" t="s">
        <v>1</v>
      </c>
      <c r="B10" s="382"/>
      <c r="C10" s="382"/>
      <c r="D10" s="61"/>
      <c r="E10" s="1"/>
      <c r="F10" s="30"/>
      <c r="G10" s="6"/>
      <c r="H10" s="1"/>
      <c r="I10" s="262"/>
    </row>
    <row r="11" spans="1:9" ht="13">
      <c r="A11" s="382" t="s">
        <v>2</v>
      </c>
      <c r="B11" s="382"/>
      <c r="C11" s="382"/>
      <c r="D11" s="62"/>
      <c r="E11" s="1"/>
      <c r="F11" s="30"/>
      <c r="G11" s="6"/>
      <c r="H11" s="1"/>
      <c r="I11" s="262"/>
    </row>
    <row r="12" spans="1:9" ht="12.9" customHeight="1">
      <c r="A12" s="264"/>
      <c r="B12" s="347" t="s">
        <v>3</v>
      </c>
      <c r="C12" s="347"/>
      <c r="D12" s="345"/>
      <c r="E12" s="1"/>
      <c r="F12" s="30"/>
      <c r="G12" s="6"/>
      <c r="H12" s="1"/>
      <c r="I12" s="262"/>
    </row>
    <row r="13" spans="1:9" ht="13">
      <c r="A13" s="1"/>
      <c r="B13" s="347"/>
      <c r="C13" s="347"/>
      <c r="D13" s="345"/>
      <c r="E13" s="1"/>
      <c r="F13" s="30"/>
      <c r="G13" s="6"/>
      <c r="H13" s="1"/>
      <c r="I13" s="262"/>
    </row>
    <row r="14" spans="1:9" ht="13">
      <c r="A14" s="1"/>
      <c r="B14" s="1"/>
      <c r="C14" s="30"/>
      <c r="D14" s="345"/>
      <c r="E14" s="1"/>
      <c r="F14" s="30"/>
      <c r="G14" s="6"/>
      <c r="H14" s="1"/>
      <c r="I14" s="262"/>
    </row>
    <row r="15" spans="1:9" ht="13">
      <c r="A15" s="1"/>
      <c r="B15" s="1"/>
      <c r="C15" s="30"/>
      <c r="D15" s="345"/>
      <c r="E15" s="1"/>
      <c r="F15" s="30"/>
      <c r="G15" s="6"/>
      <c r="H15" s="1"/>
      <c r="I15" s="262"/>
    </row>
    <row r="16" spans="1:9" ht="13.5" thickBot="1">
      <c r="A16" s="1"/>
      <c r="B16" s="1"/>
      <c r="C16" s="30"/>
      <c r="D16" s="346"/>
      <c r="E16" s="1"/>
      <c r="F16" s="30"/>
      <c r="G16" s="6"/>
      <c r="H16" s="1"/>
      <c r="I16" s="262"/>
    </row>
    <row r="17" spans="1:9" ht="13">
      <c r="A17" s="1"/>
      <c r="B17" s="1"/>
      <c r="C17" s="5"/>
      <c r="D17" s="30"/>
      <c r="E17" s="30"/>
      <c r="F17" s="30"/>
      <c r="G17" s="6"/>
      <c r="H17" s="1"/>
      <c r="I17" s="262"/>
    </row>
    <row r="18" spans="1:9" ht="18.5" customHeight="1">
      <c r="A18" s="374" t="s">
        <v>283</v>
      </c>
      <c r="B18" s="374"/>
      <c r="C18" s="374"/>
      <c r="D18" s="374"/>
      <c r="E18" s="374"/>
      <c r="F18" s="374"/>
      <c r="G18" s="374"/>
      <c r="H18" s="1"/>
      <c r="I18" s="262"/>
    </row>
    <row r="19" spans="1:9" ht="18.5" customHeight="1">
      <c r="A19" s="374"/>
      <c r="B19" s="374"/>
      <c r="C19" s="374"/>
      <c r="D19" s="374"/>
      <c r="E19" s="374"/>
      <c r="F19" s="374"/>
      <c r="G19" s="374"/>
      <c r="H19" s="1"/>
      <c r="I19" s="262"/>
    </row>
    <row r="20" spans="1:9" ht="18.5" customHeight="1">
      <c r="A20" s="374"/>
      <c r="B20" s="374"/>
      <c r="C20" s="374"/>
      <c r="D20" s="374"/>
      <c r="E20" s="374"/>
      <c r="F20" s="374"/>
      <c r="G20" s="374"/>
      <c r="H20" s="1"/>
      <c r="I20" s="262"/>
    </row>
    <row r="21" spans="1:9" ht="13.5" thickBot="1">
      <c r="A21" s="1"/>
      <c r="B21" s="1"/>
      <c r="C21" s="5"/>
      <c r="D21" s="30"/>
      <c r="E21" s="30"/>
      <c r="F21" s="30"/>
      <c r="G21" s="6"/>
      <c r="H21" s="1"/>
      <c r="I21" s="262"/>
    </row>
    <row r="22" spans="1:9" ht="14.25" customHeight="1" thickBot="1">
      <c r="B22" s="407" t="s">
        <v>274</v>
      </c>
      <c r="C22" s="408"/>
      <c r="D22" s="408"/>
      <c r="E22" s="408"/>
      <c r="F22" s="102"/>
      <c r="G22" s="103"/>
      <c r="H22" s="103"/>
      <c r="I22" s="104"/>
    </row>
    <row r="23" spans="1:9" ht="21.65" customHeight="1" thickBot="1">
      <c r="B23" s="105" t="s">
        <v>13</v>
      </c>
      <c r="C23" s="107" t="s">
        <v>14</v>
      </c>
      <c r="D23" s="265" t="s">
        <v>15</v>
      </c>
      <c r="E23" s="107" t="s">
        <v>11</v>
      </c>
      <c r="F23" s="106" t="str">
        <f>'Bepakking TS-Basis'!F23</f>
        <v>Prijs per stuk excl. Btw</v>
      </c>
      <c r="G23" s="106" t="str">
        <f>'Bepakking TS-Basis'!G23</f>
        <v>Totaalprijs excl. Btw</v>
      </c>
      <c r="H23" s="106" t="str">
        <f>'Bepakking TS-Basis'!H23</f>
        <v>Btw-percentage</v>
      </c>
      <c r="I23" s="106" t="str">
        <f>'Bepakking TS-Basis'!I23</f>
        <v>Totaalprijs incl. Btw</v>
      </c>
    </row>
    <row r="24" spans="1:9" ht="26" customHeight="1" thickBot="1">
      <c r="B24" s="109"/>
      <c r="C24" s="376" t="s">
        <v>16</v>
      </c>
      <c r="D24" s="376"/>
      <c r="E24" s="110"/>
      <c r="F24" s="111"/>
      <c r="G24" s="266"/>
      <c r="H24" s="111"/>
      <c r="I24" s="112"/>
    </row>
    <row r="25" spans="1:9" ht="46.5" customHeight="1">
      <c r="B25" s="267">
        <v>1</v>
      </c>
      <c r="C25" s="114">
        <v>7</v>
      </c>
      <c r="D25" s="115" t="s">
        <v>17</v>
      </c>
      <c r="E25" s="325" t="s">
        <v>373</v>
      </c>
      <c r="F25" s="21"/>
      <c r="G25" s="116">
        <f>F25*C25</f>
        <v>0</v>
      </c>
      <c r="H25" s="89"/>
      <c r="I25" s="117">
        <f>G25+(G25*H25)</f>
        <v>0</v>
      </c>
    </row>
    <row r="26" spans="1:9" ht="13">
      <c r="B26" s="267">
        <f>B25+1</f>
        <v>2</v>
      </c>
      <c r="C26" s="118">
        <v>1</v>
      </c>
      <c r="D26" s="119" t="s">
        <v>18</v>
      </c>
      <c r="E26" s="120" t="s">
        <v>218</v>
      </c>
      <c r="F26" s="22"/>
      <c r="G26" s="121">
        <f t="shared" ref="G26:G31" si="0">F26*C26</f>
        <v>0</v>
      </c>
      <c r="H26" s="90"/>
      <c r="I26" s="117">
        <f t="shared" ref="I26:I30" si="1">G26+(G26*H26)</f>
        <v>0</v>
      </c>
    </row>
    <row r="27" spans="1:9" ht="13">
      <c r="B27" s="267">
        <f>B26+1</f>
        <v>3</v>
      </c>
      <c r="C27" s="118">
        <v>1</v>
      </c>
      <c r="D27" s="119" t="s">
        <v>20</v>
      </c>
      <c r="E27" s="120" t="s">
        <v>21</v>
      </c>
      <c r="F27" s="23"/>
      <c r="G27" s="121">
        <f t="shared" si="0"/>
        <v>0</v>
      </c>
      <c r="H27" s="90"/>
      <c r="I27" s="117">
        <f t="shared" si="1"/>
        <v>0</v>
      </c>
    </row>
    <row r="28" spans="1:9" ht="70.5" customHeight="1">
      <c r="B28" s="267">
        <f>B27+1</f>
        <v>4</v>
      </c>
      <c r="C28" s="118">
        <v>4</v>
      </c>
      <c r="D28" s="123" t="s">
        <v>22</v>
      </c>
      <c r="E28" s="334" t="s">
        <v>374</v>
      </c>
      <c r="F28" s="23"/>
      <c r="G28" s="121">
        <f>F28*C28</f>
        <v>0</v>
      </c>
      <c r="H28" s="90"/>
      <c r="I28" s="117">
        <f t="shared" si="1"/>
        <v>0</v>
      </c>
    </row>
    <row r="29" spans="1:9" ht="13">
      <c r="B29" s="267">
        <v>5</v>
      </c>
      <c r="C29" s="125">
        <v>1</v>
      </c>
      <c r="D29" s="126" t="s">
        <v>23</v>
      </c>
      <c r="E29" s="124" t="s">
        <v>219</v>
      </c>
      <c r="F29" s="23"/>
      <c r="G29" s="121">
        <f t="shared" si="0"/>
        <v>0</v>
      </c>
      <c r="H29" s="90"/>
      <c r="I29" s="117">
        <f t="shared" si="1"/>
        <v>0</v>
      </c>
    </row>
    <row r="30" spans="1:9" ht="13">
      <c r="B30" s="267">
        <v>6</v>
      </c>
      <c r="C30" s="118">
        <v>7</v>
      </c>
      <c r="D30" s="119" t="s">
        <v>307</v>
      </c>
      <c r="E30" s="120" t="s">
        <v>220</v>
      </c>
      <c r="F30" s="23"/>
      <c r="G30" s="121">
        <f t="shared" si="0"/>
        <v>0</v>
      </c>
      <c r="H30" s="90"/>
      <c r="I30" s="117">
        <f t="shared" si="1"/>
        <v>0</v>
      </c>
    </row>
    <row r="31" spans="1:9" ht="34" customHeight="1" thickBot="1">
      <c r="B31" s="268">
        <v>7</v>
      </c>
      <c r="C31" s="118">
        <v>7</v>
      </c>
      <c r="D31" s="123" t="s">
        <v>24</v>
      </c>
      <c r="E31" s="327" t="s">
        <v>390</v>
      </c>
      <c r="F31" s="23"/>
      <c r="G31" s="128">
        <f t="shared" si="0"/>
        <v>0</v>
      </c>
      <c r="H31" s="93"/>
      <c r="I31" s="269">
        <f>G31+(G31*H31)</f>
        <v>0</v>
      </c>
    </row>
    <row r="32" spans="1:9" ht="26" customHeight="1" thickBot="1">
      <c r="B32" s="130" t="s">
        <v>9</v>
      </c>
      <c r="C32" s="377" t="s">
        <v>25</v>
      </c>
      <c r="D32" s="405"/>
      <c r="E32" s="107" t="s">
        <v>11</v>
      </c>
      <c r="F32" s="106" t="str">
        <f>F23</f>
        <v>Prijs per stuk excl. Btw</v>
      </c>
      <c r="G32" s="106" t="str">
        <f t="shared" ref="G32:I32" si="2">G23</f>
        <v>Totaalprijs excl. Btw</v>
      </c>
      <c r="H32" s="106" t="str">
        <f t="shared" si="2"/>
        <v>Btw-percentage</v>
      </c>
      <c r="I32" s="106" t="str">
        <f t="shared" si="2"/>
        <v>Totaalprijs incl. Btw</v>
      </c>
    </row>
    <row r="33" spans="2:9" ht="20.399999999999999" customHeight="1" thickBot="1">
      <c r="B33" s="133" t="s">
        <v>9</v>
      </c>
      <c r="C33" s="403" t="s">
        <v>26</v>
      </c>
      <c r="D33" s="404"/>
      <c r="E33" s="400" t="s">
        <v>27</v>
      </c>
      <c r="F33" s="401"/>
      <c r="G33" s="401"/>
      <c r="H33" s="401"/>
      <c r="I33" s="402"/>
    </row>
    <row r="34" spans="2:9" ht="62.5" customHeight="1">
      <c r="B34" s="270">
        <v>8</v>
      </c>
      <c r="C34" s="271">
        <v>1</v>
      </c>
      <c r="D34" s="137" t="s">
        <v>308</v>
      </c>
      <c r="E34" s="333" t="s">
        <v>391</v>
      </c>
      <c r="F34" s="21"/>
      <c r="G34" s="272">
        <f>F34*C34</f>
        <v>0</v>
      </c>
      <c r="H34" s="90"/>
      <c r="I34" s="254">
        <f>G34+(G34*H34)</f>
        <v>0</v>
      </c>
    </row>
    <row r="35" spans="2:9" ht="13">
      <c r="B35" s="270">
        <v>9</v>
      </c>
      <c r="C35" s="273">
        <v>1</v>
      </c>
      <c r="D35" s="140" t="s">
        <v>29</v>
      </c>
      <c r="E35" s="141" t="s">
        <v>30</v>
      </c>
      <c r="F35" s="22"/>
      <c r="G35" s="274">
        <f t="shared" ref="G35:G43" si="3">F35*C35</f>
        <v>0</v>
      </c>
      <c r="H35" s="90"/>
      <c r="I35" s="139">
        <f t="shared" ref="I35:I43" si="4">G35+(G35*H35)</f>
        <v>0</v>
      </c>
    </row>
    <row r="36" spans="2:9" ht="37.5">
      <c r="B36" s="270">
        <v>10</v>
      </c>
      <c r="C36" s="273">
        <v>1</v>
      </c>
      <c r="D36" s="142" t="s">
        <v>309</v>
      </c>
      <c r="E36" s="141" t="s">
        <v>32</v>
      </c>
      <c r="F36" s="22"/>
      <c r="G36" s="274">
        <f t="shared" si="3"/>
        <v>0</v>
      </c>
      <c r="H36" s="90"/>
      <c r="I36" s="139">
        <f t="shared" si="4"/>
        <v>0</v>
      </c>
    </row>
    <row r="37" spans="2:9" ht="48" customHeight="1">
      <c r="B37" s="270">
        <f t="shared" ref="B37:B78" si="5">B36+1</f>
        <v>11</v>
      </c>
      <c r="C37" s="136">
        <v>16</v>
      </c>
      <c r="D37" s="142" t="s">
        <v>33</v>
      </c>
      <c r="E37" s="329" t="s">
        <v>377</v>
      </c>
      <c r="F37" s="23"/>
      <c r="G37" s="274">
        <f t="shared" si="3"/>
        <v>0</v>
      </c>
      <c r="H37" s="90"/>
      <c r="I37" s="139">
        <f t="shared" si="4"/>
        <v>0</v>
      </c>
    </row>
    <row r="38" spans="2:9" ht="50">
      <c r="B38" s="270">
        <f t="shared" si="5"/>
        <v>12</v>
      </c>
      <c r="C38" s="136">
        <v>8</v>
      </c>
      <c r="D38" s="142" t="s">
        <v>34</v>
      </c>
      <c r="E38" s="329" t="s">
        <v>378</v>
      </c>
      <c r="F38" s="23"/>
      <c r="G38" s="274">
        <f t="shared" si="3"/>
        <v>0</v>
      </c>
      <c r="H38" s="90"/>
      <c r="I38" s="139">
        <f t="shared" si="4"/>
        <v>0</v>
      </c>
    </row>
    <row r="39" spans="2:9" ht="19" customHeight="1">
      <c r="B39" s="270">
        <f t="shared" si="5"/>
        <v>13</v>
      </c>
      <c r="C39" s="136">
        <v>4</v>
      </c>
      <c r="D39" s="142" t="s">
        <v>35</v>
      </c>
      <c r="E39" s="141" t="s">
        <v>285</v>
      </c>
      <c r="F39" s="23"/>
      <c r="G39" s="274">
        <f t="shared" si="3"/>
        <v>0</v>
      </c>
      <c r="H39" s="90"/>
      <c r="I39" s="139">
        <f t="shared" si="4"/>
        <v>0</v>
      </c>
    </row>
    <row r="40" spans="2:9" ht="34" customHeight="1">
      <c r="B40" s="270">
        <f t="shared" si="5"/>
        <v>14</v>
      </c>
      <c r="C40" s="143">
        <v>1</v>
      </c>
      <c r="D40" s="144" t="s">
        <v>36</v>
      </c>
      <c r="E40" s="330" t="s">
        <v>379</v>
      </c>
      <c r="F40" s="23"/>
      <c r="G40" s="274">
        <f t="shared" si="3"/>
        <v>0</v>
      </c>
      <c r="H40" s="90"/>
      <c r="I40" s="139">
        <f t="shared" si="4"/>
        <v>0</v>
      </c>
    </row>
    <row r="41" spans="2:9" ht="27.65" customHeight="1">
      <c r="B41" s="270">
        <f t="shared" si="5"/>
        <v>15</v>
      </c>
      <c r="C41" s="143">
        <v>1</v>
      </c>
      <c r="D41" s="144" t="s">
        <v>36</v>
      </c>
      <c r="E41" s="330" t="s">
        <v>380</v>
      </c>
      <c r="F41" s="23"/>
      <c r="G41" s="274">
        <f t="shared" si="3"/>
        <v>0</v>
      </c>
      <c r="H41" s="90"/>
      <c r="I41" s="139">
        <f t="shared" si="4"/>
        <v>0</v>
      </c>
    </row>
    <row r="42" spans="2:9" ht="33" customHeight="1">
      <c r="B42" s="270">
        <v>16</v>
      </c>
      <c r="C42" s="143">
        <v>1</v>
      </c>
      <c r="D42" s="328" t="s">
        <v>376</v>
      </c>
      <c r="E42" s="330" t="s">
        <v>379</v>
      </c>
      <c r="F42" s="22"/>
      <c r="G42" s="274">
        <f t="shared" si="3"/>
        <v>0</v>
      </c>
      <c r="H42" s="90"/>
      <c r="I42" s="139">
        <f t="shared" si="4"/>
        <v>0</v>
      </c>
    </row>
    <row r="43" spans="2:9" ht="41.5" customHeight="1">
      <c r="B43" s="270">
        <f t="shared" si="5"/>
        <v>17</v>
      </c>
      <c r="C43" s="162">
        <v>2</v>
      </c>
      <c r="D43" s="147" t="s">
        <v>37</v>
      </c>
      <c r="E43" s="329" t="s">
        <v>381</v>
      </c>
      <c r="F43" s="22"/>
      <c r="G43" s="274">
        <f t="shared" si="3"/>
        <v>0</v>
      </c>
      <c r="H43" s="90"/>
      <c r="I43" s="139">
        <f t="shared" si="4"/>
        <v>0</v>
      </c>
    </row>
    <row r="44" spans="2:9" ht="30" customHeight="1" thickBot="1">
      <c r="B44" s="275">
        <f t="shared" si="5"/>
        <v>18</v>
      </c>
      <c r="C44" s="276">
        <v>1</v>
      </c>
      <c r="D44" s="149" t="s">
        <v>38</v>
      </c>
      <c r="E44" s="331" t="s">
        <v>382</v>
      </c>
      <c r="F44" s="22"/>
      <c r="G44" s="274">
        <f>F44*C44</f>
        <v>0</v>
      </c>
      <c r="H44" s="93"/>
      <c r="I44" s="269">
        <f>G44+(G44*H44)</f>
        <v>0</v>
      </c>
    </row>
    <row r="45" spans="2:9" ht="20.399999999999999" customHeight="1" thickBot="1">
      <c r="B45" s="151"/>
      <c r="C45" s="383" t="s">
        <v>39</v>
      </c>
      <c r="D45" s="383"/>
      <c r="E45" s="409"/>
      <c r="F45" s="385"/>
      <c r="G45" s="385"/>
      <c r="H45" s="385"/>
      <c r="I45" s="386"/>
    </row>
    <row r="46" spans="2:9" ht="54.65" customHeight="1">
      <c r="B46" s="277">
        <v>19</v>
      </c>
      <c r="C46" s="153">
        <v>4</v>
      </c>
      <c r="D46" s="154" t="s">
        <v>33</v>
      </c>
      <c r="E46" s="155" t="s">
        <v>311</v>
      </c>
      <c r="F46" s="21"/>
      <c r="G46" s="116">
        <f>F46*C46</f>
        <v>0</v>
      </c>
      <c r="H46" s="90"/>
      <c r="I46" s="171">
        <f>G46+(G46*H46)</f>
        <v>0</v>
      </c>
    </row>
    <row r="47" spans="2:9" ht="73.5" customHeight="1">
      <c r="B47" s="270">
        <f t="shared" si="5"/>
        <v>20</v>
      </c>
      <c r="C47" s="157">
        <v>2</v>
      </c>
      <c r="D47" s="144" t="s">
        <v>40</v>
      </c>
      <c r="E47" s="330" t="s">
        <v>383</v>
      </c>
      <c r="F47" s="22"/>
      <c r="G47" s="121">
        <f t="shared" ref="G47:G78" si="6">F47*C47</f>
        <v>0</v>
      </c>
      <c r="H47" s="90"/>
      <c r="I47" s="171">
        <f t="shared" ref="I47:I76" si="7">G47+(G47*H47)</f>
        <v>0</v>
      </c>
    </row>
    <row r="48" spans="2:9" ht="55.25" customHeight="1">
      <c r="B48" s="270">
        <f t="shared" si="5"/>
        <v>21</v>
      </c>
      <c r="C48" s="157">
        <v>2</v>
      </c>
      <c r="D48" s="144" t="s">
        <v>41</v>
      </c>
      <c r="E48" s="145" t="s">
        <v>42</v>
      </c>
      <c r="F48" s="22"/>
      <c r="G48" s="121">
        <f t="shared" si="6"/>
        <v>0</v>
      </c>
      <c r="H48" s="90"/>
      <c r="I48" s="171">
        <f t="shared" si="7"/>
        <v>0</v>
      </c>
    </row>
    <row r="49" spans="2:9" ht="53.4" customHeight="1">
      <c r="B49" s="270">
        <f t="shared" si="5"/>
        <v>22</v>
      </c>
      <c r="C49" s="143">
        <v>1</v>
      </c>
      <c r="D49" s="144" t="s">
        <v>43</v>
      </c>
      <c r="E49" s="145" t="s">
        <v>247</v>
      </c>
      <c r="F49" s="22"/>
      <c r="G49" s="121">
        <f t="shared" si="6"/>
        <v>0</v>
      </c>
      <c r="H49" s="90"/>
      <c r="I49" s="171">
        <f t="shared" si="7"/>
        <v>0</v>
      </c>
    </row>
    <row r="50" spans="2:9" ht="53.4" customHeight="1">
      <c r="B50" s="270">
        <f t="shared" si="5"/>
        <v>23</v>
      </c>
      <c r="C50" s="157">
        <v>2</v>
      </c>
      <c r="D50" s="144" t="s">
        <v>44</v>
      </c>
      <c r="E50" s="145" t="s">
        <v>248</v>
      </c>
      <c r="F50" s="22"/>
      <c r="G50" s="121">
        <f t="shared" si="6"/>
        <v>0</v>
      </c>
      <c r="H50" s="90"/>
      <c r="I50" s="171">
        <f t="shared" si="7"/>
        <v>0</v>
      </c>
    </row>
    <row r="51" spans="2:9" ht="52.25" customHeight="1">
      <c r="B51" s="270">
        <f t="shared" si="5"/>
        <v>24</v>
      </c>
      <c r="C51" s="143">
        <v>1</v>
      </c>
      <c r="D51" s="144" t="s">
        <v>45</v>
      </c>
      <c r="E51" s="145" t="s">
        <v>249</v>
      </c>
      <c r="F51" s="22"/>
      <c r="G51" s="121">
        <f t="shared" si="6"/>
        <v>0</v>
      </c>
      <c r="H51" s="90"/>
      <c r="I51" s="171">
        <f t="shared" si="7"/>
        <v>0</v>
      </c>
    </row>
    <row r="52" spans="2:9" ht="26">
      <c r="B52" s="270">
        <f t="shared" si="5"/>
        <v>25</v>
      </c>
      <c r="C52" s="157">
        <v>4</v>
      </c>
      <c r="D52" s="144" t="s">
        <v>46</v>
      </c>
      <c r="E52" s="145" t="s">
        <v>47</v>
      </c>
      <c r="F52" s="22"/>
      <c r="G52" s="121">
        <f t="shared" si="6"/>
        <v>0</v>
      </c>
      <c r="H52" s="90"/>
      <c r="I52" s="171">
        <f t="shared" si="7"/>
        <v>0</v>
      </c>
    </row>
    <row r="53" spans="2:9" ht="62.5">
      <c r="B53" s="270">
        <f t="shared" si="5"/>
        <v>26</v>
      </c>
      <c r="C53" s="143">
        <v>1</v>
      </c>
      <c r="D53" s="144" t="s">
        <v>48</v>
      </c>
      <c r="E53" s="145" t="s">
        <v>312</v>
      </c>
      <c r="F53" s="22"/>
      <c r="G53" s="121">
        <f t="shared" si="6"/>
        <v>0</v>
      </c>
      <c r="H53" s="90"/>
      <c r="I53" s="171">
        <f t="shared" si="7"/>
        <v>0</v>
      </c>
    </row>
    <row r="54" spans="2:9" ht="55.5" customHeight="1">
      <c r="B54" s="270">
        <f t="shared" si="5"/>
        <v>27</v>
      </c>
      <c r="C54" s="143">
        <v>2</v>
      </c>
      <c r="D54" s="144" t="s">
        <v>222</v>
      </c>
      <c r="E54" s="145" t="s">
        <v>313</v>
      </c>
      <c r="F54" s="22"/>
      <c r="G54" s="121">
        <f t="shared" si="6"/>
        <v>0</v>
      </c>
      <c r="H54" s="90"/>
      <c r="I54" s="171">
        <f t="shared" si="7"/>
        <v>0</v>
      </c>
    </row>
    <row r="55" spans="2:9" ht="13">
      <c r="B55" s="270">
        <f t="shared" si="5"/>
        <v>28</v>
      </c>
      <c r="C55" s="143">
        <v>1</v>
      </c>
      <c r="D55" s="144" t="s">
        <v>223</v>
      </c>
      <c r="E55" s="278" t="s">
        <v>314</v>
      </c>
      <c r="F55" s="22"/>
      <c r="G55" s="121">
        <f t="shared" si="6"/>
        <v>0</v>
      </c>
      <c r="H55" s="90"/>
      <c r="I55" s="171">
        <f t="shared" si="7"/>
        <v>0</v>
      </c>
    </row>
    <row r="56" spans="2:9" ht="13">
      <c r="B56" s="270">
        <f t="shared" si="5"/>
        <v>29</v>
      </c>
      <c r="C56" s="143">
        <v>1</v>
      </c>
      <c r="D56" s="144" t="s">
        <v>224</v>
      </c>
      <c r="E56" s="279" t="s">
        <v>315</v>
      </c>
      <c r="F56" s="22"/>
      <c r="G56" s="121">
        <f t="shared" si="6"/>
        <v>0</v>
      </c>
      <c r="H56" s="90"/>
      <c r="I56" s="171">
        <f t="shared" si="7"/>
        <v>0</v>
      </c>
    </row>
    <row r="57" spans="2:9" ht="13">
      <c r="B57" s="270">
        <f t="shared" si="5"/>
        <v>30</v>
      </c>
      <c r="C57" s="143">
        <v>1</v>
      </c>
      <c r="D57" s="144" t="s">
        <v>225</v>
      </c>
      <c r="E57" s="279" t="s">
        <v>316</v>
      </c>
      <c r="F57" s="22"/>
      <c r="G57" s="121">
        <f t="shared" si="6"/>
        <v>0</v>
      </c>
      <c r="H57" s="90"/>
      <c r="I57" s="171">
        <f t="shared" si="7"/>
        <v>0</v>
      </c>
    </row>
    <row r="58" spans="2:9" ht="37.5">
      <c r="B58" s="270">
        <f t="shared" si="5"/>
        <v>31</v>
      </c>
      <c r="C58" s="143">
        <v>1</v>
      </c>
      <c r="D58" s="144" t="s">
        <v>49</v>
      </c>
      <c r="E58" s="145" t="s">
        <v>50</v>
      </c>
      <c r="F58" s="22"/>
      <c r="G58" s="121">
        <f t="shared" si="6"/>
        <v>0</v>
      </c>
      <c r="H58" s="90"/>
      <c r="I58" s="171">
        <f t="shared" si="7"/>
        <v>0</v>
      </c>
    </row>
    <row r="59" spans="2:9" ht="57.5" customHeight="1">
      <c r="B59" s="270">
        <f t="shared" si="5"/>
        <v>32</v>
      </c>
      <c r="C59" s="157">
        <v>1</v>
      </c>
      <c r="D59" s="144" t="s">
        <v>51</v>
      </c>
      <c r="E59" s="330" t="s">
        <v>384</v>
      </c>
      <c r="F59" s="22"/>
      <c r="G59" s="121">
        <f t="shared" si="6"/>
        <v>0</v>
      </c>
      <c r="H59" s="90"/>
      <c r="I59" s="171">
        <f t="shared" si="7"/>
        <v>0</v>
      </c>
    </row>
    <row r="60" spans="2:9" ht="13">
      <c r="B60" s="270">
        <f t="shared" si="5"/>
        <v>33</v>
      </c>
      <c r="C60" s="146">
        <v>2</v>
      </c>
      <c r="D60" s="160" t="s">
        <v>52</v>
      </c>
      <c r="E60" s="161" t="s">
        <v>53</v>
      </c>
      <c r="F60" s="22"/>
      <c r="G60" s="121">
        <f t="shared" si="6"/>
        <v>0</v>
      </c>
      <c r="H60" s="90"/>
      <c r="I60" s="171">
        <f t="shared" si="7"/>
        <v>0</v>
      </c>
    </row>
    <row r="61" spans="2:9" ht="28.75" customHeight="1">
      <c r="B61" s="270">
        <f t="shared" si="5"/>
        <v>34</v>
      </c>
      <c r="C61" s="162">
        <v>1</v>
      </c>
      <c r="D61" s="160" t="s">
        <v>54</v>
      </c>
      <c r="E61" s="163" t="s">
        <v>55</v>
      </c>
      <c r="F61" s="22"/>
      <c r="G61" s="121">
        <f t="shared" si="6"/>
        <v>0</v>
      </c>
      <c r="H61" s="90"/>
      <c r="I61" s="171">
        <f t="shared" si="7"/>
        <v>0</v>
      </c>
    </row>
    <row r="62" spans="2:9" ht="25">
      <c r="B62" s="270">
        <f t="shared" si="5"/>
        <v>35</v>
      </c>
      <c r="C62" s="162">
        <v>2</v>
      </c>
      <c r="D62" s="160" t="s">
        <v>56</v>
      </c>
      <c r="E62" s="163" t="s">
        <v>57</v>
      </c>
      <c r="F62" s="22"/>
      <c r="G62" s="121">
        <f t="shared" si="6"/>
        <v>0</v>
      </c>
      <c r="H62" s="90"/>
      <c r="I62" s="171">
        <f t="shared" si="7"/>
        <v>0</v>
      </c>
    </row>
    <row r="63" spans="2:9" ht="13">
      <c r="B63" s="270">
        <f t="shared" si="5"/>
        <v>36</v>
      </c>
      <c r="C63" s="118">
        <v>4</v>
      </c>
      <c r="D63" s="164" t="s">
        <v>56</v>
      </c>
      <c r="E63" s="163" t="s">
        <v>58</v>
      </c>
      <c r="F63" s="22"/>
      <c r="G63" s="121">
        <f t="shared" si="6"/>
        <v>0</v>
      </c>
      <c r="H63" s="90"/>
      <c r="I63" s="171">
        <f t="shared" si="7"/>
        <v>0</v>
      </c>
    </row>
    <row r="64" spans="2:9" ht="17.5" customHeight="1">
      <c r="B64" s="270">
        <f t="shared" si="5"/>
        <v>37</v>
      </c>
      <c r="C64" s="118">
        <v>1</v>
      </c>
      <c r="D64" s="164" t="s">
        <v>59</v>
      </c>
      <c r="E64" s="327" t="s">
        <v>385</v>
      </c>
      <c r="F64" s="22"/>
      <c r="G64" s="121">
        <f t="shared" si="6"/>
        <v>0</v>
      </c>
      <c r="H64" s="90"/>
      <c r="I64" s="171">
        <f t="shared" si="7"/>
        <v>0</v>
      </c>
    </row>
    <row r="65" spans="2:9" ht="13">
      <c r="B65" s="270">
        <f t="shared" si="5"/>
        <v>38</v>
      </c>
      <c r="C65" s="118">
        <v>2</v>
      </c>
      <c r="D65" s="164" t="s">
        <v>317</v>
      </c>
      <c r="E65" s="163" t="s">
        <v>61</v>
      </c>
      <c r="F65" s="22"/>
      <c r="G65" s="121">
        <f t="shared" si="6"/>
        <v>0</v>
      </c>
      <c r="H65" s="90"/>
      <c r="I65" s="171">
        <f t="shared" si="7"/>
        <v>0</v>
      </c>
    </row>
    <row r="66" spans="2:9" ht="13">
      <c r="B66" s="270">
        <f t="shared" si="5"/>
        <v>39</v>
      </c>
      <c r="C66" s="118">
        <v>4</v>
      </c>
      <c r="D66" s="119" t="s">
        <v>318</v>
      </c>
      <c r="E66" s="120" t="s">
        <v>63</v>
      </c>
      <c r="F66" s="22"/>
      <c r="G66" s="121">
        <f t="shared" si="6"/>
        <v>0</v>
      </c>
      <c r="H66" s="90"/>
      <c r="I66" s="171">
        <f t="shared" si="7"/>
        <v>0</v>
      </c>
    </row>
    <row r="67" spans="2:9" ht="25">
      <c r="B67" s="270">
        <f t="shared" si="5"/>
        <v>40</v>
      </c>
      <c r="C67" s="118">
        <v>1</v>
      </c>
      <c r="D67" s="119" t="s">
        <v>64</v>
      </c>
      <c r="E67" s="120" t="s">
        <v>65</v>
      </c>
      <c r="F67" s="22"/>
      <c r="G67" s="121">
        <f t="shared" si="6"/>
        <v>0</v>
      </c>
      <c r="H67" s="90"/>
      <c r="I67" s="171">
        <f t="shared" si="7"/>
        <v>0</v>
      </c>
    </row>
    <row r="68" spans="2:9" ht="25">
      <c r="B68" s="270">
        <f t="shared" si="5"/>
        <v>41</v>
      </c>
      <c r="C68" s="118">
        <v>1</v>
      </c>
      <c r="D68" s="119" t="s">
        <v>319</v>
      </c>
      <c r="E68" s="120" t="s">
        <v>66</v>
      </c>
      <c r="F68" s="22"/>
      <c r="G68" s="121">
        <f t="shared" si="6"/>
        <v>0</v>
      </c>
      <c r="H68" s="90"/>
      <c r="I68" s="171">
        <f t="shared" si="7"/>
        <v>0</v>
      </c>
    </row>
    <row r="69" spans="2:9" ht="13">
      <c r="B69" s="270">
        <f t="shared" si="5"/>
        <v>42</v>
      </c>
      <c r="C69" s="165">
        <v>1</v>
      </c>
      <c r="D69" s="164" t="s">
        <v>67</v>
      </c>
      <c r="E69" s="163" t="s">
        <v>286</v>
      </c>
      <c r="F69" s="22"/>
      <c r="G69" s="166">
        <f t="shared" si="6"/>
        <v>0</v>
      </c>
      <c r="H69" s="90"/>
      <c r="I69" s="171">
        <f t="shared" si="7"/>
        <v>0</v>
      </c>
    </row>
    <row r="70" spans="2:9" ht="25">
      <c r="B70" s="270">
        <f t="shared" si="5"/>
        <v>43</v>
      </c>
      <c r="C70" s="165">
        <v>1</v>
      </c>
      <c r="D70" s="164" t="s">
        <v>40</v>
      </c>
      <c r="E70" s="163" t="s">
        <v>320</v>
      </c>
      <c r="F70" s="22"/>
      <c r="G70" s="121">
        <f t="shared" si="6"/>
        <v>0</v>
      </c>
      <c r="H70" s="90"/>
      <c r="I70" s="171">
        <f>G70+(G70*H70)</f>
        <v>0</v>
      </c>
    </row>
    <row r="71" spans="2:9" ht="85.75" customHeight="1">
      <c r="B71" s="270">
        <f t="shared" si="5"/>
        <v>44</v>
      </c>
      <c r="C71" s="118">
        <v>1</v>
      </c>
      <c r="D71" s="123" t="s">
        <v>68</v>
      </c>
      <c r="E71" s="120" t="s">
        <v>321</v>
      </c>
      <c r="F71" s="22"/>
      <c r="G71" s="121">
        <f t="shared" si="6"/>
        <v>0</v>
      </c>
      <c r="H71" s="90"/>
      <c r="I71" s="171">
        <f t="shared" si="7"/>
        <v>0</v>
      </c>
    </row>
    <row r="72" spans="2:9" ht="25">
      <c r="B72" s="270">
        <f t="shared" si="5"/>
        <v>45</v>
      </c>
      <c r="C72" s="118">
        <v>1</v>
      </c>
      <c r="D72" s="119" t="s">
        <v>69</v>
      </c>
      <c r="E72" s="120" t="s">
        <v>70</v>
      </c>
      <c r="F72" s="22"/>
      <c r="G72" s="121">
        <f t="shared" si="6"/>
        <v>0</v>
      </c>
      <c r="H72" s="90"/>
      <c r="I72" s="171">
        <f t="shared" si="7"/>
        <v>0</v>
      </c>
    </row>
    <row r="73" spans="2:9" ht="13">
      <c r="B73" s="270">
        <f t="shared" si="5"/>
        <v>46</v>
      </c>
      <c r="C73" s="118">
        <v>1</v>
      </c>
      <c r="D73" s="119" t="s">
        <v>71</v>
      </c>
      <c r="E73" s="120" t="s">
        <v>72</v>
      </c>
      <c r="F73" s="22"/>
      <c r="G73" s="121">
        <f t="shared" si="6"/>
        <v>0</v>
      </c>
      <c r="H73" s="90"/>
      <c r="I73" s="171">
        <f t="shared" si="7"/>
        <v>0</v>
      </c>
    </row>
    <row r="74" spans="2:9" ht="37.5">
      <c r="B74" s="270">
        <f t="shared" si="5"/>
        <v>47</v>
      </c>
      <c r="C74" s="118">
        <v>1</v>
      </c>
      <c r="D74" s="126" t="s">
        <v>73</v>
      </c>
      <c r="E74" s="124" t="s">
        <v>250</v>
      </c>
      <c r="F74" s="22"/>
      <c r="G74" s="121">
        <f t="shared" si="6"/>
        <v>0</v>
      </c>
      <c r="H74" s="90"/>
      <c r="I74" s="171">
        <f t="shared" si="7"/>
        <v>0</v>
      </c>
    </row>
    <row r="75" spans="2:9" ht="36.5" customHeight="1">
      <c r="B75" s="270">
        <f t="shared" si="5"/>
        <v>48</v>
      </c>
      <c r="C75" s="165">
        <v>1</v>
      </c>
      <c r="D75" s="149" t="s">
        <v>322</v>
      </c>
      <c r="E75" s="327" t="s">
        <v>386</v>
      </c>
      <c r="F75" s="22"/>
      <c r="G75" s="121">
        <f t="shared" si="6"/>
        <v>0</v>
      </c>
      <c r="H75" s="90"/>
      <c r="I75" s="171">
        <f t="shared" si="7"/>
        <v>0</v>
      </c>
    </row>
    <row r="76" spans="2:9" ht="97.75" customHeight="1">
      <c r="B76" s="270">
        <f t="shared" si="5"/>
        <v>49</v>
      </c>
      <c r="C76" s="165">
        <v>1</v>
      </c>
      <c r="D76" s="119" t="s">
        <v>74</v>
      </c>
      <c r="E76" s="124" t="s">
        <v>323</v>
      </c>
      <c r="F76" s="22"/>
      <c r="G76" s="121">
        <f t="shared" si="6"/>
        <v>0</v>
      </c>
      <c r="H76" s="90"/>
      <c r="I76" s="171">
        <f t="shared" si="7"/>
        <v>0</v>
      </c>
    </row>
    <row r="77" spans="2:9" ht="13">
      <c r="B77" s="270">
        <f t="shared" si="5"/>
        <v>50</v>
      </c>
      <c r="C77" s="162">
        <v>4</v>
      </c>
      <c r="D77" s="280" t="s">
        <v>226</v>
      </c>
      <c r="E77" s="281" t="s">
        <v>324</v>
      </c>
      <c r="F77" s="22"/>
      <c r="G77" s="121">
        <f t="shared" si="6"/>
        <v>0</v>
      </c>
      <c r="H77" s="92"/>
      <c r="I77" s="171">
        <f>G77+(G77*H77)</f>
        <v>0</v>
      </c>
    </row>
    <row r="78" spans="2:9" ht="38" thickBot="1">
      <c r="B78" s="270">
        <f t="shared" si="5"/>
        <v>51</v>
      </c>
      <c r="C78" s="118">
        <v>1</v>
      </c>
      <c r="D78" s="119" t="s">
        <v>75</v>
      </c>
      <c r="E78" s="124" t="s">
        <v>76</v>
      </c>
      <c r="F78" s="22"/>
      <c r="G78" s="166">
        <f t="shared" si="6"/>
        <v>0</v>
      </c>
      <c r="H78" s="93"/>
      <c r="I78" s="181">
        <f>G78+(G78*H78)</f>
        <v>0</v>
      </c>
    </row>
    <row r="79" spans="2:9" ht="26" customHeight="1" thickBot="1">
      <c r="B79" s="130" t="s">
        <v>9</v>
      </c>
      <c r="C79" s="377" t="s">
        <v>77</v>
      </c>
      <c r="D79" s="405"/>
      <c r="E79" s="107" t="s">
        <v>11</v>
      </c>
      <c r="F79" s="106" t="str">
        <f>F23</f>
        <v>Prijs per stuk excl. Btw</v>
      </c>
      <c r="G79" s="106" t="str">
        <f t="shared" ref="G79:I79" si="8">G23</f>
        <v>Totaalprijs excl. Btw</v>
      </c>
      <c r="H79" s="106" t="str">
        <f t="shared" si="8"/>
        <v>Btw-percentage</v>
      </c>
      <c r="I79" s="106" t="str">
        <f t="shared" si="8"/>
        <v>Totaalprijs incl. Btw</v>
      </c>
    </row>
    <row r="80" spans="2:9" ht="55.75" customHeight="1">
      <c r="B80" s="270">
        <f>B78+1</f>
        <v>52</v>
      </c>
      <c r="C80" s="170">
        <v>1</v>
      </c>
      <c r="D80" s="115" t="s">
        <v>78</v>
      </c>
      <c r="E80" s="120" t="s">
        <v>251</v>
      </c>
      <c r="F80" s="22"/>
      <c r="G80" s="116">
        <f>F80*C80</f>
        <v>0</v>
      </c>
      <c r="H80" s="90"/>
      <c r="I80" s="221">
        <f>G80+(G80*H80)</f>
        <v>0</v>
      </c>
    </row>
    <row r="81" spans="2:9" ht="25">
      <c r="B81" s="270">
        <f>B80+1</f>
        <v>53</v>
      </c>
      <c r="C81" s="172">
        <v>1</v>
      </c>
      <c r="D81" s="126" t="s">
        <v>79</v>
      </c>
      <c r="E81" s="120" t="s">
        <v>80</v>
      </c>
      <c r="F81" s="22"/>
      <c r="G81" s="121">
        <f t="shared" ref="G81:G139" si="9">F81*C81</f>
        <v>0</v>
      </c>
      <c r="H81" s="90"/>
      <c r="I81" s="159">
        <f t="shared" ref="I81:I139" si="10">G81+(G81*H81)</f>
        <v>0</v>
      </c>
    </row>
    <row r="82" spans="2:9" ht="25">
      <c r="B82" s="270">
        <f t="shared" ref="B82:B140" si="11">B81+1</f>
        <v>54</v>
      </c>
      <c r="C82" s="172">
        <v>1</v>
      </c>
      <c r="D82" s="123" t="s">
        <v>81</v>
      </c>
      <c r="E82" s="120" t="s">
        <v>287</v>
      </c>
      <c r="F82" s="22"/>
      <c r="G82" s="121">
        <f t="shared" si="9"/>
        <v>0</v>
      </c>
      <c r="H82" s="90"/>
      <c r="I82" s="159">
        <f t="shared" si="10"/>
        <v>0</v>
      </c>
    </row>
    <row r="83" spans="2:9" ht="45.65" customHeight="1">
      <c r="B83" s="270">
        <f t="shared" si="11"/>
        <v>55</v>
      </c>
      <c r="C83" s="173">
        <v>4</v>
      </c>
      <c r="D83" s="164" t="s">
        <v>82</v>
      </c>
      <c r="E83" s="163" t="s">
        <v>325</v>
      </c>
      <c r="F83" s="22"/>
      <c r="G83" s="121">
        <f t="shared" si="9"/>
        <v>0</v>
      </c>
      <c r="H83" s="90"/>
      <c r="I83" s="159">
        <f t="shared" si="10"/>
        <v>0</v>
      </c>
    </row>
    <row r="84" spans="2:9" ht="70.25" customHeight="1">
      <c r="B84" s="270">
        <f t="shared" si="11"/>
        <v>56</v>
      </c>
      <c r="C84" s="172">
        <v>4</v>
      </c>
      <c r="D84" s="119" t="s">
        <v>326</v>
      </c>
      <c r="E84" s="120" t="s">
        <v>327</v>
      </c>
      <c r="F84" s="22"/>
      <c r="G84" s="121">
        <f t="shared" si="9"/>
        <v>0</v>
      </c>
      <c r="H84" s="90"/>
      <c r="I84" s="159">
        <f t="shared" si="10"/>
        <v>0</v>
      </c>
    </row>
    <row r="85" spans="2:9" ht="42.65" customHeight="1">
      <c r="B85" s="270">
        <f t="shared" si="11"/>
        <v>57</v>
      </c>
      <c r="C85" s="172">
        <v>1</v>
      </c>
      <c r="D85" s="119" t="s">
        <v>83</v>
      </c>
      <c r="E85" s="120" t="s">
        <v>288</v>
      </c>
      <c r="F85" s="22"/>
      <c r="G85" s="121">
        <f t="shared" si="9"/>
        <v>0</v>
      </c>
      <c r="H85" s="90"/>
      <c r="I85" s="159">
        <f t="shared" si="10"/>
        <v>0</v>
      </c>
    </row>
    <row r="86" spans="2:9">
      <c r="B86" s="270">
        <f t="shared" si="11"/>
        <v>58</v>
      </c>
      <c r="C86" s="172">
        <v>1</v>
      </c>
      <c r="D86" s="119" t="s">
        <v>84</v>
      </c>
      <c r="E86" s="120" t="s">
        <v>85</v>
      </c>
      <c r="F86" s="22"/>
      <c r="G86" s="121">
        <f t="shared" si="9"/>
        <v>0</v>
      </c>
      <c r="H86" s="90"/>
      <c r="I86" s="159">
        <f t="shared" si="10"/>
        <v>0</v>
      </c>
    </row>
    <row r="87" spans="2:9" ht="25">
      <c r="B87" s="270">
        <f t="shared" si="11"/>
        <v>59</v>
      </c>
      <c r="C87" s="172">
        <v>1</v>
      </c>
      <c r="D87" s="119" t="s">
        <v>86</v>
      </c>
      <c r="E87" s="120" t="s">
        <v>87</v>
      </c>
      <c r="F87" s="22"/>
      <c r="G87" s="121">
        <f t="shared" si="9"/>
        <v>0</v>
      </c>
      <c r="H87" s="90"/>
      <c r="I87" s="159">
        <f t="shared" si="10"/>
        <v>0</v>
      </c>
    </row>
    <row r="88" spans="2:9" ht="25">
      <c r="B88" s="270">
        <f t="shared" si="11"/>
        <v>60</v>
      </c>
      <c r="C88" s="174">
        <v>1</v>
      </c>
      <c r="D88" s="126" t="s">
        <v>88</v>
      </c>
      <c r="E88" s="124" t="s">
        <v>89</v>
      </c>
      <c r="F88" s="22"/>
      <c r="G88" s="121">
        <f t="shared" si="9"/>
        <v>0</v>
      </c>
      <c r="H88" s="90"/>
      <c r="I88" s="159">
        <f t="shared" si="10"/>
        <v>0</v>
      </c>
    </row>
    <row r="89" spans="2:9">
      <c r="B89" s="270">
        <f t="shared" si="11"/>
        <v>61</v>
      </c>
      <c r="C89" s="172">
        <v>1</v>
      </c>
      <c r="D89" s="119" t="s">
        <v>90</v>
      </c>
      <c r="E89" s="120" t="s">
        <v>91</v>
      </c>
      <c r="F89" s="22"/>
      <c r="G89" s="121">
        <f t="shared" si="9"/>
        <v>0</v>
      </c>
      <c r="H89" s="90"/>
      <c r="I89" s="159">
        <f t="shared" si="10"/>
        <v>0</v>
      </c>
    </row>
    <row r="90" spans="2:9" ht="25">
      <c r="B90" s="270">
        <f t="shared" si="11"/>
        <v>62</v>
      </c>
      <c r="C90" s="172">
        <v>1</v>
      </c>
      <c r="D90" s="119" t="s">
        <v>92</v>
      </c>
      <c r="E90" s="120" t="s">
        <v>93</v>
      </c>
      <c r="F90" s="22"/>
      <c r="G90" s="121">
        <f t="shared" si="9"/>
        <v>0</v>
      </c>
      <c r="H90" s="90"/>
      <c r="I90" s="159">
        <f t="shared" si="10"/>
        <v>0</v>
      </c>
    </row>
    <row r="91" spans="2:9">
      <c r="B91" s="270">
        <f t="shared" si="11"/>
        <v>63</v>
      </c>
      <c r="C91" s="172">
        <v>1</v>
      </c>
      <c r="D91" s="119" t="s">
        <v>94</v>
      </c>
      <c r="E91" s="120" t="s">
        <v>95</v>
      </c>
      <c r="F91" s="22"/>
      <c r="G91" s="121">
        <f t="shared" si="9"/>
        <v>0</v>
      </c>
      <c r="H91" s="90"/>
      <c r="I91" s="159">
        <f t="shared" si="10"/>
        <v>0</v>
      </c>
    </row>
    <row r="92" spans="2:9">
      <c r="B92" s="270">
        <f t="shared" si="11"/>
        <v>64</v>
      </c>
      <c r="C92" s="172">
        <v>1</v>
      </c>
      <c r="D92" s="119" t="s">
        <v>96</v>
      </c>
      <c r="E92" s="120" t="s">
        <v>289</v>
      </c>
      <c r="F92" s="22"/>
      <c r="G92" s="121">
        <f t="shared" si="9"/>
        <v>0</v>
      </c>
      <c r="H92" s="90"/>
      <c r="I92" s="159">
        <f t="shared" si="10"/>
        <v>0</v>
      </c>
    </row>
    <row r="93" spans="2:9">
      <c r="B93" s="270">
        <f t="shared" si="11"/>
        <v>65</v>
      </c>
      <c r="C93" s="174">
        <v>2</v>
      </c>
      <c r="D93" s="149" t="s">
        <v>97</v>
      </c>
      <c r="E93" s="175" t="s">
        <v>290</v>
      </c>
      <c r="F93" s="22"/>
      <c r="G93" s="121">
        <f t="shared" si="9"/>
        <v>0</v>
      </c>
      <c r="H93" s="90"/>
      <c r="I93" s="159">
        <f t="shared" si="10"/>
        <v>0</v>
      </c>
    </row>
    <row r="94" spans="2:9" ht="81.650000000000006" customHeight="1">
      <c r="B94" s="270">
        <f t="shared" si="11"/>
        <v>66</v>
      </c>
      <c r="C94" s="172">
        <v>1</v>
      </c>
      <c r="D94" s="149" t="s">
        <v>98</v>
      </c>
      <c r="E94" s="163" t="s">
        <v>99</v>
      </c>
      <c r="F94" s="22"/>
      <c r="G94" s="121">
        <f t="shared" si="9"/>
        <v>0</v>
      </c>
      <c r="H94" s="90"/>
      <c r="I94" s="159">
        <f>G94+(G94*H94)</f>
        <v>0</v>
      </c>
    </row>
    <row r="95" spans="2:9" ht="25">
      <c r="B95" s="270">
        <f t="shared" si="11"/>
        <v>67</v>
      </c>
      <c r="C95" s="172">
        <v>1</v>
      </c>
      <c r="D95" s="164" t="s">
        <v>100</v>
      </c>
      <c r="E95" s="163" t="s">
        <v>291</v>
      </c>
      <c r="F95" s="22"/>
      <c r="G95" s="121">
        <f t="shared" si="9"/>
        <v>0</v>
      </c>
      <c r="H95" s="90"/>
      <c r="I95" s="159">
        <f t="shared" si="10"/>
        <v>0</v>
      </c>
    </row>
    <row r="96" spans="2:9" ht="25">
      <c r="B96" s="270">
        <f t="shared" si="11"/>
        <v>68</v>
      </c>
      <c r="C96" s="173">
        <v>1</v>
      </c>
      <c r="D96" s="164" t="s">
        <v>101</v>
      </c>
      <c r="E96" s="163" t="s">
        <v>102</v>
      </c>
      <c r="F96" s="22"/>
      <c r="G96" s="121">
        <f t="shared" si="9"/>
        <v>0</v>
      </c>
      <c r="H96" s="90"/>
      <c r="I96" s="159">
        <f t="shared" si="10"/>
        <v>0</v>
      </c>
    </row>
    <row r="97" spans="2:9">
      <c r="B97" s="270">
        <f t="shared" si="11"/>
        <v>69</v>
      </c>
      <c r="C97" s="173">
        <v>2</v>
      </c>
      <c r="D97" s="149" t="s">
        <v>103</v>
      </c>
      <c r="E97" s="175" t="s">
        <v>328</v>
      </c>
      <c r="F97" s="22"/>
      <c r="G97" s="121">
        <f t="shared" si="9"/>
        <v>0</v>
      </c>
      <c r="H97" s="90"/>
      <c r="I97" s="159">
        <f t="shared" si="10"/>
        <v>0</v>
      </c>
    </row>
    <row r="98" spans="2:9">
      <c r="B98" s="270">
        <f t="shared" si="11"/>
        <v>70</v>
      </c>
      <c r="C98" s="172">
        <v>1</v>
      </c>
      <c r="D98" s="164" t="s">
        <v>104</v>
      </c>
      <c r="E98" s="163" t="s">
        <v>292</v>
      </c>
      <c r="F98" s="22"/>
      <c r="G98" s="121">
        <f t="shared" si="9"/>
        <v>0</v>
      </c>
      <c r="H98" s="90"/>
      <c r="I98" s="159">
        <f t="shared" si="10"/>
        <v>0</v>
      </c>
    </row>
    <row r="99" spans="2:9">
      <c r="B99" s="270">
        <f t="shared" si="11"/>
        <v>71</v>
      </c>
      <c r="C99" s="172">
        <v>1</v>
      </c>
      <c r="D99" s="149" t="s">
        <v>105</v>
      </c>
      <c r="E99" s="175" t="s">
        <v>106</v>
      </c>
      <c r="F99" s="22"/>
      <c r="G99" s="121">
        <f t="shared" si="9"/>
        <v>0</v>
      </c>
      <c r="H99" s="90"/>
      <c r="I99" s="159">
        <f t="shared" si="10"/>
        <v>0</v>
      </c>
    </row>
    <row r="100" spans="2:9">
      <c r="B100" s="270">
        <f t="shared" si="11"/>
        <v>72</v>
      </c>
      <c r="C100" s="172">
        <v>1</v>
      </c>
      <c r="D100" s="149" t="s">
        <v>105</v>
      </c>
      <c r="E100" s="175" t="s">
        <v>107</v>
      </c>
      <c r="F100" s="22"/>
      <c r="G100" s="121">
        <f t="shared" si="9"/>
        <v>0</v>
      </c>
      <c r="H100" s="90"/>
      <c r="I100" s="159">
        <f t="shared" si="10"/>
        <v>0</v>
      </c>
    </row>
    <row r="101" spans="2:9" ht="42" customHeight="1">
      <c r="B101" s="270">
        <f t="shared" si="11"/>
        <v>73</v>
      </c>
      <c r="C101" s="172">
        <v>3</v>
      </c>
      <c r="D101" s="149" t="s">
        <v>108</v>
      </c>
      <c r="E101" s="175" t="s">
        <v>329</v>
      </c>
      <c r="F101" s="22"/>
      <c r="G101" s="121">
        <f t="shared" si="9"/>
        <v>0</v>
      </c>
      <c r="H101" s="90"/>
      <c r="I101" s="159">
        <f t="shared" si="10"/>
        <v>0</v>
      </c>
    </row>
    <row r="102" spans="2:9" ht="83.4" customHeight="1">
      <c r="B102" s="270">
        <f>B101+1</f>
        <v>74</v>
      </c>
      <c r="C102" s="173">
        <v>1</v>
      </c>
      <c r="D102" s="164" t="s">
        <v>109</v>
      </c>
      <c r="E102" s="161" t="s">
        <v>330</v>
      </c>
      <c r="F102" s="22"/>
      <c r="G102" s="121">
        <f t="shared" si="9"/>
        <v>0</v>
      </c>
      <c r="H102" s="90"/>
      <c r="I102" s="159">
        <f t="shared" si="10"/>
        <v>0</v>
      </c>
    </row>
    <row r="103" spans="2:9" ht="25">
      <c r="B103" s="270">
        <f t="shared" si="11"/>
        <v>75</v>
      </c>
      <c r="C103" s="173">
        <v>1</v>
      </c>
      <c r="D103" s="164" t="s">
        <v>110</v>
      </c>
      <c r="E103" s="282" t="s">
        <v>111</v>
      </c>
      <c r="F103" s="22"/>
      <c r="G103" s="121">
        <f t="shared" si="9"/>
        <v>0</v>
      </c>
      <c r="H103" s="90"/>
      <c r="I103" s="159">
        <f t="shared" si="10"/>
        <v>0</v>
      </c>
    </row>
    <row r="104" spans="2:9" ht="56.4" customHeight="1">
      <c r="B104" s="270">
        <f t="shared" si="11"/>
        <v>76</v>
      </c>
      <c r="C104" s="173">
        <v>1</v>
      </c>
      <c r="D104" s="164" t="s">
        <v>112</v>
      </c>
      <c r="E104" s="327" t="s">
        <v>387</v>
      </c>
      <c r="F104" s="22"/>
      <c r="G104" s="121">
        <f t="shared" si="9"/>
        <v>0</v>
      </c>
      <c r="H104" s="90"/>
      <c r="I104" s="159">
        <f t="shared" si="10"/>
        <v>0</v>
      </c>
    </row>
    <row r="105" spans="2:9" ht="25">
      <c r="B105" s="270">
        <f t="shared" si="11"/>
        <v>77</v>
      </c>
      <c r="C105" s="173">
        <v>2</v>
      </c>
      <c r="D105" s="164" t="s">
        <v>113</v>
      </c>
      <c r="E105" s="163" t="s">
        <v>331</v>
      </c>
      <c r="F105" s="22"/>
      <c r="G105" s="121">
        <f t="shared" si="9"/>
        <v>0</v>
      </c>
      <c r="H105" s="90"/>
      <c r="I105" s="159">
        <f t="shared" si="10"/>
        <v>0</v>
      </c>
    </row>
    <row r="106" spans="2:9" ht="37.5">
      <c r="B106" s="270">
        <f t="shared" si="11"/>
        <v>78</v>
      </c>
      <c r="C106" s="173">
        <v>1</v>
      </c>
      <c r="D106" s="164" t="s">
        <v>114</v>
      </c>
      <c r="E106" s="163" t="s">
        <v>332</v>
      </c>
      <c r="F106" s="22"/>
      <c r="G106" s="121">
        <f t="shared" si="9"/>
        <v>0</v>
      </c>
      <c r="H106" s="90"/>
      <c r="I106" s="159">
        <f>G106+(G106*H106)</f>
        <v>0</v>
      </c>
    </row>
    <row r="107" spans="2:9" ht="82.25" customHeight="1">
      <c r="B107" s="270">
        <f>B106+1</f>
        <v>79</v>
      </c>
      <c r="C107" s="173">
        <v>1</v>
      </c>
      <c r="D107" s="164" t="s">
        <v>115</v>
      </c>
      <c r="E107" s="163" t="s">
        <v>333</v>
      </c>
      <c r="F107" s="22"/>
      <c r="G107" s="121">
        <f t="shared" si="9"/>
        <v>0</v>
      </c>
      <c r="H107" s="90"/>
      <c r="I107" s="159">
        <f t="shared" si="10"/>
        <v>0</v>
      </c>
    </row>
    <row r="108" spans="2:9" ht="25">
      <c r="B108" s="270">
        <f t="shared" si="11"/>
        <v>80</v>
      </c>
      <c r="C108" s="172">
        <v>1</v>
      </c>
      <c r="D108" s="149" t="s">
        <v>116</v>
      </c>
      <c r="E108" s="175" t="s">
        <v>252</v>
      </c>
      <c r="F108" s="22"/>
      <c r="G108" s="121">
        <f t="shared" si="9"/>
        <v>0</v>
      </c>
      <c r="H108" s="90"/>
      <c r="I108" s="159">
        <f t="shared" si="10"/>
        <v>0</v>
      </c>
    </row>
    <row r="109" spans="2:9">
      <c r="B109" s="270">
        <f t="shared" si="11"/>
        <v>81</v>
      </c>
      <c r="C109" s="173">
        <v>1</v>
      </c>
      <c r="D109" s="164" t="s">
        <v>117</v>
      </c>
      <c r="E109" s="163" t="s">
        <v>266</v>
      </c>
      <c r="F109" s="22"/>
      <c r="G109" s="121">
        <f t="shared" si="9"/>
        <v>0</v>
      </c>
      <c r="H109" s="90"/>
      <c r="I109" s="159">
        <f t="shared" si="10"/>
        <v>0</v>
      </c>
    </row>
    <row r="110" spans="2:9" ht="50">
      <c r="B110" s="270">
        <f>B109+1</f>
        <v>82</v>
      </c>
      <c r="C110" s="173">
        <v>1</v>
      </c>
      <c r="D110" s="164" t="s">
        <v>334</v>
      </c>
      <c r="E110" s="163" t="s">
        <v>335</v>
      </c>
      <c r="F110" s="22"/>
      <c r="G110" s="121">
        <f t="shared" si="9"/>
        <v>0</v>
      </c>
      <c r="H110" s="90"/>
      <c r="I110" s="159">
        <f t="shared" si="10"/>
        <v>0</v>
      </c>
    </row>
    <row r="111" spans="2:9" ht="55.25" customHeight="1">
      <c r="B111" s="270">
        <f t="shared" si="11"/>
        <v>83</v>
      </c>
      <c r="C111" s="173">
        <v>2</v>
      </c>
      <c r="D111" s="164" t="s">
        <v>119</v>
      </c>
      <c r="E111" s="175" t="s">
        <v>336</v>
      </c>
      <c r="F111" s="22"/>
      <c r="G111" s="121">
        <f t="shared" si="9"/>
        <v>0</v>
      </c>
      <c r="H111" s="90"/>
      <c r="I111" s="159">
        <f t="shared" si="10"/>
        <v>0</v>
      </c>
    </row>
    <row r="112" spans="2:9" ht="42.65" customHeight="1">
      <c r="B112" s="270">
        <f t="shared" si="11"/>
        <v>84</v>
      </c>
      <c r="C112" s="173">
        <v>2</v>
      </c>
      <c r="D112" s="164" t="s">
        <v>120</v>
      </c>
      <c r="E112" s="175" t="s">
        <v>337</v>
      </c>
      <c r="F112" s="22"/>
      <c r="G112" s="121">
        <f t="shared" si="9"/>
        <v>0</v>
      </c>
      <c r="H112" s="90"/>
      <c r="I112" s="159">
        <f t="shared" si="10"/>
        <v>0</v>
      </c>
    </row>
    <row r="113" spans="2:9" ht="28.25" customHeight="1">
      <c r="B113" s="270">
        <f t="shared" si="11"/>
        <v>85</v>
      </c>
      <c r="C113" s="173">
        <v>2</v>
      </c>
      <c r="D113" s="164" t="s">
        <v>121</v>
      </c>
      <c r="E113" s="175" t="s">
        <v>122</v>
      </c>
      <c r="F113" s="22"/>
      <c r="G113" s="121">
        <f t="shared" si="9"/>
        <v>0</v>
      </c>
      <c r="H113" s="90"/>
      <c r="I113" s="159">
        <f t="shared" si="10"/>
        <v>0</v>
      </c>
    </row>
    <row r="114" spans="2:9" ht="30.65" customHeight="1">
      <c r="B114" s="270">
        <f t="shared" si="11"/>
        <v>86</v>
      </c>
      <c r="C114" s="173">
        <v>2</v>
      </c>
      <c r="D114" s="164" t="s">
        <v>123</v>
      </c>
      <c r="E114" s="175" t="s">
        <v>124</v>
      </c>
      <c r="F114" s="22"/>
      <c r="G114" s="121">
        <f t="shared" si="9"/>
        <v>0</v>
      </c>
      <c r="H114" s="90"/>
      <c r="I114" s="159">
        <f t="shared" si="10"/>
        <v>0</v>
      </c>
    </row>
    <row r="115" spans="2:9" ht="30" customHeight="1">
      <c r="B115" s="270">
        <f t="shared" si="11"/>
        <v>87</v>
      </c>
      <c r="C115" s="173">
        <v>2</v>
      </c>
      <c r="D115" s="164" t="s">
        <v>125</v>
      </c>
      <c r="E115" s="175" t="s">
        <v>338</v>
      </c>
      <c r="F115" s="22"/>
      <c r="G115" s="121">
        <f t="shared" si="9"/>
        <v>0</v>
      </c>
      <c r="H115" s="90"/>
      <c r="I115" s="159">
        <f t="shared" si="10"/>
        <v>0</v>
      </c>
    </row>
    <row r="116" spans="2:9" ht="25">
      <c r="B116" s="270">
        <f t="shared" si="11"/>
        <v>88</v>
      </c>
      <c r="C116" s="173">
        <v>1</v>
      </c>
      <c r="D116" s="164" t="s">
        <v>126</v>
      </c>
      <c r="E116" s="163" t="s">
        <v>127</v>
      </c>
      <c r="F116" s="22"/>
      <c r="G116" s="121">
        <f t="shared" si="9"/>
        <v>0</v>
      </c>
      <c r="H116" s="90"/>
      <c r="I116" s="159">
        <f t="shared" si="10"/>
        <v>0</v>
      </c>
    </row>
    <row r="117" spans="2:9">
      <c r="B117" s="270">
        <f t="shared" si="11"/>
        <v>89</v>
      </c>
      <c r="C117" s="173">
        <v>1</v>
      </c>
      <c r="D117" s="164" t="s">
        <v>227</v>
      </c>
      <c r="E117" s="163" t="s">
        <v>339</v>
      </c>
      <c r="F117" s="22"/>
      <c r="G117" s="121">
        <f t="shared" si="9"/>
        <v>0</v>
      </c>
      <c r="H117" s="90"/>
      <c r="I117" s="159">
        <f t="shared" si="10"/>
        <v>0</v>
      </c>
    </row>
    <row r="118" spans="2:9">
      <c r="B118" s="270">
        <f t="shared" si="11"/>
        <v>90</v>
      </c>
      <c r="C118" s="173">
        <v>1</v>
      </c>
      <c r="D118" s="164" t="s">
        <v>128</v>
      </c>
      <c r="E118" s="163" t="s">
        <v>293</v>
      </c>
      <c r="F118" s="22"/>
      <c r="G118" s="121">
        <f t="shared" si="9"/>
        <v>0</v>
      </c>
      <c r="H118" s="90"/>
      <c r="I118" s="159">
        <f t="shared" si="10"/>
        <v>0</v>
      </c>
    </row>
    <row r="119" spans="2:9" ht="25">
      <c r="B119" s="270">
        <f t="shared" si="11"/>
        <v>91</v>
      </c>
      <c r="C119" s="172">
        <v>1</v>
      </c>
      <c r="D119" s="164" t="s">
        <v>129</v>
      </c>
      <c r="E119" s="163" t="s">
        <v>340</v>
      </c>
      <c r="F119" s="22"/>
      <c r="G119" s="121">
        <f t="shared" si="9"/>
        <v>0</v>
      </c>
      <c r="H119" s="90"/>
      <c r="I119" s="159">
        <f>G119+(G119*H119)</f>
        <v>0</v>
      </c>
    </row>
    <row r="120" spans="2:9" ht="25">
      <c r="B120" s="270">
        <f>B119+1</f>
        <v>92</v>
      </c>
      <c r="C120" s="172">
        <v>1</v>
      </c>
      <c r="D120" s="164" t="s">
        <v>131</v>
      </c>
      <c r="E120" s="163" t="s">
        <v>294</v>
      </c>
      <c r="F120" s="22"/>
      <c r="G120" s="121">
        <f t="shared" si="9"/>
        <v>0</v>
      </c>
      <c r="H120" s="90"/>
      <c r="I120" s="159">
        <f t="shared" si="10"/>
        <v>0</v>
      </c>
    </row>
    <row r="121" spans="2:9" ht="29" customHeight="1">
      <c r="B121" s="270">
        <f t="shared" si="11"/>
        <v>93</v>
      </c>
      <c r="C121" s="172">
        <v>1</v>
      </c>
      <c r="D121" s="164" t="s">
        <v>132</v>
      </c>
      <c r="E121" s="327" t="s">
        <v>388</v>
      </c>
      <c r="F121" s="22"/>
      <c r="G121" s="121">
        <f t="shared" si="9"/>
        <v>0</v>
      </c>
      <c r="H121" s="90"/>
      <c r="I121" s="159">
        <f t="shared" si="10"/>
        <v>0</v>
      </c>
    </row>
    <row r="122" spans="2:9" ht="13.5" customHeight="1">
      <c r="B122" s="270">
        <f t="shared" si="11"/>
        <v>94</v>
      </c>
      <c r="C122" s="173">
        <v>2</v>
      </c>
      <c r="D122" s="149" t="s">
        <v>133</v>
      </c>
      <c r="E122" s="163" t="s">
        <v>295</v>
      </c>
      <c r="F122" s="22"/>
      <c r="G122" s="121">
        <f t="shared" si="9"/>
        <v>0</v>
      </c>
      <c r="H122" s="90"/>
      <c r="I122" s="159">
        <f t="shared" si="10"/>
        <v>0</v>
      </c>
    </row>
    <row r="123" spans="2:9" ht="29.15" customHeight="1">
      <c r="B123" s="270">
        <f t="shared" si="11"/>
        <v>95</v>
      </c>
      <c r="C123" s="174">
        <v>2</v>
      </c>
      <c r="D123" s="164" t="s">
        <v>134</v>
      </c>
      <c r="E123" s="163" t="s">
        <v>296</v>
      </c>
      <c r="F123" s="22"/>
      <c r="G123" s="121">
        <f t="shared" si="9"/>
        <v>0</v>
      </c>
      <c r="H123" s="90"/>
      <c r="I123" s="159">
        <f t="shared" si="10"/>
        <v>0</v>
      </c>
    </row>
    <row r="124" spans="2:9" ht="30.65" customHeight="1">
      <c r="B124" s="270">
        <f t="shared" si="11"/>
        <v>96</v>
      </c>
      <c r="C124" s="174">
        <v>2</v>
      </c>
      <c r="D124" s="164" t="s">
        <v>135</v>
      </c>
      <c r="E124" s="163" t="s">
        <v>296</v>
      </c>
      <c r="F124" s="22"/>
      <c r="G124" s="121">
        <f t="shared" si="9"/>
        <v>0</v>
      </c>
      <c r="H124" s="90"/>
      <c r="I124" s="159">
        <f t="shared" si="10"/>
        <v>0</v>
      </c>
    </row>
    <row r="125" spans="2:9">
      <c r="B125" s="270">
        <f t="shared" si="11"/>
        <v>97</v>
      </c>
      <c r="C125" s="174">
        <v>2</v>
      </c>
      <c r="D125" s="164" t="s">
        <v>136</v>
      </c>
      <c r="E125" s="163" t="s">
        <v>297</v>
      </c>
      <c r="F125" s="22"/>
      <c r="G125" s="121">
        <f t="shared" si="9"/>
        <v>0</v>
      </c>
      <c r="H125" s="90"/>
      <c r="I125" s="159">
        <f t="shared" si="10"/>
        <v>0</v>
      </c>
    </row>
    <row r="126" spans="2:9">
      <c r="B126" s="270">
        <f t="shared" si="11"/>
        <v>98</v>
      </c>
      <c r="C126" s="174">
        <v>1</v>
      </c>
      <c r="D126" s="164" t="s">
        <v>137</v>
      </c>
      <c r="E126" s="163" t="s">
        <v>341</v>
      </c>
      <c r="F126" s="22"/>
      <c r="G126" s="121">
        <f t="shared" si="9"/>
        <v>0</v>
      </c>
      <c r="H126" s="90"/>
      <c r="I126" s="159">
        <f t="shared" si="10"/>
        <v>0</v>
      </c>
    </row>
    <row r="127" spans="2:9" ht="25">
      <c r="B127" s="270">
        <f t="shared" si="11"/>
        <v>99</v>
      </c>
      <c r="C127" s="173">
        <v>1</v>
      </c>
      <c r="D127" s="164" t="s">
        <v>138</v>
      </c>
      <c r="E127" s="163" t="s">
        <v>342</v>
      </c>
      <c r="F127" s="22"/>
      <c r="G127" s="121">
        <f t="shared" si="9"/>
        <v>0</v>
      </c>
      <c r="H127" s="90"/>
      <c r="I127" s="159">
        <f t="shared" si="10"/>
        <v>0</v>
      </c>
    </row>
    <row r="128" spans="2:9">
      <c r="B128" s="270">
        <f t="shared" si="11"/>
        <v>100</v>
      </c>
      <c r="C128" s="173">
        <v>2</v>
      </c>
      <c r="D128" s="164" t="s">
        <v>139</v>
      </c>
      <c r="E128" s="163" t="s">
        <v>299</v>
      </c>
      <c r="F128" s="22"/>
      <c r="G128" s="121">
        <f t="shared" si="9"/>
        <v>0</v>
      </c>
      <c r="H128" s="90"/>
      <c r="I128" s="159">
        <f t="shared" si="10"/>
        <v>0</v>
      </c>
    </row>
    <row r="129" spans="2:9">
      <c r="B129" s="270">
        <f t="shared" si="11"/>
        <v>101</v>
      </c>
      <c r="C129" s="172">
        <v>2</v>
      </c>
      <c r="D129" s="164" t="s">
        <v>140</v>
      </c>
      <c r="E129" s="163" t="s">
        <v>141</v>
      </c>
      <c r="F129" s="22"/>
      <c r="G129" s="121">
        <f t="shared" si="9"/>
        <v>0</v>
      </c>
      <c r="H129" s="90"/>
      <c r="I129" s="159">
        <f t="shared" si="10"/>
        <v>0</v>
      </c>
    </row>
    <row r="130" spans="2:9" ht="40.25" customHeight="1">
      <c r="B130" s="270">
        <f t="shared" si="11"/>
        <v>102</v>
      </c>
      <c r="C130" s="172">
        <v>2</v>
      </c>
      <c r="D130" s="164" t="s">
        <v>142</v>
      </c>
      <c r="E130" s="163" t="s">
        <v>143</v>
      </c>
      <c r="F130" s="22"/>
      <c r="G130" s="121">
        <f t="shared" si="9"/>
        <v>0</v>
      </c>
      <c r="H130" s="90"/>
      <c r="I130" s="159">
        <f t="shared" si="10"/>
        <v>0</v>
      </c>
    </row>
    <row r="131" spans="2:9">
      <c r="B131" s="270">
        <f t="shared" si="11"/>
        <v>103</v>
      </c>
      <c r="C131" s="173">
        <v>2</v>
      </c>
      <c r="D131" s="164" t="s">
        <v>144</v>
      </c>
      <c r="E131" s="161" t="s">
        <v>300</v>
      </c>
      <c r="F131" s="22"/>
      <c r="G131" s="121">
        <f t="shared" si="9"/>
        <v>0</v>
      </c>
      <c r="H131" s="92"/>
      <c r="I131" s="159">
        <f t="shared" si="10"/>
        <v>0</v>
      </c>
    </row>
    <row r="132" spans="2:9">
      <c r="B132" s="270">
        <f t="shared" si="11"/>
        <v>104</v>
      </c>
      <c r="C132" s="177">
        <v>2</v>
      </c>
      <c r="D132" s="164" t="s">
        <v>145</v>
      </c>
      <c r="E132" s="175" t="s">
        <v>146</v>
      </c>
      <c r="F132" s="22"/>
      <c r="G132" s="121">
        <f t="shared" si="9"/>
        <v>0</v>
      </c>
      <c r="H132" s="90"/>
      <c r="I132" s="159">
        <f t="shared" si="10"/>
        <v>0</v>
      </c>
    </row>
    <row r="133" spans="2:9" ht="37.5">
      <c r="B133" s="270">
        <f t="shared" si="11"/>
        <v>105</v>
      </c>
      <c r="C133" s="173">
        <v>6</v>
      </c>
      <c r="D133" s="164" t="s">
        <v>147</v>
      </c>
      <c r="E133" s="161" t="s">
        <v>271</v>
      </c>
      <c r="F133" s="22"/>
      <c r="G133" s="121">
        <f t="shared" si="9"/>
        <v>0</v>
      </c>
      <c r="H133" s="90"/>
      <c r="I133" s="159">
        <f t="shared" si="10"/>
        <v>0</v>
      </c>
    </row>
    <row r="134" spans="2:9" ht="37.5">
      <c r="B134" s="270">
        <f t="shared" si="11"/>
        <v>106</v>
      </c>
      <c r="C134" s="173">
        <v>1</v>
      </c>
      <c r="D134" s="178" t="s">
        <v>343</v>
      </c>
      <c r="E134" s="179" t="s">
        <v>148</v>
      </c>
      <c r="F134" s="22"/>
      <c r="G134" s="121">
        <f t="shared" si="9"/>
        <v>0</v>
      </c>
      <c r="H134" s="90"/>
      <c r="I134" s="159">
        <f>G134+(G134*H134)</f>
        <v>0</v>
      </c>
    </row>
    <row r="135" spans="2:9">
      <c r="B135" s="270">
        <f t="shared" si="11"/>
        <v>107</v>
      </c>
      <c r="C135" s="172">
        <v>1</v>
      </c>
      <c r="D135" s="164" t="s">
        <v>149</v>
      </c>
      <c r="E135" s="163" t="s">
        <v>301</v>
      </c>
      <c r="F135" s="22"/>
      <c r="G135" s="121">
        <f t="shared" si="9"/>
        <v>0</v>
      </c>
      <c r="H135" s="90"/>
      <c r="I135" s="159">
        <f t="shared" si="10"/>
        <v>0</v>
      </c>
    </row>
    <row r="136" spans="2:9">
      <c r="B136" s="270">
        <f t="shared" si="11"/>
        <v>108</v>
      </c>
      <c r="C136" s="172">
        <v>1</v>
      </c>
      <c r="D136" s="164" t="s">
        <v>150</v>
      </c>
      <c r="E136" s="163" t="s">
        <v>302</v>
      </c>
      <c r="F136" s="22"/>
      <c r="G136" s="121">
        <f t="shared" si="9"/>
        <v>0</v>
      </c>
      <c r="H136" s="90"/>
      <c r="I136" s="159">
        <f t="shared" si="10"/>
        <v>0</v>
      </c>
    </row>
    <row r="137" spans="2:9">
      <c r="B137" s="270">
        <f t="shared" si="11"/>
        <v>109</v>
      </c>
      <c r="C137" s="172">
        <v>1</v>
      </c>
      <c r="D137" s="164" t="s">
        <v>151</v>
      </c>
      <c r="E137" s="163" t="s">
        <v>253</v>
      </c>
      <c r="F137" s="22"/>
      <c r="G137" s="121">
        <f t="shared" si="9"/>
        <v>0</v>
      </c>
      <c r="H137" s="90"/>
      <c r="I137" s="159">
        <f>G137+(G137*H137)</f>
        <v>0</v>
      </c>
    </row>
    <row r="138" spans="2:9">
      <c r="B138" s="270">
        <f t="shared" si="11"/>
        <v>110</v>
      </c>
      <c r="C138" s="174">
        <v>1</v>
      </c>
      <c r="D138" s="149" t="s">
        <v>152</v>
      </c>
      <c r="E138" s="175" t="s">
        <v>153</v>
      </c>
      <c r="F138" s="22"/>
      <c r="G138" s="121">
        <f t="shared" si="9"/>
        <v>0</v>
      </c>
      <c r="H138" s="90"/>
      <c r="I138" s="159">
        <f t="shared" si="10"/>
        <v>0</v>
      </c>
    </row>
    <row r="139" spans="2:9" ht="50">
      <c r="B139" s="270">
        <f t="shared" si="11"/>
        <v>111</v>
      </c>
      <c r="C139" s="177">
        <v>1</v>
      </c>
      <c r="D139" s="149" t="s">
        <v>344</v>
      </c>
      <c r="E139" s="175" t="s">
        <v>345</v>
      </c>
      <c r="F139" s="22"/>
      <c r="G139" s="121">
        <f t="shared" si="9"/>
        <v>0</v>
      </c>
      <c r="H139" s="90"/>
      <c r="I139" s="159">
        <f t="shared" si="10"/>
        <v>0</v>
      </c>
    </row>
    <row r="140" spans="2:9" ht="112.75" customHeight="1" thickBot="1">
      <c r="B140" s="270">
        <f t="shared" si="11"/>
        <v>112</v>
      </c>
      <c r="C140" s="180">
        <v>1</v>
      </c>
      <c r="D140" s="149" t="s">
        <v>255</v>
      </c>
      <c r="E140" s="163" t="s">
        <v>346</v>
      </c>
      <c r="F140" s="22"/>
      <c r="G140" s="166">
        <f>F140*C140</f>
        <v>0</v>
      </c>
      <c r="H140" s="93"/>
      <c r="I140" s="238">
        <f>G140+(G140*H140)</f>
        <v>0</v>
      </c>
    </row>
    <row r="141" spans="2:9" ht="26" customHeight="1" thickBot="1">
      <c r="B141" s="130" t="s">
        <v>9</v>
      </c>
      <c r="C141" s="377" t="s">
        <v>155</v>
      </c>
      <c r="D141" s="405"/>
      <c r="E141" s="107" t="s">
        <v>11</v>
      </c>
      <c r="F141" s="106" t="str">
        <f>F23</f>
        <v>Prijs per stuk excl. Btw</v>
      </c>
      <c r="G141" s="283" t="str">
        <f>G23</f>
        <v>Totaalprijs excl. Btw</v>
      </c>
      <c r="H141" s="283" t="str">
        <f>H23</f>
        <v>Btw-percentage</v>
      </c>
      <c r="I141" s="283" t="str">
        <f>I23</f>
        <v>Totaalprijs incl. Btw</v>
      </c>
    </row>
    <row r="142" spans="2:9" ht="99.65" customHeight="1" thickBot="1">
      <c r="B142" s="284">
        <f>B140+1</f>
        <v>113</v>
      </c>
      <c r="C142" s="183">
        <v>1</v>
      </c>
      <c r="D142" s="184" t="s">
        <v>156</v>
      </c>
      <c r="E142" s="285" t="s">
        <v>347</v>
      </c>
      <c r="F142" s="40"/>
      <c r="G142" s="116">
        <f>F142*C142</f>
        <v>0</v>
      </c>
      <c r="H142" s="256"/>
      <c r="I142" s="156">
        <f>G142+(G142*H142)</f>
        <v>0</v>
      </c>
    </row>
    <row r="143" spans="2:9" ht="19.25" customHeight="1" thickBot="1">
      <c r="B143" s="284">
        <f>B142+1</f>
        <v>114</v>
      </c>
      <c r="C143" s="186">
        <v>2</v>
      </c>
      <c r="D143" s="187" t="s">
        <v>157</v>
      </c>
      <c r="E143" s="188" t="s">
        <v>158</v>
      </c>
      <c r="F143" s="24"/>
      <c r="G143" s="121">
        <f t="shared" ref="G143:G147" si="12">F143*C143</f>
        <v>0</v>
      </c>
      <c r="H143" s="257"/>
      <c r="I143" s="158">
        <f t="shared" ref="I143:I147" si="13">G143+(G143*H143)</f>
        <v>0</v>
      </c>
    </row>
    <row r="144" spans="2:9" ht="13" thickBot="1">
      <c r="B144" s="284">
        <f>B143+1</f>
        <v>115</v>
      </c>
      <c r="C144" s="189">
        <v>1</v>
      </c>
      <c r="D144" s="190" t="s">
        <v>159</v>
      </c>
      <c r="E144" s="191" t="s">
        <v>160</v>
      </c>
      <c r="F144" s="24"/>
      <c r="G144" s="121">
        <f t="shared" si="12"/>
        <v>0</v>
      </c>
      <c r="H144" s="257"/>
      <c r="I144" s="158">
        <f t="shared" si="13"/>
        <v>0</v>
      </c>
    </row>
    <row r="145" spans="2:9" ht="13" thickBot="1">
      <c r="B145" s="284">
        <f t="shared" ref="B145:B147" si="14">B144+1</f>
        <v>116</v>
      </c>
      <c r="C145" s="172">
        <v>1</v>
      </c>
      <c r="D145" s="192" t="s">
        <v>161</v>
      </c>
      <c r="E145" s="120"/>
      <c r="F145" s="24"/>
      <c r="G145" s="121">
        <f t="shared" si="12"/>
        <v>0</v>
      </c>
      <c r="H145" s="257"/>
      <c r="I145" s="158">
        <f t="shared" si="13"/>
        <v>0</v>
      </c>
    </row>
    <row r="146" spans="2:9" ht="13" thickBot="1">
      <c r="B146" s="284">
        <f t="shared" si="14"/>
        <v>117</v>
      </c>
      <c r="C146" s="174">
        <v>2</v>
      </c>
      <c r="D146" s="193" t="s">
        <v>162</v>
      </c>
      <c r="E146" s="124" t="s">
        <v>260</v>
      </c>
      <c r="F146" s="24"/>
      <c r="G146" s="121">
        <f t="shared" si="12"/>
        <v>0</v>
      </c>
      <c r="H146" s="257"/>
      <c r="I146" s="158">
        <f t="shared" si="13"/>
        <v>0</v>
      </c>
    </row>
    <row r="147" spans="2:9" ht="14.15" customHeight="1" thickBot="1">
      <c r="B147" s="284">
        <f t="shared" si="14"/>
        <v>118</v>
      </c>
      <c r="C147" s="174">
        <v>1</v>
      </c>
      <c r="D147" s="193" t="s">
        <v>163</v>
      </c>
      <c r="E147" s="124" t="s">
        <v>164</v>
      </c>
      <c r="F147" s="25"/>
      <c r="G147" s="286">
        <f t="shared" si="12"/>
        <v>0</v>
      </c>
      <c r="H147" s="258"/>
      <c r="I147" s="287">
        <f t="shared" si="13"/>
        <v>0</v>
      </c>
    </row>
    <row r="148" spans="2:9" ht="26" customHeight="1" thickBot="1">
      <c r="B148" s="130" t="s">
        <v>9</v>
      </c>
      <c r="C148" s="377" t="s">
        <v>165</v>
      </c>
      <c r="D148" s="405"/>
      <c r="E148" s="107" t="s">
        <v>11</v>
      </c>
      <c r="F148" s="288" t="str">
        <f>F23</f>
        <v>Prijs per stuk excl. Btw</v>
      </c>
      <c r="G148" s="106" t="str">
        <f>G23</f>
        <v>Totaalprijs excl. Btw</v>
      </c>
      <c r="H148" s="106" t="str">
        <f>H23</f>
        <v>Btw-percentage</v>
      </c>
      <c r="I148" s="288" t="str">
        <f>I23</f>
        <v>Totaalprijs incl. Btw</v>
      </c>
    </row>
    <row r="149" spans="2:9" ht="37.5">
      <c r="B149" s="270">
        <f>B147+1</f>
        <v>119</v>
      </c>
      <c r="C149" s="170">
        <v>4</v>
      </c>
      <c r="D149" s="289" t="s">
        <v>166</v>
      </c>
      <c r="E149" s="290" t="s">
        <v>348</v>
      </c>
      <c r="F149" s="22"/>
      <c r="G149" s="291">
        <f>F149*C149</f>
        <v>0</v>
      </c>
      <c r="H149" s="90"/>
      <c r="I149" s="171">
        <f t="shared" ref="I149:I160" si="15">G149+(G149*H149)</f>
        <v>0</v>
      </c>
    </row>
    <row r="150" spans="2:9" ht="33.5" customHeight="1">
      <c r="B150" s="270">
        <f>B149+1</f>
        <v>120</v>
      </c>
      <c r="C150" s="174">
        <v>4</v>
      </c>
      <c r="D150" s="292" t="s">
        <v>167</v>
      </c>
      <c r="E150" s="332" t="s">
        <v>389</v>
      </c>
      <c r="F150" s="23"/>
      <c r="G150" s="291">
        <f t="shared" ref="G150:G160" si="16">F150*C150</f>
        <v>0</v>
      </c>
      <c r="H150" s="92"/>
      <c r="I150" s="158">
        <f t="shared" si="15"/>
        <v>0</v>
      </c>
    </row>
    <row r="151" spans="2:9">
      <c r="B151" s="270">
        <f>B150+1</f>
        <v>121</v>
      </c>
      <c r="C151" s="174">
        <v>5</v>
      </c>
      <c r="D151" s="292" t="s">
        <v>262</v>
      </c>
      <c r="E151" s="292" t="s">
        <v>272</v>
      </c>
      <c r="F151" s="23"/>
      <c r="G151" s="291">
        <f t="shared" si="16"/>
        <v>0</v>
      </c>
      <c r="H151" s="92"/>
      <c r="I151" s="158">
        <f t="shared" si="15"/>
        <v>0</v>
      </c>
    </row>
    <row r="152" spans="2:9">
      <c r="B152" s="270">
        <f>B151+1</f>
        <v>122</v>
      </c>
      <c r="C152" s="177">
        <v>4</v>
      </c>
      <c r="D152" s="292" t="s">
        <v>261</v>
      </c>
      <c r="E152" s="292" t="s">
        <v>169</v>
      </c>
      <c r="F152" s="23"/>
      <c r="G152" s="291">
        <f t="shared" si="16"/>
        <v>0</v>
      </c>
      <c r="H152" s="92"/>
      <c r="I152" s="158">
        <f t="shared" si="15"/>
        <v>0</v>
      </c>
    </row>
    <row r="153" spans="2:9" ht="50">
      <c r="B153" s="270">
        <f>B152+1</f>
        <v>123</v>
      </c>
      <c r="C153" s="201">
        <v>1</v>
      </c>
      <c r="D153" s="293" t="s">
        <v>170</v>
      </c>
      <c r="E153" s="294" t="s">
        <v>171</v>
      </c>
      <c r="F153" s="23"/>
      <c r="G153" s="291">
        <f t="shared" si="16"/>
        <v>0</v>
      </c>
      <c r="H153" s="92"/>
      <c r="I153" s="158">
        <f t="shared" si="15"/>
        <v>0</v>
      </c>
    </row>
    <row r="154" spans="2:9" ht="14.5">
      <c r="B154" s="270">
        <f t="shared" ref="B154:B160" si="17">B153+1</f>
        <v>124</v>
      </c>
      <c r="C154" s="204">
        <v>1</v>
      </c>
      <c r="D154" s="205" t="s">
        <v>270</v>
      </c>
      <c r="E154" s="206" t="s">
        <v>303</v>
      </c>
      <c r="F154" s="23"/>
      <c r="G154" s="291">
        <f t="shared" si="16"/>
        <v>0</v>
      </c>
      <c r="H154" s="92"/>
      <c r="I154" s="158">
        <f t="shared" si="15"/>
        <v>0</v>
      </c>
    </row>
    <row r="155" spans="2:9">
      <c r="B155" s="270">
        <f t="shared" si="17"/>
        <v>125</v>
      </c>
      <c r="C155" s="170">
        <v>1</v>
      </c>
      <c r="D155" s="295" t="s">
        <v>172</v>
      </c>
      <c r="E155" s="137" t="s">
        <v>173</v>
      </c>
      <c r="F155" s="23"/>
      <c r="G155" s="291">
        <f t="shared" si="16"/>
        <v>0</v>
      </c>
      <c r="H155" s="92"/>
      <c r="I155" s="158">
        <f t="shared" si="15"/>
        <v>0</v>
      </c>
    </row>
    <row r="156" spans="2:9">
      <c r="B156" s="270">
        <f t="shared" si="17"/>
        <v>126</v>
      </c>
      <c r="C156" s="172">
        <v>1</v>
      </c>
      <c r="D156" s="296" t="s">
        <v>174</v>
      </c>
      <c r="E156" s="142" t="s">
        <v>175</v>
      </c>
      <c r="F156" s="23"/>
      <c r="G156" s="291">
        <f t="shared" si="16"/>
        <v>0</v>
      </c>
      <c r="H156" s="92"/>
      <c r="I156" s="158">
        <f t="shared" si="15"/>
        <v>0</v>
      </c>
    </row>
    <row r="157" spans="2:9">
      <c r="B157" s="270">
        <f t="shared" si="17"/>
        <v>127</v>
      </c>
      <c r="C157" s="172">
        <v>1</v>
      </c>
      <c r="D157" s="296" t="s">
        <v>176</v>
      </c>
      <c r="E157" s="142" t="s">
        <v>177</v>
      </c>
      <c r="F157" s="23"/>
      <c r="G157" s="291">
        <f t="shared" si="16"/>
        <v>0</v>
      </c>
      <c r="H157" s="92"/>
      <c r="I157" s="158">
        <f t="shared" si="15"/>
        <v>0</v>
      </c>
    </row>
    <row r="158" spans="2:9" ht="25">
      <c r="B158" s="270">
        <f t="shared" si="17"/>
        <v>128</v>
      </c>
      <c r="C158" s="172">
        <v>1</v>
      </c>
      <c r="D158" s="296" t="s">
        <v>178</v>
      </c>
      <c r="E158" s="142" t="s">
        <v>179</v>
      </c>
      <c r="F158" s="24"/>
      <c r="G158" s="291">
        <f t="shared" si="16"/>
        <v>0</v>
      </c>
      <c r="H158" s="92"/>
      <c r="I158" s="158">
        <f t="shared" si="15"/>
        <v>0</v>
      </c>
    </row>
    <row r="159" spans="2:9" ht="25">
      <c r="B159" s="270">
        <f t="shared" si="17"/>
        <v>129</v>
      </c>
      <c r="C159" s="172">
        <v>1</v>
      </c>
      <c r="D159" s="296" t="s">
        <v>180</v>
      </c>
      <c r="E159" s="142" t="s">
        <v>304</v>
      </c>
      <c r="F159" s="23"/>
      <c r="G159" s="291">
        <f t="shared" si="16"/>
        <v>0</v>
      </c>
      <c r="H159" s="92"/>
      <c r="I159" s="158">
        <f>G159+(G159*H159)</f>
        <v>0</v>
      </c>
    </row>
    <row r="160" spans="2:9" ht="38" thickBot="1">
      <c r="B160" s="275">
        <f t="shared" si="17"/>
        <v>130</v>
      </c>
      <c r="C160" s="180">
        <v>1</v>
      </c>
      <c r="D160" s="297" t="s">
        <v>181</v>
      </c>
      <c r="E160" s="298" t="s">
        <v>349</v>
      </c>
      <c r="F160" s="22"/>
      <c r="G160" s="291">
        <f t="shared" si="16"/>
        <v>0</v>
      </c>
      <c r="H160" s="94"/>
      <c r="I160" s="181">
        <f t="shared" si="15"/>
        <v>0</v>
      </c>
    </row>
    <row r="161" spans="2:9" ht="26" customHeight="1" thickBot="1">
      <c r="B161" s="130" t="s">
        <v>9</v>
      </c>
      <c r="C161" s="377" t="s">
        <v>182</v>
      </c>
      <c r="D161" s="405"/>
      <c r="E161" s="107" t="s">
        <v>11</v>
      </c>
      <c r="F161" s="106" t="str">
        <f>F23</f>
        <v>Prijs per stuk excl. Btw</v>
      </c>
      <c r="G161" s="283" t="str">
        <f>G23</f>
        <v>Totaalprijs excl. Btw</v>
      </c>
      <c r="H161" s="106" t="str">
        <f>H23</f>
        <v>Btw-percentage</v>
      </c>
      <c r="I161" s="106" t="str">
        <f>I23</f>
        <v>Totaalprijs incl. Btw</v>
      </c>
    </row>
    <row r="162" spans="2:9" ht="14.5">
      <c r="B162" s="270">
        <f>B160+1</f>
        <v>131</v>
      </c>
      <c r="C162" s="299">
        <v>1</v>
      </c>
      <c r="D162" s="300" t="s">
        <v>258</v>
      </c>
      <c r="E162" s="301" t="s">
        <v>350</v>
      </c>
      <c r="F162" s="49"/>
      <c r="G162" s="302">
        <f>F162*C162</f>
        <v>0</v>
      </c>
      <c r="H162" s="89"/>
      <c r="I162" s="221">
        <f>G162+(G162*H162)</f>
        <v>0</v>
      </c>
    </row>
    <row r="163" spans="2:9">
      <c r="B163" s="270">
        <f t="shared" ref="B163:B179" si="18">B162+1</f>
        <v>132</v>
      </c>
      <c r="C163" s="222">
        <v>2</v>
      </c>
      <c r="D163" s="233" t="s">
        <v>183</v>
      </c>
      <c r="E163" s="303" t="s">
        <v>184</v>
      </c>
      <c r="F163" s="49"/>
      <c r="G163" s="304">
        <f>F163*C163</f>
        <v>0</v>
      </c>
      <c r="H163" s="259"/>
      <c r="I163" s="305">
        <f>G163+(G163*H163)</f>
        <v>0</v>
      </c>
    </row>
    <row r="164" spans="2:9">
      <c r="B164" s="270">
        <f t="shared" si="18"/>
        <v>133</v>
      </c>
      <c r="C164" s="222">
        <v>1</v>
      </c>
      <c r="D164" s="223" t="s">
        <v>185</v>
      </c>
      <c r="E164" s="306" t="s">
        <v>186</v>
      </c>
      <c r="F164" s="23"/>
      <c r="G164" s="166">
        <f t="shared" ref="G164:G179" si="19">F164*C164</f>
        <v>0</v>
      </c>
      <c r="H164" s="260"/>
      <c r="I164" s="158">
        <f>G164+(G164*H164)</f>
        <v>0</v>
      </c>
    </row>
    <row r="165" spans="2:9">
      <c r="B165" s="270">
        <f t="shared" si="18"/>
        <v>134</v>
      </c>
      <c r="C165" s="222">
        <v>1</v>
      </c>
      <c r="D165" s="223" t="s">
        <v>187</v>
      </c>
      <c r="E165" s="306" t="s">
        <v>188</v>
      </c>
      <c r="F165" s="23"/>
      <c r="G165" s="121">
        <f t="shared" si="19"/>
        <v>0</v>
      </c>
      <c r="H165" s="260"/>
      <c r="I165" s="158">
        <f>G165+(G165*H165)</f>
        <v>0</v>
      </c>
    </row>
    <row r="166" spans="2:9">
      <c r="B166" s="270">
        <f t="shared" si="18"/>
        <v>135</v>
      </c>
      <c r="C166" s="222">
        <v>1</v>
      </c>
      <c r="D166" s="223" t="s">
        <v>189</v>
      </c>
      <c r="E166" s="306" t="s">
        <v>190</v>
      </c>
      <c r="F166" s="23"/>
      <c r="G166" s="121">
        <f t="shared" si="19"/>
        <v>0</v>
      </c>
      <c r="H166" s="260"/>
      <c r="I166" s="158">
        <f>G166+(G166*H166)</f>
        <v>0</v>
      </c>
    </row>
    <row r="167" spans="2:9">
      <c r="B167" s="270">
        <f t="shared" si="18"/>
        <v>136</v>
      </c>
      <c r="C167" s="222">
        <v>1</v>
      </c>
      <c r="D167" s="223" t="s">
        <v>191</v>
      </c>
      <c r="E167" s="306" t="s">
        <v>192</v>
      </c>
      <c r="F167" s="23"/>
      <c r="G167" s="121">
        <f t="shared" si="19"/>
        <v>0</v>
      </c>
      <c r="H167" s="260"/>
      <c r="I167" s="194">
        <f t="shared" ref="I167:I178" si="20">G167+(G167*H167)</f>
        <v>0</v>
      </c>
    </row>
    <row r="168" spans="2:9">
      <c r="B168" s="270">
        <f t="shared" si="18"/>
        <v>137</v>
      </c>
      <c r="C168" s="222">
        <v>4</v>
      </c>
      <c r="D168" s="223" t="s">
        <v>193</v>
      </c>
      <c r="E168" s="306"/>
      <c r="F168" s="23"/>
      <c r="G168" s="121">
        <f t="shared" si="19"/>
        <v>0</v>
      </c>
      <c r="H168" s="260"/>
      <c r="I168" s="171">
        <f t="shared" si="20"/>
        <v>0</v>
      </c>
    </row>
    <row r="169" spans="2:9">
      <c r="B169" s="270">
        <f t="shared" si="18"/>
        <v>138</v>
      </c>
      <c r="C169" s="222">
        <v>2</v>
      </c>
      <c r="D169" s="223" t="s">
        <v>263</v>
      </c>
      <c r="E169" s="306" t="s">
        <v>194</v>
      </c>
      <c r="F169" s="23"/>
      <c r="G169" s="121">
        <f t="shared" si="19"/>
        <v>0</v>
      </c>
      <c r="H169" s="260"/>
      <c r="I169" s="158">
        <f t="shared" si="20"/>
        <v>0</v>
      </c>
    </row>
    <row r="170" spans="2:9">
      <c r="B170" s="270">
        <f t="shared" si="18"/>
        <v>139</v>
      </c>
      <c r="C170" s="222">
        <v>2</v>
      </c>
      <c r="D170" s="223" t="s">
        <v>195</v>
      </c>
      <c r="E170" s="306" t="s">
        <v>194</v>
      </c>
      <c r="F170" s="23"/>
      <c r="G170" s="121">
        <f t="shared" si="19"/>
        <v>0</v>
      </c>
      <c r="H170" s="260"/>
      <c r="I170" s="158">
        <f t="shared" si="20"/>
        <v>0</v>
      </c>
    </row>
    <row r="171" spans="2:9" ht="25">
      <c r="B171" s="270">
        <f t="shared" si="18"/>
        <v>140</v>
      </c>
      <c r="C171" s="307">
        <v>8</v>
      </c>
      <c r="D171" s="223" t="s">
        <v>196</v>
      </c>
      <c r="E171" s="306" t="s">
        <v>197</v>
      </c>
      <c r="F171" s="23"/>
      <c r="G171" s="121">
        <f t="shared" si="19"/>
        <v>0</v>
      </c>
      <c r="H171" s="260"/>
      <c r="I171" s="158">
        <f t="shared" si="20"/>
        <v>0</v>
      </c>
    </row>
    <row r="172" spans="2:9">
      <c r="B172" s="270">
        <f t="shared" si="18"/>
        <v>141</v>
      </c>
      <c r="C172" s="307">
        <v>8</v>
      </c>
      <c r="D172" s="223" t="s">
        <v>196</v>
      </c>
      <c r="E172" s="306" t="s">
        <v>198</v>
      </c>
      <c r="F172" s="23"/>
      <c r="G172" s="121">
        <f t="shared" si="19"/>
        <v>0</v>
      </c>
      <c r="H172" s="260"/>
      <c r="I172" s="158">
        <f t="shared" si="20"/>
        <v>0</v>
      </c>
    </row>
    <row r="173" spans="2:9">
      <c r="B173" s="270">
        <f t="shared" si="18"/>
        <v>142</v>
      </c>
      <c r="C173" s="307">
        <v>1</v>
      </c>
      <c r="D173" s="223" t="s">
        <v>199</v>
      </c>
      <c r="E173" s="306" t="s">
        <v>264</v>
      </c>
      <c r="F173" s="23"/>
      <c r="G173" s="121">
        <f t="shared" si="19"/>
        <v>0</v>
      </c>
      <c r="H173" s="260"/>
      <c r="I173" s="158">
        <f t="shared" si="20"/>
        <v>0</v>
      </c>
    </row>
    <row r="174" spans="2:9">
      <c r="B174" s="270">
        <f t="shared" si="18"/>
        <v>143</v>
      </c>
      <c r="C174" s="307">
        <v>2</v>
      </c>
      <c r="D174" s="223" t="s">
        <v>200</v>
      </c>
      <c r="E174" s="306" t="s">
        <v>201</v>
      </c>
      <c r="F174" s="23"/>
      <c r="G174" s="121">
        <f t="shared" si="19"/>
        <v>0</v>
      </c>
      <c r="H174" s="260"/>
      <c r="I174" s="158">
        <f>G174+(G174*H174)</f>
        <v>0</v>
      </c>
    </row>
    <row r="175" spans="2:9">
      <c r="B175" s="270">
        <f t="shared" si="18"/>
        <v>144</v>
      </c>
      <c r="C175" s="307">
        <v>1</v>
      </c>
      <c r="D175" s="223" t="s">
        <v>202</v>
      </c>
      <c r="E175" s="306"/>
      <c r="F175" s="23"/>
      <c r="G175" s="121">
        <f t="shared" si="19"/>
        <v>0</v>
      </c>
      <c r="H175" s="260"/>
      <c r="I175" s="158">
        <f t="shared" si="20"/>
        <v>0</v>
      </c>
    </row>
    <row r="176" spans="2:9">
      <c r="B176" s="270">
        <f t="shared" si="18"/>
        <v>145</v>
      </c>
      <c r="C176" s="307">
        <v>1</v>
      </c>
      <c r="D176" s="223" t="s">
        <v>203</v>
      </c>
      <c r="E176" s="306" t="s">
        <v>204</v>
      </c>
      <c r="F176" s="23"/>
      <c r="G176" s="121">
        <f t="shared" si="19"/>
        <v>0</v>
      </c>
      <c r="H176" s="260"/>
      <c r="I176" s="158">
        <f>G176+(G176*H176)</f>
        <v>0</v>
      </c>
    </row>
    <row r="177" spans="2:9">
      <c r="B177" s="270">
        <f t="shared" si="18"/>
        <v>146</v>
      </c>
      <c r="C177" s="307">
        <v>2</v>
      </c>
      <c r="D177" s="223" t="s">
        <v>205</v>
      </c>
      <c r="E177" s="306" t="s">
        <v>351</v>
      </c>
      <c r="F177" s="23"/>
      <c r="G177" s="121">
        <f t="shared" si="19"/>
        <v>0</v>
      </c>
      <c r="H177" s="260"/>
      <c r="I177" s="158">
        <f t="shared" si="20"/>
        <v>0</v>
      </c>
    </row>
    <row r="178" spans="2:9">
      <c r="B178" s="270">
        <f t="shared" si="18"/>
        <v>147</v>
      </c>
      <c r="C178" s="307">
        <v>2</v>
      </c>
      <c r="D178" s="223" t="s">
        <v>206</v>
      </c>
      <c r="E178" s="306" t="s">
        <v>169</v>
      </c>
      <c r="F178" s="23"/>
      <c r="G178" s="121">
        <f t="shared" si="19"/>
        <v>0</v>
      </c>
      <c r="H178" s="260"/>
      <c r="I178" s="158">
        <f t="shared" si="20"/>
        <v>0</v>
      </c>
    </row>
    <row r="179" spans="2:9" ht="13" thickBot="1">
      <c r="B179" s="270">
        <f t="shared" si="18"/>
        <v>148</v>
      </c>
      <c r="C179" s="180">
        <v>1</v>
      </c>
      <c r="D179" s="228" t="s">
        <v>207</v>
      </c>
      <c r="E179" s="308" t="s">
        <v>208</v>
      </c>
      <c r="F179" s="23"/>
      <c r="G179" s="121">
        <f t="shared" si="19"/>
        <v>0</v>
      </c>
      <c r="H179" s="261"/>
      <c r="I179" s="309">
        <f>G179+(G179*H179)</f>
        <v>0</v>
      </c>
    </row>
    <row r="180" spans="2:9" ht="26" customHeight="1" thickBot="1">
      <c r="B180" s="130" t="s">
        <v>9</v>
      </c>
      <c r="C180" s="377" t="s">
        <v>209</v>
      </c>
      <c r="D180" s="405"/>
      <c r="E180" s="107" t="s">
        <v>11</v>
      </c>
      <c r="F180" s="106" t="str">
        <f>F23</f>
        <v>Prijs per stuk excl. Btw</v>
      </c>
      <c r="G180" s="106" t="str">
        <f>G23</f>
        <v>Totaalprijs excl. Btw</v>
      </c>
      <c r="H180" s="106" t="str">
        <f>H23</f>
        <v>Btw-percentage</v>
      </c>
      <c r="I180" s="106" t="str">
        <f>I23</f>
        <v>Totaalprijs incl. Btw</v>
      </c>
    </row>
    <row r="181" spans="2:9" ht="37.5">
      <c r="B181" s="270">
        <v>149</v>
      </c>
      <c r="C181" s="310">
        <v>2</v>
      </c>
      <c r="D181" s="144" t="s">
        <v>210</v>
      </c>
      <c r="E181" s="145" t="s">
        <v>352</v>
      </c>
      <c r="F181" s="23"/>
      <c r="G181" s="116">
        <f>F181*C181</f>
        <v>0</v>
      </c>
      <c r="H181" s="260"/>
      <c r="I181" s="156">
        <f>G181+(G181*H181)</f>
        <v>0</v>
      </c>
    </row>
    <row r="182" spans="2:9">
      <c r="B182" s="270">
        <f t="shared" ref="B182:B184" si="21">B181+1</f>
        <v>150</v>
      </c>
      <c r="C182" s="310">
        <v>1</v>
      </c>
      <c r="D182" s="144" t="s">
        <v>211</v>
      </c>
      <c r="E182" s="145" t="s">
        <v>305</v>
      </c>
      <c r="F182" s="23"/>
      <c r="G182" s="121">
        <f t="shared" ref="G182:G184" si="22">F182*C182</f>
        <v>0</v>
      </c>
      <c r="H182" s="260"/>
      <c r="I182" s="158">
        <f t="shared" ref="I182:I184" si="23">G182+(G182*H182)</f>
        <v>0</v>
      </c>
    </row>
    <row r="183" spans="2:9">
      <c r="B183" s="270">
        <f t="shared" si="21"/>
        <v>151</v>
      </c>
      <c r="C183" s="310">
        <v>2</v>
      </c>
      <c r="D183" s="144" t="s">
        <v>212</v>
      </c>
      <c r="E183" s="145" t="s">
        <v>306</v>
      </c>
      <c r="F183" s="22"/>
      <c r="G183" s="121">
        <f t="shared" si="22"/>
        <v>0</v>
      </c>
      <c r="H183" s="260"/>
      <c r="I183" s="158">
        <f t="shared" si="23"/>
        <v>0</v>
      </c>
    </row>
    <row r="184" spans="2:9" ht="13" thickBot="1">
      <c r="B184" s="275">
        <f t="shared" si="21"/>
        <v>152</v>
      </c>
      <c r="C184" s="311">
        <v>2</v>
      </c>
      <c r="D184" s="149" t="s">
        <v>213</v>
      </c>
      <c r="E184" s="312" t="s">
        <v>353</v>
      </c>
      <c r="F184" s="25"/>
      <c r="G184" s="128">
        <f t="shared" si="22"/>
        <v>0</v>
      </c>
      <c r="H184" s="260"/>
      <c r="I184" s="309">
        <f t="shared" si="23"/>
        <v>0</v>
      </c>
    </row>
    <row r="185" spans="2:9" ht="26" customHeight="1" thickBot="1">
      <c r="B185" s="130" t="s">
        <v>9</v>
      </c>
      <c r="C185" s="377" t="s">
        <v>228</v>
      </c>
      <c r="D185" s="405"/>
      <c r="E185" s="107" t="s">
        <v>11</v>
      </c>
      <c r="F185" s="106" t="str">
        <f>F23</f>
        <v>Prijs per stuk excl. Btw</v>
      </c>
      <c r="G185" s="106" t="str">
        <f>G23</f>
        <v>Totaalprijs excl. Btw</v>
      </c>
      <c r="H185" s="106" t="str">
        <f>H23</f>
        <v>Btw-percentage</v>
      </c>
      <c r="I185" s="106" t="str">
        <f>I23</f>
        <v>Totaalprijs incl. Btw</v>
      </c>
    </row>
    <row r="186" spans="2:9" ht="13.5" customHeight="1">
      <c r="B186" s="313">
        <f>B184+1</f>
        <v>153</v>
      </c>
      <c r="C186" s="314">
        <v>1</v>
      </c>
      <c r="D186" s="154" t="s">
        <v>215</v>
      </c>
      <c r="E186" s="315" t="s">
        <v>354</v>
      </c>
      <c r="F186" s="23"/>
      <c r="G186" s="116">
        <f>F186*C186</f>
        <v>0</v>
      </c>
      <c r="H186" s="256"/>
      <c r="I186" s="156">
        <f t="shared" ref="I186:I187" si="24">G186+(G186*H186)</f>
        <v>0</v>
      </c>
    </row>
    <row r="187" spans="2:9" ht="13.5" customHeight="1" thickBot="1">
      <c r="B187" s="316">
        <f>B186+1</f>
        <v>154</v>
      </c>
      <c r="C187" s="317">
        <v>1</v>
      </c>
      <c r="D187" s="318" t="s">
        <v>216</v>
      </c>
      <c r="E187" s="237"/>
      <c r="F187" s="28"/>
      <c r="G187" s="319">
        <f>F187*C187</f>
        <v>0</v>
      </c>
      <c r="H187" s="261"/>
      <c r="I187" s="287">
        <f t="shared" si="24"/>
        <v>0</v>
      </c>
    </row>
    <row r="188" spans="2:9" ht="38" customHeight="1" thickBot="1">
      <c r="B188" s="239"/>
      <c r="C188" s="240"/>
      <c r="D188" s="320" t="s">
        <v>9</v>
      </c>
      <c r="E188" s="242"/>
      <c r="F188" s="243"/>
      <c r="G188" s="321">
        <f>SUM(G25:G187)</f>
        <v>0</v>
      </c>
      <c r="I188" s="322">
        <f>SUM(I25:I187)</f>
        <v>0</v>
      </c>
    </row>
    <row r="189" spans="2:9" ht="14">
      <c r="B189" s="239"/>
      <c r="C189" s="240"/>
      <c r="D189" s="246"/>
      <c r="E189" s="242"/>
      <c r="F189" s="243"/>
      <c r="G189" s="245"/>
    </row>
  </sheetData>
  <sheetProtection algorithmName="SHA-512" hashValue="W5AZnYGDlTtsoPKWDOsSPbnlNGHsKXdVzpJjYWhbTM3GUUt7ewJ+98mmsRyyHq/ljkeYBdSaIaCJx4bTSgs8tw==" saltValue="Qb/L34gk/hQiz38laMYSBA==" spinCount="100000" sheet="1" objects="1" scenarios="1" formatColumns="0" formatRows="0"/>
  <mergeCells count="22">
    <mergeCell ref="F5:H6"/>
    <mergeCell ref="A18:G20"/>
    <mergeCell ref="A1:I3"/>
    <mergeCell ref="C185:D185"/>
    <mergeCell ref="C79:D79"/>
    <mergeCell ref="C141:D141"/>
    <mergeCell ref="C148:D148"/>
    <mergeCell ref="C161:D161"/>
    <mergeCell ref="C180:D180"/>
    <mergeCell ref="B4:G4"/>
    <mergeCell ref="B22:E22"/>
    <mergeCell ref="D8:F8"/>
    <mergeCell ref="D12:D16"/>
    <mergeCell ref="A10:C10"/>
    <mergeCell ref="E45:I45"/>
    <mergeCell ref="C45:D45"/>
    <mergeCell ref="E33:I33"/>
    <mergeCell ref="C33:D33"/>
    <mergeCell ref="A11:C11"/>
    <mergeCell ref="B12:C13"/>
    <mergeCell ref="C24:D24"/>
    <mergeCell ref="C32:D32"/>
  </mergeCells>
  <pageMargins left="0.7" right="0.7" top="0.75" bottom="0.75" header="0.3" footer="0.3"/>
  <ignoredErrors>
    <ignoredError sqref="I185 I180 G185 G180 I161 I148 I141 G141 G148 I79 G79" 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956E034-1316-401E-992C-22195A54C78D}">
          <x14:formula1>
            <xm:f>'TS-Basis'!$M$4:$M$7</xm:f>
          </x14:formula1>
          <xm:sqref>H181:H184 H186:H187 H46:H78 H34:H44 H142:H147 H149:H160 H80:H140 H25:H31 H162:H179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845668-f2bf-42b7-9160-e7984fc09c32">
      <Terms xmlns="http://schemas.microsoft.com/office/infopath/2007/PartnerControls"/>
    </lcf76f155ced4ddcb4097134ff3c332f>
    <TaxCatchAll xmlns="509c1074-dc4b-4f6f-910c-6e25b5ea9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a92d19d0c7df8e3be825eb03e33a71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2f65a0528325ddd0af2d67d72d75c6bf"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5C96AD-4649-4890-B68D-960F9F5DA16E}">
  <ds:schemaRef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5f2967ce-3181-4b5e-ac4b-c89a9f5c83ed"/>
    <ds:schemaRef ds:uri="e32c9900-6a21-46fa-9a3f-baff03202a8b"/>
    <ds:schemaRef ds:uri="a0845668-f2bf-42b7-9160-e7984fc09c32"/>
    <ds:schemaRef ds:uri="509c1074-dc4b-4f6f-910c-6e25b5ea9ad8"/>
  </ds:schemaRefs>
</ds:datastoreItem>
</file>

<file path=customXml/itemProps2.xml><?xml version="1.0" encoding="utf-8"?>
<ds:datastoreItem xmlns:ds="http://schemas.openxmlformats.org/officeDocument/2006/customXml" ds:itemID="{FA987B80-51D4-4C0D-BEEE-A1F06FF4E0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C97409-9C6A-4CB4-A80C-26C8A36E7C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TS-Basis</vt:lpstr>
      <vt:lpstr>Bepakking TS-Basis</vt:lpstr>
      <vt:lpstr>TST-NB</vt:lpstr>
      <vt:lpstr>Bepakking TST-NB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2024-03-20T09:47:37Z</dcterms:created>
  <dcterms:modified xsi:type="dcterms:W3CDTF">2024-05-24T07:24:46Z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0x010100B8225B5470E3CE4B9FE3D5AEEC101984</vt:lpwstr>
  </property>
</Properties>
</file>