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VRZHZ\Bedrijfsvoering\Inkoop\INKOOPBEGELEIDING - PROJECTEN\2024\EA Basismeetapparatuur\3. Nota van Inlichtingen\3. Te publiceren\NvI 1\"/>
    </mc:Choice>
  </mc:AlternateContent>
  <xr:revisionPtr revIDLastSave="0" documentId="8_{E4D30AE7-B5C8-42FF-8016-535EF1A3252E}" xr6:coauthVersionLast="47" xr6:coauthVersionMax="47" xr10:uidLastSave="{00000000-0000-0000-0000-000000000000}"/>
  <bookViews>
    <workbookView xWindow="-120" yWindow="-120" windowWidth="29040" windowHeight="15840" xr2:uid="{11CD2843-3BD8-4F75-B5A9-77966E8F445E}"/>
  </bookViews>
  <sheets>
    <sheet name="Gunningscriteri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 a="1"/>
  <c r="E15" i="1"/>
  <c r="E9" i="1" a="1"/>
  <c r="E9" i="1"/>
  <c r="E8" i="1" a="1"/>
  <c r="E8" i="1"/>
  <c r="E20" i="1" a="1"/>
  <c r="E20" i="1" s="1"/>
  <c r="F21" i="1"/>
  <c r="E11" i="1" a="1"/>
  <c r="E11" i="1" s="1"/>
  <c r="E10" i="1" a="1"/>
  <c r="E10" i="1" s="1"/>
  <c r="E19" i="1" a="1"/>
  <c r="E19" i="1" s="1"/>
  <c r="E18" i="1" a="1"/>
  <c r="E18" i="1" s="1"/>
  <c r="E17" i="1" a="1"/>
  <c r="E17" i="1" s="1"/>
  <c r="E16" i="1" a="1"/>
  <c r="E16" i="1" s="1"/>
  <c r="E14" i="1" a="1"/>
  <c r="E14" i="1" s="1"/>
  <c r="E13" i="1" a="1"/>
  <c r="E13" i="1" s="1"/>
  <c r="E12" i="1" a="1"/>
  <c r="E12" i="1" s="1"/>
  <c r="E7" i="1" a="1"/>
  <c r="E7" i="1" s="1"/>
  <c r="E6" i="1" a="1"/>
  <c r="E6" i="1" s="1"/>
  <c r="E5" i="1" a="1"/>
  <c r="E5" i="1"/>
  <c r="E22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<sst xmlns="http://schemas.openxmlformats.org/spreadsheetml/2006/main" count="77" uniqueCount="57">
  <si>
    <t xml:space="preserve">Subgunningscriteria 1.  Versie 2 NVI.1 </t>
  </si>
  <si>
    <t>Naam inschrijver:</t>
  </si>
  <si>
    <t>Subgunningscriterium Gebruik</t>
  </si>
  <si>
    <t>Onderdeel 1 (schriftelijke te beantwoorden vragen)</t>
  </si>
  <si>
    <t>Criterium</t>
  </si>
  <si>
    <t>Omschrijving</t>
  </si>
  <si>
    <t>Eenheid</t>
  </si>
  <si>
    <t>Antwoord</t>
  </si>
  <si>
    <t>Behaald aantal punten</t>
  </si>
  <si>
    <t>Max. te behalen punten</t>
  </si>
  <si>
    <t>Formule voor de score</t>
  </si>
  <si>
    <t>1.1</t>
  </si>
  <si>
    <t>De inschrijver die een langere garantietermijn aanbiedt dan 24 maanden op de complete 2-gasmeters en eventuele filter ontvang hiervoor punten.</t>
  </si>
  <si>
    <t>Aantal maanden garantie</t>
  </si>
  <si>
    <t>24 maanden = minimale eis (0 punten) 
48 maanden = 3 punten 
60 maanden = 6 punten
72 maanden = 9 punten
84 maanden = 12 punten
96 maanden = 15 punten</t>
  </si>
  <si>
    <t>1.2</t>
  </si>
  <si>
    <t>De inschrijver die een langere garantietermijn aanbiedt dan 12 maanden op de sensoren van de twee-gasmeter ontvang hiervoor punten.</t>
  </si>
  <si>
    <t>12 maanden = minimale eis (0 punten) 
24 maanden = 2 punten 
36 maanden = 4 punten
48 maanden = 6 punten
60 maanden = 8 punten
72 maanden = 10 punten
84 maanden = 12 punten
96 maanden = 14 punten</t>
  </si>
  <si>
    <t>1.3</t>
  </si>
  <si>
    <t xml:space="preserve">De inschrijver die een langere garantietermijn aanbiedt dan 24 maanden op de complete CO-meter inclusief sensoren en eventueel filter ontvang hiervoor punten. </t>
  </si>
  <si>
    <t>24 maanden = minimale eis (0 punten) 
48 maanden = 2 punten 
60 maanden = 4 punten
72 maanden = 6 punten
84 maanden = 8 punten
96 maanden = 10 punten</t>
  </si>
  <si>
    <t>1.4</t>
  </si>
  <si>
    <t>1.5</t>
  </si>
  <si>
    <r>
      <rPr>
        <sz val="11"/>
        <color rgb="FF000000"/>
        <rFont val="Calibri"/>
        <family val="2"/>
      </rPr>
      <t>Ten behoeve van opleidings- en oefendoeleinden dienen simulatie 2-gasmeters</t>
    </r>
    <r>
      <rPr>
        <b/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geleverd</t>
    </r>
    <r>
      <rPr>
        <b/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te worden. De aangeboden simulatie 2-gasmeters zijn zowel in vorm, uiterlijk, behalve de kleur, als ook in gebruik identiek aan de aangeboden apparatuur zelf. Dient te voorzien zijn van een CE-normering
De aansturing van de simulatie-meters is radiografisch en per sensorkanaal te simuleren. De reikwijdte van het aansturingsapparaat is minimaal 10 meter inpandig (draadloos).  </t>
    </r>
  </si>
  <si>
    <t xml:space="preserve">Ja,  identiek uitzonder de kleur.
Nee, niet identiek maar sterk gelijkend op. 
Een ander doelmatig simulatie middel. 
Nee. </t>
  </si>
  <si>
    <t>Ja identiek uitzonder de kleur= 12 punten
Nee,  niet identiek maar sterk gelijkend op = 8 punten
Een ander doelmatig simulatie middel = 4 punten
Nee = 0 punten</t>
  </si>
  <si>
    <t>1.6</t>
  </si>
  <si>
    <t>De 2-gasmeter is voorzien van een trilalarmsignaal</t>
  </si>
  <si>
    <t>Ja of Nee</t>
  </si>
  <si>
    <t>Ja = 6 punten
Nee = 0 punten</t>
  </si>
  <si>
    <t>1.7</t>
  </si>
  <si>
    <t>De CO-meter is voorzien van een trilalarmsignaal</t>
  </si>
  <si>
    <t>1.8</t>
  </si>
  <si>
    <t xml:space="preserve">Ten behoeve van opleidings- en oefendoeleinden dienen simulatie CO-meters aangeboden te worden. De aangeboden simulatie CO-meters zijn zowel in vorm, uiterlijk, behalve de kleur, als ook in gebruik identiek aan de aangeboden apparatuur zelf. Dient te voorzien zijn van een CE-markering
De aansturing van de simulatie-meters is radiografisch en per sensorkanaal te simuleren. De reikwijdte van het aansturingsapparaat is minimaal 10 meter inpandig (draadloos).  </t>
  </si>
  <si>
    <t>1.9</t>
  </si>
  <si>
    <t>De 2-gasmeter is voorzien van een hogere klassering dan IP65 en voorzien van certificering.</t>
  </si>
  <si>
    <t>Ja = 5 punten
Nee = 0 punten</t>
  </si>
  <si>
    <t>1.10</t>
  </si>
  <si>
    <t>De CO-meter is voorzien van een hogere IP65-klassering en voorzien van certificering.</t>
  </si>
  <si>
    <t>1.11</t>
  </si>
  <si>
    <t xml:space="preserve">Binnen hoeveel seconden is het 2-gas meter inzetgereed na het doorlopen van het opstartmenu. </t>
  </si>
  <si>
    <t>Seconden</t>
  </si>
  <si>
    <t>Vanaf 0 t/m 25 seconden = 12 punten
vanaf 26 t/m 50 seconden = 10 punten
Vanaf 51 t/m 75 seconden = 8 punten
vanaf 76 t/m 100 seconden = 6 punten
Vanaf 101 t/m 125 seconden = 4 punten
vanaf 126 t/m 149 seconden = 2 punten
150 seconden = maximale eis 0 punten</t>
  </si>
  <si>
    <t>1.12</t>
  </si>
  <si>
    <t xml:space="preserve">Hoe minder bedienknoppen op de 2-gasmeter, hoe beter </t>
  </si>
  <si>
    <t>Aantal knoppen</t>
  </si>
  <si>
    <t>1 knop = 12 punten
2 knoppen = 8 punten
3 knoppen = 6 punten
&gt;3 knoppen = 0 punten</t>
  </si>
  <si>
    <t>1.13</t>
  </si>
  <si>
    <t xml:space="preserve">Hoe minder bedienknoppen op de CO-meter, hoe beter </t>
  </si>
  <si>
    <t>1.14</t>
  </si>
  <si>
    <t>Aangeboden meetapparatuur is middels één kalibratiestation te testen.</t>
  </si>
  <si>
    <t>1.15</t>
  </si>
  <si>
    <t>Mogelijkheid om RFID (type n.t.b.) toe te passen in de meetapparatuur voor registratie doeleinde.</t>
  </si>
  <si>
    <t>1.16</t>
  </si>
  <si>
    <t xml:space="preserve">Een gebruiksaanwijzing in Nederlandse taal op maximaal 1 A4 met daarop relevante zaken voor de bediening, het uitlezen van meetwaarden en het aangeven van storingen. </t>
  </si>
  <si>
    <t>Totaal maximaal te behalen punten t.a.v. onderdeel 1</t>
  </si>
  <si>
    <t>Door inschrijver behaalde punten t.a.v. onderdeel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</si>
</sst>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8" fillId="5" borderId="1" xfId="0" applyFont="1" applyFill="1" applyBorder="1" applyAlignment="1">
      <alignment horizontal="center" vertical="center"/>
    </xf>
    <xf numFmtId="0" fontId="0" fillId="5" borderId="1" xfId="0" applyFill="1" applyBorder="1"/>
    <xf numFmtId="0" fontId="0" fillId="0" borderId="6" xfId="0" applyBorder="1" applyAlignment="1">
      <alignment wrapText="1"/>
    </xf>
    <xf numFmtId="0" fontId="0" fillId="0" borderId="6" xfId="0" applyBorder="1" applyAlignment="1">
      <alignment horizontal="center" vertical="center"/>
    </xf>
    <xf numFmtId="0" fontId="3" fillId="0" borderId="6" xfId="0" applyFont="1" applyBorder="1" applyAlignment="1">
      <alignment wrapText="1"/>
    </xf>
    <xf numFmtId="0" fontId="0" fillId="3" borderId="0" xfId="0" applyFill="1" applyAlignment="1">
      <alignment horizontal="center" vertical="center"/>
    </xf>
    <xf numFmtId="0" fontId="0" fillId="3" borderId="9" xfId="0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vertical="top" wrapText="1"/>
    </xf>
    <xf numFmtId="0" fontId="0" fillId="7" borderId="1" xfId="0" applyFill="1" applyBorder="1" applyAlignment="1">
      <alignment vertical="top" wrapText="1"/>
    </xf>
    <xf numFmtId="0" fontId="0" fillId="7" borderId="1" xfId="0" applyFill="1" applyBorder="1" applyAlignment="1">
      <alignment vertical="center"/>
    </xf>
    <xf numFmtId="0" fontId="0" fillId="7" borderId="1" xfId="0" applyFill="1" applyBorder="1" applyAlignment="1">
      <alignment horizontal="center" vertical="center"/>
    </xf>
    <xf numFmtId="0" fontId="3" fillId="7" borderId="1" xfId="0" applyFont="1" applyFill="1" applyBorder="1" applyAlignment="1">
      <alignment vertical="center" wrapText="1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0" fillId="0" borderId="6" xfId="0" applyBorder="1"/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6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0" fillId="4" borderId="6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left" vertical="top" wrapText="1"/>
    </xf>
    <xf numFmtId="1" fontId="7" fillId="6" borderId="2" xfId="0" applyNumberFormat="1" applyFont="1" applyFill="1" applyBorder="1" applyAlignment="1">
      <alignment horizontal="center" vertical="center"/>
    </xf>
    <xf numFmtId="2" fontId="0" fillId="0" borderId="0" xfId="0" applyNumberFormat="1"/>
    <xf numFmtId="1" fontId="0" fillId="3" borderId="0" xfId="0" applyNumberFormat="1" applyFill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" fontId="0" fillId="7" borderId="1" xfId="0" applyNumberFormat="1" applyFill="1" applyBorder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0" xfId="0" applyNumberFormat="1"/>
    <xf numFmtId="0" fontId="6" fillId="6" borderId="4" xfId="0" applyFont="1" applyFill="1" applyBorder="1" applyAlignment="1">
      <alignment horizontal="left"/>
    </xf>
    <xf numFmtId="0" fontId="6" fillId="6" borderId="5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2" fillId="3" borderId="14" xfId="0" applyFont="1" applyFill="1" applyBorder="1" applyAlignment="1">
      <alignment horizontal="left"/>
    </xf>
    <xf numFmtId="0" fontId="2" fillId="3" borderId="15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left"/>
    </xf>
    <xf numFmtId="0" fontId="0" fillId="4" borderId="12" xfId="0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6" fillId="5" borderId="3" xfId="0" applyFont="1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8" xfId="0" applyFill="1" applyBorder="1" applyAlignment="1">
      <alignment horizontal="left"/>
    </xf>
  </cellXfs>
  <cellStyles count="1">
    <cellStyle name="Standaard" xfId="0" builtinId="0"/>
  </cellStyles>
  <dxfs count="0"/>
  <tableStyles count="1" defaultTableStyle="TableStyleMedium2" defaultPivotStyle="PivotStyleLight16">
    <tableStyle name="Invisible" pivot="0" table="0" count="0" xr9:uid="{A6C51BB2-01B3-46EC-B093-E129E7BC2D6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21B20-0552-4F06-8DF9-7DC8B899C1CF}">
  <dimension ref="A1:M24"/>
  <sheetViews>
    <sheetView showGridLines="0" tabSelected="1" zoomScaleNormal="100" workbookViewId="0">
      <selection sqref="A1:C1"/>
    </sheetView>
  </sheetViews>
  <sheetFormatPr defaultRowHeight="15" x14ac:dyDescent="0.25"/>
  <cols>
    <col min="1" max="1" width="8.85546875" customWidth="1"/>
    <col min="2" max="2" width="32.85546875" customWidth="1"/>
    <col min="3" max="3" width="10.7109375" customWidth="1"/>
    <col min="4" max="4" width="14.42578125" style="1" customWidth="1"/>
    <col min="5" max="5" width="20.5703125" style="42" bestFit="1" customWidth="1"/>
    <col min="6" max="6" width="22.140625" style="1" bestFit="1" customWidth="1"/>
    <col min="7" max="7" width="27.28515625" customWidth="1"/>
  </cols>
  <sheetData>
    <row r="1" spans="1:12" ht="21.75" thickBot="1" x14ac:dyDescent="0.4">
      <c r="A1" s="46" t="s">
        <v>0</v>
      </c>
      <c r="B1" s="47"/>
      <c r="C1" s="48"/>
      <c r="D1" s="49" t="s">
        <v>1</v>
      </c>
      <c r="E1" s="49"/>
      <c r="F1" s="50"/>
      <c r="G1" s="51"/>
    </row>
    <row r="2" spans="1:12" x14ac:dyDescent="0.25">
      <c r="A2" s="56" t="s">
        <v>2</v>
      </c>
      <c r="B2" s="57"/>
      <c r="C2" s="57"/>
      <c r="D2" s="13"/>
      <c r="E2" s="35"/>
      <c r="F2" s="13"/>
      <c r="G2" s="14"/>
    </row>
    <row r="3" spans="1:12" x14ac:dyDescent="0.25">
      <c r="A3" s="52" t="s">
        <v>3</v>
      </c>
      <c r="B3" s="53"/>
      <c r="C3" s="53"/>
      <c r="D3" s="53"/>
      <c r="E3" s="53"/>
      <c r="F3" s="53"/>
      <c r="G3" s="54"/>
    </row>
    <row r="4" spans="1:12" x14ac:dyDescent="0.25">
      <c r="A4" s="15" t="s">
        <v>4</v>
      </c>
      <c r="B4" s="15" t="s">
        <v>5</v>
      </c>
      <c r="C4" s="15" t="s">
        <v>6</v>
      </c>
      <c r="D4" s="16" t="s">
        <v>7</v>
      </c>
      <c r="E4" s="36" t="s">
        <v>8</v>
      </c>
      <c r="F4" s="16" t="s">
        <v>9</v>
      </c>
      <c r="G4" s="15" t="s">
        <v>10</v>
      </c>
    </row>
    <row r="5" spans="1:12" ht="101.25" customHeight="1" x14ac:dyDescent="0.25">
      <c r="A5" s="24" t="s">
        <v>11</v>
      </c>
      <c r="B5" s="10" t="s">
        <v>12</v>
      </c>
      <c r="C5" s="10" t="s">
        <v>13</v>
      </c>
      <c r="D5" s="29">
        <v>24</v>
      </c>
      <c r="E5" s="37" t="str" cm="1">
        <f t="array" ref="E5">_xlfn.IFS(D5=24,"0",D5=48,"3",D5=60,"6",D5=72,"9",D5=84,"12",D5=96,"15")</f>
        <v>0</v>
      </c>
      <c r="F5" s="11">
        <v>15</v>
      </c>
      <c r="G5" s="32" t="s">
        <v>14</v>
      </c>
    </row>
    <row r="6" spans="1:12" ht="91.5" customHeight="1" x14ac:dyDescent="0.25">
      <c r="A6" s="24" t="s">
        <v>15</v>
      </c>
      <c r="B6" s="17" t="s">
        <v>16</v>
      </c>
      <c r="C6" s="10" t="s">
        <v>13</v>
      </c>
      <c r="D6" s="29">
        <v>12</v>
      </c>
      <c r="E6" s="37" t="str" cm="1">
        <f t="array" ref="E6">_xlfn.IFS(D6=12,"0",D6=24,"2",D6=36,"4",D6=48,"6",D6=60,"8",D6=72,"10",D6=84,"12",D6=96,"14")</f>
        <v>0</v>
      </c>
      <c r="F6" s="11">
        <v>14</v>
      </c>
      <c r="G6" s="12" t="s">
        <v>17</v>
      </c>
    </row>
    <row r="7" spans="1:12" ht="115.9" customHeight="1" x14ac:dyDescent="0.25">
      <c r="A7" s="24" t="s">
        <v>18</v>
      </c>
      <c r="B7" s="2" t="s">
        <v>19</v>
      </c>
      <c r="C7" s="2" t="s">
        <v>13</v>
      </c>
      <c r="D7" s="29">
        <v>24</v>
      </c>
      <c r="E7" s="37" t="str" cm="1">
        <f t="array" ref="E7">_xlfn.IFS(D7=24,"0",D7=48,"2",D7=60,"4",D7=72,"6",D7=84,"8",D7=96,"10")</f>
        <v>0</v>
      </c>
      <c r="F7" s="11">
        <v>10</v>
      </c>
      <c r="G7" s="27" t="s">
        <v>20</v>
      </c>
    </row>
    <row r="8" spans="1:12" ht="103.9" customHeight="1" x14ac:dyDescent="0.25">
      <c r="A8" s="24" t="s">
        <v>21</v>
      </c>
      <c r="B8" s="4" t="s">
        <v>16</v>
      </c>
      <c r="C8" s="10" t="s">
        <v>13</v>
      </c>
      <c r="D8" s="29">
        <v>12</v>
      </c>
      <c r="E8" s="37" t="str" cm="1">
        <f t="array" ref="E8">_xlfn.IFS(D8=12,"0",D8=24,"2",D8=36,"4",D8=48,"6",D8=60,"8",D8=72,"10",D8=84,"12",D8=96,"14")</f>
        <v>0</v>
      </c>
      <c r="F8" s="11">
        <v>14</v>
      </c>
      <c r="G8" s="12" t="s">
        <v>17</v>
      </c>
    </row>
    <row r="9" spans="1:12" ht="242.25" customHeight="1" x14ac:dyDescent="0.25">
      <c r="A9" s="24" t="s">
        <v>22</v>
      </c>
      <c r="B9" s="28" t="s">
        <v>23</v>
      </c>
      <c r="C9" s="26" t="s">
        <v>24</v>
      </c>
      <c r="D9" s="30"/>
      <c r="E9" s="38" t="str" cm="1">
        <f t="array" ref="E9">_xlfn.IFNA(_xlfn.IFS(D9="Ja identiek uitzondering de kleur","12",D9="Nee niet indentiek maar sterk gelijkend op","8t",D9="Een ander doelmatig simulatie middel","4",D9="Nee","0"),"0")</f>
        <v>0</v>
      </c>
      <c r="F9" s="3">
        <v>12</v>
      </c>
      <c r="G9" s="25" t="s">
        <v>25</v>
      </c>
    </row>
    <row r="10" spans="1:12" ht="30" x14ac:dyDescent="0.25">
      <c r="A10" s="24" t="s">
        <v>26</v>
      </c>
      <c r="B10" s="2" t="s">
        <v>27</v>
      </c>
      <c r="C10" s="7" t="s">
        <v>28</v>
      </c>
      <c r="D10" s="31"/>
      <c r="E10" s="38" t="str" cm="1">
        <f t="array" ref="E10">_xlfn.IFNA(_xlfn.IFS(D10="Ja","6",D10="Nee","0"),"0")</f>
        <v>0</v>
      </c>
      <c r="F10" s="3">
        <v>6</v>
      </c>
      <c r="G10" s="6" t="s">
        <v>29</v>
      </c>
    </row>
    <row r="11" spans="1:12" ht="30" x14ac:dyDescent="0.25">
      <c r="A11" s="24" t="s">
        <v>30</v>
      </c>
      <c r="B11" s="2" t="s">
        <v>31</v>
      </c>
      <c r="C11" s="7" t="s">
        <v>28</v>
      </c>
      <c r="D11" s="31"/>
      <c r="E11" s="38" t="str" cm="1">
        <f t="array" ref="E11">_xlfn.IFNA(_xlfn.IFS(D11="Ja","6",D11="Nee","0"),"0")</f>
        <v>0</v>
      </c>
      <c r="F11" s="3">
        <v>6</v>
      </c>
      <c r="G11" s="6" t="s">
        <v>29</v>
      </c>
    </row>
    <row r="12" spans="1:12" ht="247.5" customHeight="1" x14ac:dyDescent="0.25">
      <c r="A12" s="24" t="s">
        <v>32</v>
      </c>
      <c r="B12" s="4" t="s">
        <v>33</v>
      </c>
      <c r="C12" s="26" t="s">
        <v>24</v>
      </c>
      <c r="D12" s="30"/>
      <c r="E12" s="38" t="str" cm="1">
        <f t="array" ref="E12">_xlfn.IFNA(_xlfn.IFS(D12="Ja identiek uitzondering de kleur","12",D12="Nee niet indentiek maar sterk gelijkend op","8",D12="Een ander doelmatig simulatie middel","4",D12="Nee","0"),"0")</f>
        <v>0</v>
      </c>
      <c r="F12" s="3">
        <v>12</v>
      </c>
      <c r="G12" s="25" t="s">
        <v>25</v>
      </c>
    </row>
    <row r="13" spans="1:12" ht="45" x14ac:dyDescent="0.25">
      <c r="A13" s="24" t="s">
        <v>34</v>
      </c>
      <c r="B13" s="2" t="s">
        <v>35</v>
      </c>
      <c r="C13" s="7" t="s">
        <v>28</v>
      </c>
      <c r="D13" s="31"/>
      <c r="E13" s="38" t="str" cm="1">
        <f t="array" ref="E13">_xlfn.IFNA(_xlfn.IFS(D13="Ja","5",D13="Nee","0"),"0")</f>
        <v>0</v>
      </c>
      <c r="F13" s="3">
        <v>5</v>
      </c>
      <c r="G13" s="6" t="s">
        <v>36</v>
      </c>
    </row>
    <row r="14" spans="1:12" ht="45" x14ac:dyDescent="0.25">
      <c r="A14" s="24" t="s">
        <v>37</v>
      </c>
      <c r="B14" s="2" t="s">
        <v>38</v>
      </c>
      <c r="C14" s="7" t="s">
        <v>28</v>
      </c>
      <c r="D14" s="31"/>
      <c r="E14" s="38" t="str" cm="1">
        <f t="array" ref="E14">_xlfn.IFNA(_xlfn.IFS(D14="Ja","5",D14="Nee","0"),"0")</f>
        <v>0</v>
      </c>
      <c r="F14" s="3">
        <v>5</v>
      </c>
      <c r="G14" s="6" t="s">
        <v>36</v>
      </c>
    </row>
    <row r="15" spans="1:12" ht="109.15" customHeight="1" x14ac:dyDescent="0.25">
      <c r="A15" s="24" t="s">
        <v>39</v>
      </c>
      <c r="B15" s="4" t="s">
        <v>40</v>
      </c>
      <c r="C15" s="7" t="s">
        <v>41</v>
      </c>
      <c r="D15" s="31"/>
      <c r="E15" s="39" cm="1">
        <f t="array" ref="E15">_xlfn.IFS(D15="",0,D15&lt;26,12,D15&lt;51,10,D15&lt;76,8,D15&lt;101,6,D15&lt;126,4,D15&lt;150,2,D15&gt;150,0)</f>
        <v>0</v>
      </c>
      <c r="F15" s="3">
        <v>12</v>
      </c>
      <c r="G15" s="6" t="s">
        <v>42</v>
      </c>
      <c r="L15" s="6"/>
    </row>
    <row r="16" spans="1:12" ht="45" x14ac:dyDescent="0.25">
      <c r="A16" s="24" t="s">
        <v>43</v>
      </c>
      <c r="B16" s="4" t="s">
        <v>44</v>
      </c>
      <c r="C16" s="5" t="s">
        <v>45</v>
      </c>
      <c r="D16" s="31"/>
      <c r="E16" s="38" t="str" cm="1">
        <f t="array" ref="E16">_xlfn.IFNA(_xlfn.IFS(D16=1,12,D16=2,8,D16=3,6,D16&gt;3,"0"),"0")</f>
        <v>0</v>
      </c>
      <c r="F16" s="3">
        <v>12</v>
      </c>
      <c r="G16" s="6" t="s">
        <v>46</v>
      </c>
    </row>
    <row r="17" spans="1:13" ht="45" x14ac:dyDescent="0.25">
      <c r="A17" s="24" t="s">
        <v>47</v>
      </c>
      <c r="B17" s="4" t="s">
        <v>48</v>
      </c>
      <c r="C17" s="5" t="s">
        <v>45</v>
      </c>
      <c r="D17" s="31"/>
      <c r="E17" s="38" t="str" cm="1">
        <f t="array" ref="E17">_xlfn.IFNA(_xlfn.IFS(D17=1,12,D17=2,8,D17=3,6,D17&gt;3,"0"),"0")</f>
        <v>0</v>
      </c>
      <c r="F17" s="3">
        <v>12</v>
      </c>
      <c r="G17" s="6" t="s">
        <v>46</v>
      </c>
    </row>
    <row r="18" spans="1:13" ht="45" x14ac:dyDescent="0.25">
      <c r="A18" s="24" t="s">
        <v>49</v>
      </c>
      <c r="B18" s="4" t="s">
        <v>50</v>
      </c>
      <c r="C18" s="7" t="s">
        <v>28</v>
      </c>
      <c r="D18" s="31"/>
      <c r="E18" s="38" t="str" cm="1">
        <f t="array" ref="E18">_xlfn.IFNA(_xlfn.IFS(D18="Ja","5",D18="Nee","0"),"0")</f>
        <v>0</v>
      </c>
      <c r="F18" s="3">
        <v>5</v>
      </c>
      <c r="G18" s="6" t="s">
        <v>36</v>
      </c>
    </row>
    <row r="19" spans="1:13" ht="60" x14ac:dyDescent="0.25">
      <c r="A19" s="24" t="s">
        <v>51</v>
      </c>
      <c r="B19" s="2" t="s">
        <v>52</v>
      </c>
      <c r="C19" s="7" t="s">
        <v>28</v>
      </c>
      <c r="D19" s="31"/>
      <c r="E19" s="38" t="str" cm="1">
        <f t="array" ref="E19">_xlfn.IFNA(_xlfn.IFS(D19="Ja","5",D19="Nee","0"),"0")</f>
        <v>0</v>
      </c>
      <c r="F19" s="3">
        <v>5</v>
      </c>
      <c r="G19" s="6" t="s">
        <v>36</v>
      </c>
      <c r="L19" s="43"/>
    </row>
    <row r="20" spans="1:13" ht="107.45" customHeight="1" x14ac:dyDescent="0.25">
      <c r="A20" s="24" t="s">
        <v>53</v>
      </c>
      <c r="B20" s="18" t="s">
        <v>54</v>
      </c>
      <c r="C20" s="19" t="s">
        <v>28</v>
      </c>
      <c r="D20" s="31"/>
      <c r="E20" s="40" t="str" cm="1">
        <f t="array" ref="E20">_xlfn.IFNA(_xlfn.IFS(D20="Ja","5",D20="Nee","0"),"0")</f>
        <v>0</v>
      </c>
      <c r="F20" s="20">
        <v>5</v>
      </c>
      <c r="G20" s="21" t="s">
        <v>36</v>
      </c>
      <c r="K20" s="43"/>
      <c r="M20" s="34"/>
    </row>
    <row r="21" spans="1:13" ht="19.5" thickBot="1" x14ac:dyDescent="0.3">
      <c r="A21" s="55" t="s">
        <v>55</v>
      </c>
      <c r="B21" s="55"/>
      <c r="C21" s="55"/>
      <c r="D21" s="55"/>
      <c r="E21" s="55"/>
      <c r="F21" s="8">
        <f>SUM(F5:F20)</f>
        <v>150</v>
      </c>
      <c r="G21" s="9"/>
    </row>
    <row r="22" spans="1:13" ht="19.5" thickBot="1" x14ac:dyDescent="0.3">
      <c r="A22" s="44" t="s">
        <v>56</v>
      </c>
      <c r="B22" s="45"/>
      <c r="C22" s="45"/>
      <c r="D22" s="45"/>
      <c r="E22" s="33">
        <f>E5+E6+E7+E8+E9+E10+E11+E12+E13+E14+E15+E16+E17+E18+E19+E20</f>
        <v>0</v>
      </c>
    </row>
    <row r="24" spans="1:13" s="22" customFormat="1" x14ac:dyDescent="0.25">
      <c r="D24" s="23"/>
      <c r="E24" s="41"/>
      <c r="F24" s="23"/>
    </row>
  </sheetData>
  <mergeCells count="7">
    <mergeCell ref="A22:D22"/>
    <mergeCell ref="A1:C1"/>
    <mergeCell ref="D1:E1"/>
    <mergeCell ref="F1:G1"/>
    <mergeCell ref="A3:G3"/>
    <mergeCell ref="A21:E21"/>
    <mergeCell ref="A2:C2"/>
  </mergeCells>
  <phoneticPr fontId="4" type="noConversion"/>
  <dataValidations count="4">
    <dataValidation type="list" allowBlank="1" showInputMessage="1" showErrorMessage="1" sqref="D10:D11 D13:D14 D18:D20" xr:uid="{F31F29F6-81BB-43EF-B9A0-B594D4EE6951}">
      <formula1>"Ja,Nee"</formula1>
    </dataValidation>
    <dataValidation type="list" allowBlank="1" showInputMessage="1" showErrorMessage="1" sqref="D5 D7" xr:uid="{A6AAAF23-6B23-4DED-B67E-94BEC9CFC48C}">
      <formula1>"24,48,60,72,84,96"</formula1>
    </dataValidation>
    <dataValidation type="list" allowBlank="1" showInputMessage="1" showErrorMessage="1" sqref="D6 D8" xr:uid="{5BFD5DA9-5E63-43C0-BF88-B8F8CD117385}">
      <formula1>"12,24,48,60,72,84,96"</formula1>
    </dataValidation>
    <dataValidation type="list" allowBlank="1" showInputMessage="1" showErrorMessage="1" sqref="D12 D9" xr:uid="{FAA3B39F-6298-4965-99FA-2C5B24526D8A}">
      <formula1>"Ja identiek uitzondering de kleur, Nee niet indentiek maar sterk gelijkend op,Een ander doelmatig simulatie middel, nee"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E0C1B7C4F67146A57A11BFDC92CDD6" ma:contentTypeVersion="12" ma:contentTypeDescription="Create a new document." ma:contentTypeScope="" ma:versionID="28089197be3855ee4be35953a0287651">
  <xsd:schema xmlns:xsd="http://www.w3.org/2001/XMLSchema" xmlns:xs="http://www.w3.org/2001/XMLSchema" xmlns:p="http://schemas.microsoft.com/office/2006/metadata/properties" xmlns:ns2="6b6ceee1-2753-439b-9b28-db4f8b767bcc" xmlns:ns3="e1ed2f85-7ef6-44a0-b7d8-f0061e17e1f8" targetNamespace="http://schemas.microsoft.com/office/2006/metadata/properties" ma:root="true" ma:fieldsID="2c240a1c9d632974ffcfd6b55c443b40" ns2:_="" ns3:_="">
    <xsd:import namespace="6b6ceee1-2753-439b-9b28-db4f8b767bcc"/>
    <xsd:import namespace="e1ed2f85-7ef6-44a0-b7d8-f0061e17e1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ceee1-2753-439b-9b28-db4f8b767b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7f9710d-b0ea-4af6-a346-380705d0c7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ed2f85-7ef6-44a0-b7d8-f0061e17e1f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0806d49-2916-4bb1-9de3-e474399c226d}" ma:internalName="TaxCatchAll" ma:showField="CatchAllData" ma:web="e1ed2f85-7ef6-44a0-b7d8-f0061e17e1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6ceee1-2753-439b-9b28-db4f8b767bcc">
      <Terms xmlns="http://schemas.microsoft.com/office/infopath/2007/PartnerControls"/>
    </lcf76f155ced4ddcb4097134ff3c332f>
    <TaxCatchAll xmlns="e1ed2f85-7ef6-44a0-b7d8-f0061e17e1f8" xsi:nil="true"/>
  </documentManagement>
</p:properties>
</file>

<file path=customXml/itemProps1.xml><?xml version="1.0" encoding="utf-8"?>
<ds:datastoreItem xmlns:ds="http://schemas.openxmlformats.org/officeDocument/2006/customXml" ds:itemID="{1258C919-B0AC-4A02-AB99-294A8FDD33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52B849-93A2-4236-998E-417B9B866B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6ceee1-2753-439b-9b28-db4f8b767bcc"/>
    <ds:schemaRef ds:uri="e1ed2f85-7ef6-44a0-b7d8-f0061e17e1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8FE965-A1F3-45F5-A174-F6A2ABF953DF}">
  <ds:schemaRefs>
    <ds:schemaRef ds:uri="http://schemas.microsoft.com/office/2006/metadata/properties"/>
    <ds:schemaRef ds:uri="http://schemas.microsoft.com/office/infopath/2007/PartnerControls"/>
    <ds:schemaRef ds:uri="6b6ceee1-2753-439b-9b28-db4f8b767bcc"/>
    <ds:schemaRef ds:uri="e1ed2f85-7ef6-44a0-b7d8-f0061e17e1f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Gunningscriteria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Jong, Leon de</dc:creator>
  <cp:keywords/>
  <dc:description/>
  <cp:lastModifiedBy>Namen-Groenendijk, Corine van</cp:lastModifiedBy>
  <cp:revision/>
  <dcterms:created xsi:type="dcterms:W3CDTF">2023-10-13T18:49:03Z</dcterms:created>
  <dcterms:modified xsi:type="dcterms:W3CDTF">2024-04-09T08:34:16Z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0x01010062E0C1B7C4F67146A57A11BFDC92CDD6</vt:lpwstr>
  </property>
  <property fmtid="{D5CDD505-2E9C-101B-9397-08002B2CF9AE}" pid="3" name="MediaServiceImageTags">
    <vt:lpwstr/>
  </property>
</Properties>
</file>