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unitedqualitybv.sharepoint.com/klanten/Docs/BAR Afvalbeheer/EA transport en verwerking 2024 (1251)/07. Nota van inlichtingen/"/>
    </mc:Choice>
  </mc:AlternateContent>
  <xr:revisionPtr revIDLastSave="14" documentId="8_{BE0AA4FA-AF93-47D2-AB7D-5618DDFB1DB8}" xr6:coauthVersionLast="47" xr6:coauthVersionMax="47" xr10:uidLastSave="{DDBDEA49-D481-479B-BD25-BDEE17FB436C}"/>
  <bookViews>
    <workbookView xWindow="-108" yWindow="-108" windowWidth="23256" windowHeight="12576" activeTab="3" xr2:uid="{00000000-000D-0000-FFFF-FFFF00000000}"/>
  </bookViews>
  <sheets>
    <sheet name="T0 Voorblad" sheetId="1" r:id="rId1"/>
    <sheet name="1. Kwal. gunningscriteria P4" sheetId="14" r:id="rId2"/>
    <sheet name="2. Inschrijfprijs P4" sheetId="11" r:id="rId3"/>
    <sheet name="3. Fictieve inschrijfprijs P4" sheetId="15" r:id="rId4"/>
  </sheets>
  <definedNames>
    <definedName name="_xlnm.Print_Area" localSheetId="2">'2. Inschrijfprijs P4'!$A$1:$F$47</definedName>
    <definedName name="_xlnm.Print_Area" localSheetId="3">'3. Fictieve inschrijfprijs P4'!$A$1:$C$7</definedName>
    <definedName name="_xlnm.Print_Area" localSheetId="0">'T0 Voorblad'!$A$1:$C$22</definedName>
    <definedName name="_xlnm.Print_Titles" localSheetId="1">'1. Kwal. gunningscriteria P4'!$1:$1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4" l="1"/>
  <c r="F8" i="11" l="1"/>
  <c r="F7" i="11"/>
  <c r="E7" i="14" l="1"/>
  <c r="D7" i="14"/>
  <c r="C3" i="15" s="1"/>
  <c r="F6" i="11" l="1"/>
  <c r="F5" i="11"/>
  <c r="F15" i="11" l="1"/>
  <c r="D16" i="11"/>
  <c r="F18" i="11" l="1"/>
  <c r="F4" i="11" l="1"/>
  <c r="F10" i="11" l="1"/>
  <c r="F20" i="11" s="1"/>
  <c r="C4" i="15" l="1"/>
  <c r="C6" i="15" s="1"/>
</calcChain>
</file>

<file path=xl/sharedStrings.xml><?xml version="1.0" encoding="utf-8"?>
<sst xmlns="http://schemas.openxmlformats.org/spreadsheetml/2006/main" count="115" uniqueCount="98">
  <si>
    <t>Inhoud:</t>
  </si>
  <si>
    <t>Aanbesteding "Op-, overslag, transport en verwerking van OPK"</t>
  </si>
  <si>
    <t>Totaal</t>
  </si>
  <si>
    <t>Antwoord</t>
  </si>
  <si>
    <t>NR.</t>
  </si>
  <si>
    <t>Omschrijving</t>
  </si>
  <si>
    <t>Eenheid</t>
  </si>
  <si>
    <t>Prijs per eenheid (1)</t>
  </si>
  <si>
    <t>Aantal (2)</t>
  </si>
  <si>
    <t>PR-1</t>
  </si>
  <si>
    <t>Ton</t>
  </si>
  <si>
    <t>Naam</t>
  </si>
  <si>
    <t>Adres</t>
  </si>
  <si>
    <t>Postcode</t>
  </si>
  <si>
    <t>Plaats</t>
  </si>
  <si>
    <t>Eigenaar</t>
  </si>
  <si>
    <t xml:space="preserve">Voorwaarden </t>
  </si>
  <si>
    <t>Voorwaarde</t>
  </si>
  <si>
    <t>ALG</t>
  </si>
  <si>
    <t>Dit prijsformulier moet door inschrijver rechtsgeldig ondertekend worden.</t>
  </si>
  <si>
    <t>Naam inschrijver</t>
  </si>
  <si>
    <t>Naam ondertekenaar</t>
  </si>
  <si>
    <t>Datum ondertekening</t>
  </si>
  <si>
    <t>Handtekening</t>
  </si>
  <si>
    <t>Deel A</t>
  </si>
  <si>
    <t>Deel B</t>
  </si>
  <si>
    <t>Subtotaal Deel A (3)</t>
  </si>
  <si>
    <t>Dit het subtotaal van onderdeel A. Dit vormt input voor de totale inschrijfprijs.</t>
  </si>
  <si>
    <t>Dit het subtotaal van onderdeel B. Dit vormt input voor de totale inschrijfprijs.</t>
  </si>
  <si>
    <t>Dit is de totale inschrijfprijs (subtotaal B plus subtotaal A). De totale inschrijfprijs wordt gebruikt voor de beoordeling van het onderdeel prijs.</t>
  </si>
  <si>
    <t xml:space="preserve">Inschrijver vermeldt in de correcte NAW gegevens van de verwerkingslocatie(s), alsmede de eigenaar van de betreffende locatie. </t>
  </si>
  <si>
    <t>Inschrijver past alleen de geel gearceerde cellen aan.</t>
  </si>
  <si>
    <t>Subtotaal Deel B (8)</t>
  </si>
  <si>
    <t>Totale Inschrijfprijs (9)</t>
  </si>
  <si>
    <t>Gegevens verwerkingslocatie(s) (10)</t>
  </si>
  <si>
    <t>Ondertekening (11)</t>
  </si>
  <si>
    <t>Ontvangst (incl. op-, overslag) en (eventueel) transport</t>
  </si>
  <si>
    <t>Prijs voor ontvangst (incl. op- en overslag en eventueel transport) van OPK</t>
  </si>
  <si>
    <t>Netto opbrengst (opslag boven op marktprijs).</t>
  </si>
  <si>
    <t>Prijs per eenheid (4)</t>
  </si>
  <si>
    <t>Netto opbrengst per ton (7)</t>
  </si>
  <si>
    <t>PR-4</t>
  </si>
  <si>
    <t>PR-5</t>
  </si>
  <si>
    <t>PR-2</t>
  </si>
  <si>
    <t>PR-3</t>
  </si>
  <si>
    <r>
      <t xml:space="preserve">
</t>
    </r>
    <r>
      <rPr>
        <sz val="18"/>
        <rFont val="Century Gothic"/>
        <family val="2"/>
      </rPr>
      <t>namens</t>
    </r>
    <r>
      <rPr>
        <b/>
        <sz val="28"/>
        <rFont val="Century Gothic"/>
        <family val="2"/>
      </rPr>
      <t xml:space="preserve">
</t>
    </r>
  </si>
  <si>
    <t>Tab 1: Kwalitatieve gunningscriteria</t>
  </si>
  <si>
    <t>Tab 2: Inschrijfprijs</t>
  </si>
  <si>
    <t>Tab 3: Fictieve inschrijfprijs</t>
  </si>
  <si>
    <t>Naam inschrijver: ……………………………….</t>
  </si>
  <si>
    <t>Nr.</t>
  </si>
  <si>
    <t>Gunningcriterium</t>
  </si>
  <si>
    <t>Waardering</t>
  </si>
  <si>
    <t>Formule voor uw score</t>
  </si>
  <si>
    <t>Behaalde score</t>
  </si>
  <si>
    <t>Max. score</t>
  </si>
  <si>
    <t>KG-02</t>
  </si>
  <si>
    <t>De overslagmiddelen op de overslaglokatie zijn uitgerust met motoren die minimaal voldoen aan Tier IV</t>
  </si>
  <si>
    <t>J/N</t>
  </si>
  <si>
    <t>x</t>
  </si>
  <si>
    <t>Ja = 25 punten
Nee = 0 punten</t>
  </si>
  <si>
    <t>KG-03</t>
  </si>
  <si>
    <r>
      <t xml:space="preserve">Inschrijver geeft een beschrijving van de uit te voeren dienstverlening en haar onderscheidend vermogen daarin op het gebied van:
</t>
    </r>
    <r>
      <rPr>
        <sz val="9"/>
        <rFont val="Wingdings"/>
        <charset val="2"/>
      </rPr>
      <t xml:space="preserve">l </t>
    </r>
    <r>
      <rPr>
        <sz val="9"/>
        <rFont val="Century Gothic"/>
        <family val="2"/>
      </rPr>
      <t xml:space="preserve">milieuvriendelijkheid bij overslag en aftransport
</t>
    </r>
    <r>
      <rPr>
        <sz val="9"/>
        <rFont val="Wingdings"/>
        <charset val="2"/>
      </rPr>
      <t xml:space="preserve">l </t>
    </r>
    <r>
      <rPr>
        <sz val="9"/>
        <rFont val="Century Gothic"/>
        <family val="2"/>
      </rPr>
      <t xml:space="preserve">arbotechnische voorziening, additoneel aan wettelijke vereist
</t>
    </r>
    <r>
      <rPr>
        <sz val="9"/>
        <rFont val="Wingdings"/>
        <charset val="2"/>
      </rPr>
      <t xml:space="preserve">l </t>
    </r>
    <r>
      <rPr>
        <sz val="9"/>
        <rFont val="Century Gothic"/>
        <family val="2"/>
      </rPr>
      <t>duurzaamheid van de overslag en het aftransport van de afvalstromen.</t>
    </r>
  </si>
  <si>
    <t>bijvoegen bij de inschrijving</t>
  </si>
  <si>
    <r>
      <t>waardering</t>
    </r>
    <r>
      <rPr>
        <vertAlign val="superscript"/>
        <sz val="9"/>
        <rFont val="Century Gothic"/>
        <family val="2"/>
      </rPr>
      <t xml:space="preserve"> </t>
    </r>
    <r>
      <rPr>
        <sz val="9"/>
        <rFont val="Century Gothic"/>
        <family val="2"/>
      </rPr>
      <t>beoordelingsteam / 5 x  aantal punten</t>
    </r>
  </si>
  <si>
    <t xml:space="preserve"> </t>
  </si>
  <si>
    <t>Velden in te vullen door inschrijver</t>
  </si>
  <si>
    <t>Zie hoofdstuk 6 van de Aanbestedingsleidraad</t>
  </si>
  <si>
    <t xml:space="preserve">NR. </t>
  </si>
  <si>
    <t>Behaalde fictieve korting</t>
  </si>
  <si>
    <t>Prijs</t>
  </si>
  <si>
    <t>Inschrijfprijs</t>
  </si>
  <si>
    <t>Totale fictieve inschrijfprijs</t>
  </si>
  <si>
    <t xml:space="preserve">Vaste eenheidsprijs voor het uitvoeren van de dienstverlening (ontvangst) conform alle voorwaarden uit het programma van eisen. Dit inclusief het aanbieden en beschikbaar houden van de overslaglocatie. </t>
  </si>
  <si>
    <t>Eenheidsprijs voor het uitvoeren van de verwerking van OPK conform alle voorwaarden uit het programma van eisen. Dit betreffen negatieve getallen (het betreffen opbrengsten voor opdrachtgever). Het invullen van een 0 prijs is verboden. De minimaal in te dienen prijs is -€ 0,01. Inschrijver moet zelf een minteken voor de in te vullen eenheidsprijs zetten. Inschrijvingen met positieve getallen worden ongeldig verklaard en uitgesloten.</t>
  </si>
  <si>
    <t xml:space="preserve">Prijs voor aftransport van OPK (in perscontainer)  vanaf het milieupark BARENDRECHT (incl. eventueel noodzakelijk op- en overslag). </t>
  </si>
  <si>
    <t xml:space="preserve">Prijs voor aftransport van OPK (in perscontainer) vanaf het milieupark ALBRANDSWAARD (incl. eventueel noodzakelijk op- en overslag). </t>
  </si>
  <si>
    <t xml:space="preserve">Prijs beschikbaar stellen perscontainer OPK voor milieupark ALBRANDSWAARD (incl. onderhoud, reiniging, verzekering en alle bijkomende kosten voor de instandhoudign van de container). </t>
  </si>
  <si>
    <t>per maand</t>
  </si>
  <si>
    <r>
      <t xml:space="preserve">Marktprijs per 06-06-2024
</t>
    </r>
    <r>
      <rPr>
        <i/>
        <sz val="9"/>
        <color theme="1"/>
        <rFont val="Century Gothic"/>
        <family val="2"/>
      </rPr>
      <t>Bron: Gemiddelde Bontprijs (1.01/1.02) Nederland / België zoals vermeld in de Marktberichten Oud Papier en gepubliceerd door de MRB</t>
    </r>
  </si>
  <si>
    <t>KG-4.01</t>
  </si>
  <si>
    <r>
      <t xml:space="preserve">PR-6 </t>
    </r>
    <r>
      <rPr>
        <b/>
        <sz val="9"/>
        <rFont val="Century Gothic"/>
        <family val="2"/>
      </rPr>
      <t>(5)</t>
    </r>
  </si>
  <si>
    <r>
      <t xml:space="preserve">PR-7 </t>
    </r>
    <r>
      <rPr>
        <b/>
        <sz val="9"/>
        <rFont val="Century Gothic"/>
        <family val="2"/>
      </rPr>
      <t>(6)</t>
    </r>
  </si>
  <si>
    <t>Verwerking (incl. afzet)</t>
  </si>
  <si>
    <t>PR-8</t>
  </si>
  <si>
    <t>PR-9</t>
  </si>
  <si>
    <t>PR-10</t>
  </si>
  <si>
    <t>De genoemde hoeveelheden worden alleen gebruikt voor de beoordeling van het onderdeel prijs. Aan de genoemde hoeveelheden kunnen geen rechten worden ontleend. De prijzen per eenheid zijn van toepassing ongeacht het daadwerkelijke aantal.</t>
  </si>
  <si>
    <t xml:space="preserve">Inschrijver moet uitgaan van de marktprijs zoals door opdrachtgever in PR-6 opgenomen is. </t>
  </si>
  <si>
    <t xml:space="preserve">Inschrijver moet voor PR-7 een negatief getal invullen (het betreffen extra opbrengsten voor opdrachtgever). De door inschrijver ingevulde opslag zijn extra opbrengsten (aanvullend op de marktprijs) voor opdrachtgever. De netto opbrengst is dus de (actuele) marktprijs vermeerderd met de opslag conform PR-7. De netto opbrengst inclusief verwerking en vermarkting van het OPK. </t>
  </si>
  <si>
    <r>
      <t xml:space="preserve">Dit is de netto opbrengst (incl. verwerking en vermarkting) waarmee door inschrijver ingeschreven wordt. De daadwerkelijke netto opbrengst per januari 2025 wordt op basis van deze netto opbrengst a.d.h.v. de ontwikkeling van de marktprijs (conform eis </t>
    </r>
    <r>
      <rPr>
        <b/>
        <sz val="9"/>
        <color theme="1"/>
        <rFont val="Century Gothic"/>
        <family val="2"/>
      </rPr>
      <t>E-4.23</t>
    </r>
    <r>
      <rPr>
        <sz val="9"/>
        <color theme="1"/>
        <rFont val="Century Gothic"/>
        <family val="2"/>
      </rPr>
      <t>, vastgesteld.</t>
    </r>
  </si>
  <si>
    <t xml:space="preserve">De opdrachtgever kent waarde toe aan een korte reistijd. Bepaal de reistijd van de locatie (Nijverheidsweg 3, 3161 GJ Rhoon) naar verwerkingslocatie middels Routenet routeplanner met instelling Truck 40T , optimale route, zie https://www.routenet.nl/ (conform eis E-4.33)
Vul de reistijd in minuten in.
</t>
  </si>
  <si>
    <r>
      <t xml:space="preserve">&lt; 10 minuten = - €100.000
tussen de 11 en 15 minuten =  - €81.250
tussen de 16 en 20 minuten = - €62.500 
tussen 21 en 25 minuten = - €43.750
tussen 26 en 30 minuten = - €25.000
</t>
    </r>
    <r>
      <rPr>
        <sz val="9"/>
        <rFont val="Aptos Narrow"/>
        <family val="2"/>
      </rPr>
      <t>≥</t>
    </r>
    <r>
      <rPr>
        <sz val="9"/>
        <rFont val="Century Gothic"/>
        <family val="2"/>
      </rPr>
      <t xml:space="preserve"> 30 minuten =  € 0</t>
    </r>
  </si>
  <si>
    <t xml:space="preserve">Prijs beschikbaar stellen 2 stuks perscontainers OPK voor milieupark BARENDRECHT (incl. onderhoud, reiniging, verzekering en alle bijkomende kosten voor de instandhoudign van de container). </t>
  </si>
  <si>
    <r>
      <t xml:space="preserve">Gunningscriteria perceel 4 </t>
    </r>
    <r>
      <rPr>
        <b/>
        <sz val="14"/>
        <color rgb="FFFF0000"/>
        <rFont val="Century Gothic"/>
        <family val="2"/>
      </rPr>
      <t>GEWIJZIGD</t>
    </r>
  </si>
  <si>
    <r>
      <t xml:space="preserve">Tab 1: Kwalitatieve Gunningscriteria Perceel 4 </t>
    </r>
    <r>
      <rPr>
        <b/>
        <sz val="11"/>
        <color rgb="FFFF0000"/>
        <rFont val="Century Gothic"/>
        <family val="2"/>
      </rPr>
      <t>GEWIJZIGD</t>
    </r>
  </si>
  <si>
    <r>
      <t xml:space="preserve">Tab 6: Inschrijfprijs </t>
    </r>
    <r>
      <rPr>
        <b/>
        <sz val="14"/>
        <color rgb="FFFF0000"/>
        <rFont val="Century Gothic"/>
        <family val="2"/>
      </rPr>
      <t>GEWIJZIGD</t>
    </r>
  </si>
  <si>
    <r>
      <t xml:space="preserve"> Tab 3: Fictieve inschrijfprijs Perceel 4 OPK </t>
    </r>
    <r>
      <rPr>
        <b/>
        <sz val="14"/>
        <color rgb="FFFF0000"/>
        <rFont val="Century Gothic"/>
        <family val="2"/>
      </rPr>
      <t>GEWIJZIGD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</si>
</sst>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0_ ;\-#,##0\ "/>
    <numFmt numFmtId="165" formatCode="&quot;€&quot;\ #,##0.00"/>
  </numFmts>
  <fonts count="42" x14ac:knownFonts="1">
    <font>
      <sz val="10"/>
      <name val="Arial"/>
    </font>
    <font>
      <sz val="11"/>
      <color theme="1"/>
      <name val="Calibri"/>
      <family val="2"/>
      <scheme val="minor"/>
    </font>
    <font>
      <sz val="11"/>
      <color theme="1"/>
      <name val="Calibri"/>
      <family val="2"/>
      <scheme val="minor"/>
    </font>
    <font>
      <sz val="10"/>
      <name val="Arial"/>
      <family val="2"/>
    </font>
    <font>
      <sz val="10"/>
      <name val="Century Gothic"/>
      <family val="2"/>
    </font>
    <font>
      <b/>
      <sz val="18"/>
      <name val="Century Gothic"/>
      <family val="2"/>
    </font>
    <font>
      <b/>
      <sz val="14"/>
      <name val="Century Gothic"/>
      <family val="2"/>
    </font>
    <font>
      <sz val="12"/>
      <name val="Century Gothic"/>
      <family val="2"/>
    </font>
    <font>
      <u/>
      <sz val="10"/>
      <name val="Century Gothic"/>
      <family val="2"/>
    </font>
    <font>
      <u/>
      <sz val="12"/>
      <color indexed="30"/>
      <name val="Century Gothic"/>
      <family val="2"/>
    </font>
    <font>
      <sz val="12"/>
      <color indexed="30"/>
      <name val="Century Gothic"/>
      <family val="2"/>
    </font>
    <font>
      <sz val="9"/>
      <name val="Century Gothic"/>
      <family val="2"/>
    </font>
    <font>
      <b/>
      <sz val="9"/>
      <name val="Century Gothic"/>
      <family val="2"/>
    </font>
    <font>
      <sz val="9"/>
      <color rgb="FFFF0000"/>
      <name val="Century Gothic"/>
      <family val="2"/>
    </font>
    <font>
      <b/>
      <sz val="9"/>
      <color indexed="9"/>
      <name val="Century Gothic"/>
      <family val="2"/>
    </font>
    <font>
      <sz val="10"/>
      <color theme="1"/>
      <name val="Century Gothic"/>
      <family val="2"/>
    </font>
    <font>
      <b/>
      <sz val="12"/>
      <name val="Century Gothic"/>
      <family val="2"/>
    </font>
    <font>
      <sz val="9"/>
      <color theme="1"/>
      <name val="Century Gothic"/>
      <family val="2"/>
    </font>
    <font>
      <b/>
      <sz val="10"/>
      <color indexed="9"/>
      <name val="Century Gothic"/>
      <family val="2"/>
    </font>
    <font>
      <b/>
      <sz val="14"/>
      <color theme="0"/>
      <name val="Century Gothic"/>
      <family val="2"/>
    </font>
    <font>
      <b/>
      <sz val="9"/>
      <color theme="1"/>
      <name val="Century Gothic"/>
      <family val="2"/>
    </font>
    <font>
      <i/>
      <sz val="9"/>
      <color theme="1"/>
      <name val="Century Gothic"/>
      <family val="2"/>
    </font>
    <font>
      <b/>
      <sz val="11"/>
      <color indexed="9"/>
      <name val="Century Gothic"/>
      <family val="2"/>
    </font>
    <font>
      <sz val="10"/>
      <color indexed="9"/>
      <name val="Century Gothic"/>
      <family val="2"/>
    </font>
    <font>
      <b/>
      <sz val="10"/>
      <name val="Century Gothic"/>
      <family val="2"/>
    </font>
    <font>
      <sz val="10"/>
      <color indexed="8"/>
      <name val="Century Gothic"/>
      <family val="2"/>
    </font>
    <font>
      <b/>
      <sz val="10"/>
      <color theme="1"/>
      <name val="Century Gothic"/>
      <family val="2"/>
    </font>
    <font>
      <b/>
      <sz val="28"/>
      <name val="Century Gothic"/>
      <family val="2"/>
    </font>
    <font>
      <sz val="18"/>
      <name val="Century Gothic"/>
      <family val="2"/>
    </font>
    <font>
      <sz val="9"/>
      <name val="Wingdings"/>
      <charset val="2"/>
    </font>
    <font>
      <vertAlign val="superscript"/>
      <sz val="9"/>
      <name val="Century Gothic"/>
      <family val="2"/>
    </font>
    <font>
      <sz val="9.5"/>
      <name val="Century Gothic"/>
      <family val="2"/>
    </font>
    <font>
      <sz val="8"/>
      <color theme="1"/>
      <name val="Century Gothic"/>
      <family val="2"/>
    </font>
    <font>
      <b/>
      <sz val="10"/>
      <color theme="0"/>
      <name val="Century Gothic"/>
      <family val="2"/>
    </font>
    <font>
      <b/>
      <sz val="11"/>
      <name val="Century Gothic"/>
      <family val="2"/>
    </font>
    <font>
      <sz val="11"/>
      <name val="Century Gothic"/>
      <family val="2"/>
    </font>
    <font>
      <b/>
      <sz val="11"/>
      <color theme="0"/>
      <name val="Century Gothic"/>
      <family val="2"/>
    </font>
    <font>
      <sz val="11"/>
      <color theme="1"/>
      <name val="Calibri Light"/>
      <family val="2"/>
      <scheme val="major"/>
    </font>
    <font>
      <b/>
      <sz val="9"/>
      <color rgb="FFFF0000"/>
      <name val="Century Gothic"/>
      <family val="2"/>
    </font>
    <font>
      <sz val="9"/>
      <name val="Aptos Narrow"/>
      <family val="2"/>
    </font>
    <font>
      <b/>
      <sz val="14"/>
      <color rgb="FFFF0000"/>
      <name val="Century Gothic"/>
      <family val="2"/>
    </font>
    <font>
      <b/>
      <sz val="11"/>
      <color rgb="FFFF0000"/>
      <name val="Century Gothic"/>
      <family val="2"/>
    </font>
  </fonts>
  <fills count="11">
    <fill>
      <patternFill patternType="none"/>
    </fill>
    <fill>
      <patternFill patternType="gray125"/>
    </fill>
    <fill>
      <patternFill patternType="solid">
        <fgColor indexed="48"/>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indexed="44"/>
        <bgColor indexed="64"/>
      </patternFill>
    </fill>
    <fill>
      <patternFill patternType="solid">
        <fgColor theme="5"/>
        <bgColor indexed="64"/>
      </patternFill>
    </fill>
    <fill>
      <patternFill patternType="solid">
        <fgColor theme="5" tint="0.59999389629810485"/>
        <bgColor indexed="64"/>
      </patternFill>
    </fill>
    <fill>
      <patternFill patternType="solid">
        <fgColor rgb="FFFFFFCC"/>
        <bgColor indexed="64"/>
      </patternFill>
    </fill>
    <fill>
      <patternFill patternType="solid">
        <fgColor indexed="9"/>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3" fillId="0" borderId="0"/>
    <xf numFmtId="0" fontId="15" fillId="0" borderId="0"/>
    <xf numFmtId="0" fontId="3"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4" fontId="3" fillId="0" borderId="0" applyFont="0" applyFill="0" applyBorder="0" applyAlignment="0" applyProtection="0"/>
    <xf numFmtId="0" fontId="1" fillId="0" borderId="0"/>
    <xf numFmtId="0" fontId="3" fillId="0" borderId="0"/>
  </cellStyleXfs>
  <cellXfs count="133">
    <xf numFmtId="0" fontId="0" fillId="0" borderId="0" xfId="0"/>
    <xf numFmtId="0" fontId="3" fillId="0" borderId="0" xfId="1" applyAlignment="1">
      <alignment vertical="center"/>
    </xf>
    <xf numFmtId="0" fontId="4" fillId="0" borderId="0" xfId="1" applyFont="1" applyAlignment="1">
      <alignment vertical="center"/>
    </xf>
    <xf numFmtId="0" fontId="5" fillId="0" borderId="1" xfId="1" applyFont="1" applyBorder="1" applyAlignment="1">
      <alignment horizontal="center" vertical="center" wrapText="1"/>
    </xf>
    <xf numFmtId="0" fontId="3" fillId="0" borderId="0" xfId="1" applyAlignment="1">
      <alignment horizontal="center" vertical="center"/>
    </xf>
    <xf numFmtId="0" fontId="4" fillId="0" borderId="0" xfId="1" applyFont="1" applyAlignment="1">
      <alignment horizontal="center" vertical="center"/>
    </xf>
    <xf numFmtId="0" fontId="6" fillId="0" borderId="2" xfId="1" applyFont="1" applyBorder="1" applyAlignment="1">
      <alignment horizontal="center" vertical="center"/>
    </xf>
    <xf numFmtId="0" fontId="7" fillId="0" borderId="2" xfId="1" applyFont="1" applyBorder="1" applyAlignment="1">
      <alignment horizontal="center" vertical="center"/>
    </xf>
    <xf numFmtId="0" fontId="8" fillId="0" borderId="2" xfId="1" applyFont="1" applyBorder="1" applyAlignment="1">
      <alignment horizontal="left" vertical="center"/>
    </xf>
    <xf numFmtId="0" fontId="4" fillId="0" borderId="2" xfId="1" applyFont="1" applyBorder="1" applyAlignment="1">
      <alignment horizontal="left" vertical="center"/>
    </xf>
    <xf numFmtId="0" fontId="6" fillId="0" borderId="2" xfId="1" applyFont="1" applyBorder="1" applyAlignment="1">
      <alignment horizontal="center" vertical="center" wrapText="1"/>
    </xf>
    <xf numFmtId="0" fontId="3" fillId="0" borderId="0" xfId="1" applyAlignment="1">
      <alignment vertical="center" wrapText="1"/>
    </xf>
    <xf numFmtId="0" fontId="4" fillId="0" borderId="0" xfId="1" applyFont="1" applyAlignment="1">
      <alignment vertical="center" wrapText="1"/>
    </xf>
    <xf numFmtId="0" fontId="4" fillId="0" borderId="3" xfId="1" applyFont="1" applyBorder="1" applyAlignment="1">
      <alignment vertical="center"/>
    </xf>
    <xf numFmtId="0" fontId="9" fillId="0" borderId="0" xfId="1" applyFont="1" applyAlignment="1">
      <alignment vertical="center"/>
    </xf>
    <xf numFmtId="0" fontId="10" fillId="0" borderId="0" xfId="1" applyFont="1" applyAlignment="1">
      <alignment vertical="center"/>
    </xf>
    <xf numFmtId="0" fontId="27" fillId="0" borderId="0" xfId="1" applyFont="1" applyAlignment="1">
      <alignment horizontal="center" vertical="center" wrapText="1"/>
    </xf>
    <xf numFmtId="0" fontId="4" fillId="0" borderId="0" xfId="4" applyFont="1" applyAlignment="1">
      <alignment vertical="center" wrapText="1"/>
    </xf>
    <xf numFmtId="0" fontId="18" fillId="2" borderId="10" xfId="1" applyFont="1" applyFill="1" applyBorder="1" applyAlignment="1">
      <alignment vertical="center" wrapText="1"/>
    </xf>
    <xf numFmtId="0" fontId="18" fillId="2" borderId="10" xfId="4" applyFont="1" applyFill="1" applyBorder="1" applyAlignment="1">
      <alignment vertical="center" wrapText="1"/>
    </xf>
    <xf numFmtId="0" fontId="18" fillId="2" borderId="10" xfId="4" applyFont="1" applyFill="1" applyBorder="1" applyAlignment="1">
      <alignment horizontal="center" vertical="center" wrapText="1"/>
    </xf>
    <xf numFmtId="0" fontId="24" fillId="6" borderId="10" xfId="4" applyFont="1" applyFill="1" applyBorder="1" applyAlignment="1">
      <alignment horizontal="center" vertical="center" wrapText="1"/>
    </xf>
    <xf numFmtId="0" fontId="24" fillId="6" borderId="10" xfId="4" applyFont="1" applyFill="1" applyBorder="1" applyAlignment="1">
      <alignment vertical="center" wrapText="1"/>
    </xf>
    <xf numFmtId="0" fontId="11" fillId="0" borderId="10" xfId="1" applyFont="1" applyBorder="1" applyAlignment="1">
      <alignment horizontal="center" vertical="center" wrapText="1"/>
    </xf>
    <xf numFmtId="0" fontId="11" fillId="0" borderId="10" xfId="1" applyFont="1" applyBorder="1" applyAlignment="1">
      <alignment vertical="center" wrapText="1"/>
    </xf>
    <xf numFmtId="44" fontId="11" fillId="0" borderId="10" xfId="6" applyFont="1" applyBorder="1" applyAlignment="1" applyProtection="1">
      <alignment horizontal="center" vertical="center" wrapText="1"/>
    </xf>
    <xf numFmtId="165" fontId="4" fillId="0" borderId="10" xfId="4" applyNumberFormat="1" applyFont="1" applyBorder="1" applyAlignment="1">
      <alignment horizontal="center" vertical="center" wrapText="1"/>
    </xf>
    <xf numFmtId="0" fontId="11" fillId="0" borderId="10" xfId="1" applyFont="1" applyBorder="1" applyAlignment="1">
      <alignment wrapText="1"/>
    </xf>
    <xf numFmtId="0" fontId="11" fillId="0" borderId="11" xfId="1" applyFont="1" applyBorder="1" applyAlignment="1">
      <alignment horizontal="center" vertical="center" wrapText="1"/>
    </xf>
    <xf numFmtId="0" fontId="11" fillId="9" borderId="10" xfId="1" applyFont="1" applyFill="1" applyBorder="1" applyAlignment="1">
      <alignment horizontal="center" vertical="center" wrapText="1"/>
    </xf>
    <xf numFmtId="0" fontId="4" fillId="0" borderId="10" xfId="4" applyFont="1" applyBorder="1" applyAlignment="1">
      <alignment horizontal="center" vertical="center" wrapText="1"/>
    </xf>
    <xf numFmtId="0" fontId="11" fillId="4" borderId="10" xfId="1" quotePrefix="1" applyFont="1" applyFill="1" applyBorder="1" applyAlignment="1">
      <alignment horizontal="center" vertical="center" wrapText="1"/>
    </xf>
    <xf numFmtId="0" fontId="4" fillId="0" borderId="0" xfId="4" applyFont="1" applyAlignment="1">
      <alignment horizontal="center" vertical="center" wrapText="1"/>
    </xf>
    <xf numFmtId="0" fontId="4" fillId="10" borderId="0" xfId="4" applyFont="1" applyFill="1" applyAlignment="1">
      <alignment vertical="center" wrapText="1"/>
    </xf>
    <xf numFmtId="0" fontId="4" fillId="0" borderId="19" xfId="4" applyFont="1" applyBorder="1" applyAlignment="1">
      <alignment horizontal="center" vertical="center" wrapText="1"/>
    </xf>
    <xf numFmtId="165" fontId="31" fillId="0" borderId="18" xfId="4" applyNumberFormat="1" applyFont="1" applyBorder="1" applyAlignment="1">
      <alignment horizontal="center" vertical="center" wrapText="1"/>
    </xf>
    <xf numFmtId="0" fontId="32" fillId="0" borderId="0" xfId="1" applyFont="1" applyAlignment="1">
      <alignment horizontal="center" vertical="center" wrapText="1"/>
    </xf>
    <xf numFmtId="0" fontId="31" fillId="0" borderId="0" xfId="4" applyFont="1" applyAlignment="1">
      <alignment horizontal="center" vertical="center" wrapText="1"/>
    </xf>
    <xf numFmtId="0" fontId="11" fillId="0" borderId="0" xfId="1" applyFont="1" applyAlignment="1">
      <alignment vertical="center" wrapText="1"/>
    </xf>
    <xf numFmtId="0" fontId="11" fillId="0" borderId="0" xfId="1" applyFont="1" applyAlignment="1">
      <alignment horizontal="center" vertical="center" wrapText="1"/>
    </xf>
    <xf numFmtId="0" fontId="23" fillId="0" borderId="0" xfId="4" applyFont="1" applyAlignment="1">
      <alignment vertical="center" wrapText="1"/>
    </xf>
    <xf numFmtId="0" fontId="18" fillId="0" borderId="0" xfId="4" applyFont="1" applyAlignment="1">
      <alignment vertical="center" wrapText="1"/>
    </xf>
    <xf numFmtId="0" fontId="18" fillId="0" borderId="0" xfId="4" applyFont="1" applyAlignment="1">
      <alignment horizontal="center" vertical="center" wrapText="1"/>
    </xf>
    <xf numFmtId="0" fontId="24" fillId="0" borderId="0" xfId="4" applyFont="1" applyAlignment="1">
      <alignment vertical="center" wrapText="1"/>
    </xf>
    <xf numFmtId="0" fontId="24" fillId="0" borderId="0" xfId="4" applyFont="1" applyAlignment="1">
      <alignment horizontal="center" vertical="center" wrapText="1"/>
    </xf>
    <xf numFmtId="0" fontId="4" fillId="0" borderId="0" xfId="4" applyFont="1" applyAlignment="1">
      <alignment horizontal="left" vertical="center" wrapText="1"/>
    </xf>
    <xf numFmtId="0" fontId="25" fillId="0" borderId="0" xfId="4" applyFont="1" applyAlignment="1">
      <alignment vertical="center" wrapText="1"/>
    </xf>
    <xf numFmtId="0" fontId="25" fillId="0" borderId="0" xfId="4" applyFont="1" applyAlignment="1">
      <alignment horizontal="center" vertical="center" wrapText="1"/>
    </xf>
    <xf numFmtId="1" fontId="11" fillId="3" borderId="10" xfId="1" applyNumberFormat="1" applyFont="1" applyFill="1" applyBorder="1" applyAlignment="1" applyProtection="1">
      <alignment horizontal="center" vertical="center" wrapText="1"/>
      <protection locked="0"/>
    </xf>
    <xf numFmtId="0" fontId="38" fillId="0" borderId="0" xfId="1" applyFont="1" applyAlignment="1">
      <alignment vertical="center"/>
    </xf>
    <xf numFmtId="0" fontId="11" fillId="0" borderId="0" xfId="1" applyFont="1" applyAlignment="1">
      <alignment vertical="center"/>
    </xf>
    <xf numFmtId="0" fontId="14" fillId="2" borderId="7" xfId="1" applyFont="1" applyFill="1" applyBorder="1" applyAlignment="1">
      <alignment vertical="center" wrapText="1"/>
    </xf>
    <xf numFmtId="0" fontId="14" fillId="2" borderId="0" xfId="1" applyFont="1" applyFill="1" applyAlignment="1">
      <alignment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2" fillId="6" borderId="7" xfId="4" applyFont="1" applyFill="1" applyBorder="1" applyAlignment="1">
      <alignment vertical="center" wrapText="1"/>
    </xf>
    <xf numFmtId="0" fontId="12" fillId="6" borderId="0" xfId="4" applyFont="1" applyFill="1" applyAlignment="1">
      <alignment vertical="center" wrapText="1"/>
    </xf>
    <xf numFmtId="0" fontId="12" fillId="6" borderId="0" xfId="4" applyFont="1" applyFill="1" applyAlignment="1">
      <alignment horizontal="center" vertical="center" wrapText="1"/>
    </xf>
    <xf numFmtId="0" fontId="12" fillId="6" borderId="8" xfId="4" applyFont="1" applyFill="1" applyBorder="1" applyAlignment="1">
      <alignment horizontal="center" vertical="center" wrapText="1"/>
    </xf>
    <xf numFmtId="0" fontId="11" fillId="0" borderId="9" xfId="1" applyFont="1" applyBorder="1" applyAlignment="1">
      <alignment vertical="center"/>
    </xf>
    <xf numFmtId="0" fontId="17" fillId="0" borderId="10" xfId="9" applyFont="1" applyBorder="1" applyAlignment="1">
      <alignment horizontal="left" vertical="center" wrapText="1"/>
    </xf>
    <xf numFmtId="164" fontId="17" fillId="0" borderId="10" xfId="9" applyNumberFormat="1" applyFont="1" applyBorder="1" applyAlignment="1">
      <alignment horizontal="center" vertical="center"/>
    </xf>
    <xf numFmtId="3" fontId="11" fillId="0" borderId="10" xfId="9" applyNumberFormat="1" applyFont="1" applyBorder="1" applyAlignment="1">
      <alignment horizontal="center" vertical="center" wrapText="1"/>
    </xf>
    <xf numFmtId="165" fontId="17" fillId="0" borderId="12" xfId="9" applyNumberFormat="1" applyFont="1" applyBorder="1" applyAlignment="1">
      <alignment horizontal="center" vertical="center" wrapText="1"/>
    </xf>
    <xf numFmtId="0" fontId="38" fillId="0" borderId="0" xfId="1" applyFont="1" applyAlignment="1">
      <alignment vertical="center" wrapText="1"/>
    </xf>
    <xf numFmtId="0" fontId="11" fillId="0" borderId="7" xfId="1" applyFont="1" applyBorder="1" applyAlignment="1">
      <alignment vertical="center"/>
    </xf>
    <xf numFmtId="0" fontId="17" fillId="0" borderId="0" xfId="9" applyFont="1" applyAlignment="1">
      <alignment horizontal="left" vertical="center"/>
    </xf>
    <xf numFmtId="44" fontId="17" fillId="0" borderId="0" xfId="9" applyNumberFormat="1" applyFont="1" applyAlignment="1">
      <alignment horizontal="center" vertical="center"/>
    </xf>
    <xf numFmtId="0" fontId="17" fillId="0" borderId="0" xfId="9" applyFont="1" applyAlignment="1">
      <alignment horizontal="center" vertical="center" wrapText="1"/>
    </xf>
    <xf numFmtId="0" fontId="17" fillId="0" borderId="8" xfId="9" applyFont="1" applyBorder="1" applyAlignment="1">
      <alignment horizontal="center" vertical="center" wrapText="1"/>
    </xf>
    <xf numFmtId="0" fontId="13" fillId="0" borderId="0" xfId="1" applyFont="1" applyAlignment="1">
      <alignment vertical="center"/>
    </xf>
    <xf numFmtId="0" fontId="18" fillId="2" borderId="0" xfId="1" applyFont="1" applyFill="1" applyAlignment="1">
      <alignment horizontal="center" vertical="center" wrapText="1"/>
    </xf>
    <xf numFmtId="165" fontId="26" fillId="8" borderId="8" xfId="9" applyNumberFormat="1" applyFont="1" applyFill="1" applyBorder="1" applyAlignment="1">
      <alignment horizontal="center" vertical="center" wrapText="1"/>
    </xf>
    <xf numFmtId="0" fontId="18" fillId="0" borderId="0" xfId="1" applyFont="1" applyAlignment="1">
      <alignment horizontal="center" vertical="center" wrapText="1"/>
    </xf>
    <xf numFmtId="165" fontId="26" fillId="0" borderId="8" xfId="9" applyNumberFormat="1" applyFont="1" applyBorder="1" applyAlignment="1">
      <alignment horizontal="center" vertical="center" wrapText="1"/>
    </xf>
    <xf numFmtId="165" fontId="17" fillId="4" borderId="10" xfId="9" applyNumberFormat="1" applyFont="1" applyFill="1" applyBorder="1" applyAlignment="1">
      <alignment horizontal="center" vertical="center" wrapText="1"/>
    </xf>
    <xf numFmtId="44" fontId="20" fillId="0" borderId="0" xfId="9" applyNumberFormat="1" applyFont="1" applyAlignment="1">
      <alignment horizontal="center" vertical="center"/>
    </xf>
    <xf numFmtId="165" fontId="20" fillId="0" borderId="0" xfId="9" applyNumberFormat="1" applyFont="1" applyAlignment="1">
      <alignment horizontal="center" vertical="center" wrapText="1"/>
    </xf>
    <xf numFmtId="165" fontId="17" fillId="0" borderId="8" xfId="9" applyNumberFormat="1" applyFont="1" applyBorder="1" applyAlignment="1">
      <alignment horizontal="center" vertical="center" wrapText="1"/>
    </xf>
    <xf numFmtId="165" fontId="26" fillId="7" borderId="8" xfId="9" applyNumberFormat="1" applyFont="1" applyFill="1" applyBorder="1" applyAlignment="1">
      <alignment horizontal="center" vertical="center" wrapText="1"/>
    </xf>
    <xf numFmtId="0" fontId="11" fillId="4" borderId="9" xfId="4" applyFont="1" applyFill="1" applyBorder="1" applyAlignment="1">
      <alignment horizontal="center" vertical="center" wrapText="1"/>
    </xf>
    <xf numFmtId="0" fontId="11" fillId="0" borderId="9" xfId="1" applyFont="1" applyBorder="1" applyAlignment="1">
      <alignment horizontal="center" vertical="center"/>
    </xf>
    <xf numFmtId="0" fontId="11" fillId="0" borderId="0" xfId="1" applyFont="1" applyAlignment="1">
      <alignment horizontal="center" vertical="center"/>
    </xf>
    <xf numFmtId="0" fontId="11" fillId="0" borderId="8" xfId="1" applyFont="1" applyBorder="1" applyAlignment="1">
      <alignment horizontal="center" vertical="center"/>
    </xf>
    <xf numFmtId="0" fontId="17" fillId="0" borderId="10" xfId="2" applyFont="1" applyBorder="1" applyAlignment="1">
      <alignment vertical="center"/>
    </xf>
    <xf numFmtId="0" fontId="11" fillId="0" borderId="13" xfId="1" applyFont="1" applyBorder="1" applyAlignment="1">
      <alignment vertical="center"/>
    </xf>
    <xf numFmtId="0" fontId="17" fillId="0" borderId="17" xfId="2" applyFont="1" applyBorder="1" applyAlignment="1">
      <alignment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3" fillId="0" borderId="0" xfId="1" applyFont="1" applyAlignment="1">
      <alignment horizontal="center" vertical="center"/>
    </xf>
    <xf numFmtId="165" fontId="17" fillId="3" borderId="10" xfId="9" applyNumberFormat="1" applyFont="1" applyFill="1" applyBorder="1" applyAlignment="1" applyProtection="1">
      <alignment horizontal="center" vertical="center" wrapText="1"/>
      <protection locked="0"/>
    </xf>
    <xf numFmtId="0" fontId="11" fillId="3" borderId="10" xfId="9" applyFont="1" applyFill="1" applyBorder="1" applyAlignment="1" applyProtection="1">
      <alignment horizontal="left" vertical="center"/>
      <protection locked="0"/>
    </xf>
    <xf numFmtId="0" fontId="11" fillId="3" borderId="10" xfId="9" applyFont="1" applyFill="1" applyBorder="1" applyAlignment="1" applyProtection="1">
      <alignment horizontal="center" vertical="center"/>
      <protection locked="0"/>
    </xf>
    <xf numFmtId="0" fontId="11" fillId="3" borderId="10" xfId="9" applyFont="1" applyFill="1" applyBorder="1" applyAlignment="1" applyProtection="1">
      <alignment horizontal="center" vertical="center" wrapText="1"/>
      <protection locked="0"/>
    </xf>
    <xf numFmtId="0" fontId="11" fillId="3" borderId="12" xfId="9" applyFont="1" applyFill="1" applyBorder="1" applyAlignment="1" applyProtection="1">
      <alignment horizontal="center" vertical="center" wrapText="1"/>
      <protection locked="0"/>
    </xf>
    <xf numFmtId="0" fontId="34" fillId="6" borderId="9" xfId="4" applyFont="1" applyFill="1" applyBorder="1" applyAlignment="1">
      <alignment horizontal="left" vertical="top" wrapText="1"/>
    </xf>
    <xf numFmtId="0" fontId="34" fillId="6" borderId="10" xfId="4" applyFont="1" applyFill="1" applyBorder="1" applyAlignment="1">
      <alignment vertical="center" wrapText="1"/>
    </xf>
    <xf numFmtId="0" fontId="34" fillId="6" borderId="12" xfId="4" applyFont="1" applyFill="1" applyBorder="1" applyAlignment="1">
      <alignment vertical="center" wrapText="1"/>
    </xf>
    <xf numFmtId="0" fontId="35" fillId="0" borderId="0" xfId="1" applyFont="1" applyAlignment="1">
      <alignmen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44" fontId="4" fillId="0" borderId="12" xfId="10" applyFont="1" applyBorder="1" applyAlignment="1" applyProtection="1">
      <alignment vertical="center"/>
    </xf>
    <xf numFmtId="0" fontId="11" fillId="0" borderId="8" xfId="1" applyFont="1" applyBorder="1" applyAlignment="1">
      <alignment vertical="center"/>
    </xf>
    <xf numFmtId="44" fontId="36" fillId="7" borderId="21" xfId="11" applyNumberFormat="1" applyFont="1" applyFill="1" applyBorder="1" applyAlignment="1">
      <alignment horizontal="center" vertical="center" wrapText="1"/>
    </xf>
    <xf numFmtId="0" fontId="37" fillId="0" borderId="0" xfId="12" applyFont="1" applyAlignment="1">
      <alignment vertical="center"/>
    </xf>
    <xf numFmtId="0" fontId="11" fillId="0" borderId="14" xfId="1" applyFont="1" applyBorder="1" applyAlignment="1">
      <alignment vertical="center"/>
    </xf>
    <xf numFmtId="0" fontId="11" fillId="0" borderId="15" xfId="1" applyFont="1" applyBorder="1" applyAlignment="1">
      <alignment vertical="center"/>
    </xf>
    <xf numFmtId="0" fontId="22" fillId="2" borderId="7" xfId="1" applyFont="1" applyFill="1" applyBorder="1" applyAlignment="1">
      <alignment horizontal="left" vertical="center" wrapText="1"/>
    </xf>
    <xf numFmtId="0" fontId="22" fillId="2" borderId="0" xfId="1" applyFont="1" applyFill="1" applyAlignment="1">
      <alignment horizontal="left" vertical="center" wrapText="1"/>
    </xf>
    <xf numFmtId="0" fontId="16" fillId="3" borderId="10" xfId="4" applyFont="1" applyFill="1" applyBorder="1" applyAlignment="1" applyProtection="1">
      <alignment horizontal="left" wrapText="1"/>
      <protection locked="0"/>
    </xf>
    <xf numFmtId="0" fontId="12" fillId="3" borderId="0" xfId="1" applyFont="1" applyFill="1" applyAlignment="1">
      <alignment horizontal="center" vertical="center"/>
    </xf>
    <xf numFmtId="0" fontId="33" fillId="5" borderId="0" xfId="1" applyFont="1" applyFill="1" applyAlignment="1">
      <alignment horizontal="center" vertical="center"/>
    </xf>
    <xf numFmtId="0" fontId="17" fillId="3" borderId="10" xfId="2" applyFont="1" applyFill="1" applyBorder="1" applyAlignment="1" applyProtection="1">
      <alignment horizontal="center" vertical="center"/>
      <protection locked="0"/>
    </xf>
    <xf numFmtId="0" fontId="17" fillId="3" borderId="17" xfId="2" applyFont="1" applyFill="1" applyBorder="1" applyAlignment="1" applyProtection="1">
      <alignment horizontal="center" vertical="center"/>
      <protection locked="0"/>
    </xf>
    <xf numFmtId="0" fontId="17" fillId="0" borderId="19" xfId="9" applyFont="1" applyBorder="1" applyAlignment="1">
      <alignment horizontal="left" vertical="center" wrapText="1"/>
    </xf>
    <xf numFmtId="0" fontId="17" fillId="0" borderId="20" xfId="9" applyFont="1" applyBorder="1" applyAlignment="1">
      <alignment horizontal="left" vertical="center"/>
    </xf>
    <xf numFmtId="0" fontId="17" fillId="0" borderId="16" xfId="9" applyFont="1" applyBorder="1" applyAlignment="1">
      <alignment horizontal="left" vertical="center"/>
    </xf>
    <xf numFmtId="0" fontId="17" fillId="0" borderId="19" xfId="9" applyFont="1" applyBorder="1" applyAlignment="1">
      <alignment horizontal="left" vertical="center"/>
    </xf>
    <xf numFmtId="0" fontId="11" fillId="0" borderId="19" xfId="9" applyFont="1" applyBorder="1" applyAlignment="1">
      <alignment horizontal="left" vertical="center"/>
    </xf>
    <xf numFmtId="0" fontId="11" fillId="0" borderId="20" xfId="9" applyFont="1" applyBorder="1" applyAlignment="1">
      <alignment horizontal="left" vertical="center"/>
    </xf>
    <xf numFmtId="0" fontId="11" fillId="0" borderId="16" xfId="9" applyFont="1" applyBorder="1" applyAlignment="1">
      <alignment horizontal="left" vertical="center"/>
    </xf>
    <xf numFmtId="0" fontId="17" fillId="0" borderId="20" xfId="9" applyFont="1" applyBorder="1" applyAlignment="1">
      <alignment horizontal="left" vertical="center" wrapText="1"/>
    </xf>
    <xf numFmtId="0" fontId="17" fillId="0" borderId="16" xfId="9" applyFont="1" applyBorder="1" applyAlignment="1">
      <alignment horizontal="left" vertical="center" wrapText="1"/>
    </xf>
    <xf numFmtId="0" fontId="14" fillId="2" borderId="10" xfId="1" applyFont="1" applyFill="1" applyBorder="1" applyAlignment="1">
      <alignment horizontal="left" vertical="center" wrapText="1"/>
    </xf>
    <xf numFmtId="0" fontId="11" fillId="0" borderId="19" xfId="9" applyFont="1" applyBorder="1" applyAlignment="1">
      <alignment horizontal="left" vertical="center" wrapText="1"/>
    </xf>
    <xf numFmtId="0" fontId="11" fillId="0" borderId="20" xfId="9" applyFont="1" applyBorder="1" applyAlignment="1">
      <alignment horizontal="left" vertical="center" wrapText="1"/>
    </xf>
    <xf numFmtId="0" fontId="11" fillId="0" borderId="16" xfId="9" applyFont="1" applyBorder="1" applyAlignment="1">
      <alignment horizontal="left" vertical="center" wrapText="1"/>
    </xf>
    <xf numFmtId="0" fontId="19" fillId="2" borderId="4" xfId="1" applyFont="1" applyFill="1" applyBorder="1" applyAlignment="1">
      <alignment horizontal="left" vertical="center" wrapText="1"/>
    </xf>
    <xf numFmtId="0" fontId="19" fillId="2" borderId="5" xfId="1" applyFont="1" applyFill="1" applyBorder="1" applyAlignment="1">
      <alignment horizontal="left" vertical="center" wrapText="1"/>
    </xf>
    <xf numFmtId="0" fontId="19" fillId="2" borderId="6" xfId="1" applyFont="1" applyFill="1" applyBorder="1" applyAlignment="1">
      <alignment horizontal="left" vertical="center" wrapText="1"/>
    </xf>
    <xf numFmtId="0" fontId="12" fillId="6" borderId="0" xfId="4" applyFont="1" applyFill="1" applyAlignment="1">
      <alignment horizontal="left" vertical="center" wrapText="1"/>
    </xf>
    <xf numFmtId="0" fontId="12" fillId="6" borderId="8" xfId="4" applyFont="1" applyFill="1" applyBorder="1" applyAlignment="1">
      <alignment horizontal="left" vertical="center" wrapText="1"/>
    </xf>
    <xf numFmtId="0" fontId="36" fillId="2" borderId="21" xfId="1" applyFont="1" applyFill="1" applyBorder="1" applyAlignment="1">
      <alignment horizontal="center" vertical="center" wrapText="1"/>
    </xf>
  </cellXfs>
  <cellStyles count="13">
    <cellStyle name="Komma 2" xfId="7" xr:uid="{00000000-0005-0000-0000-000000000000}"/>
    <cellStyle name="Procent 2" xfId="5" xr:uid="{00000000-0005-0000-0000-000001000000}"/>
    <cellStyle name="Standaard" xfId="0" builtinId="0"/>
    <cellStyle name="Standaard 10" xfId="1" xr:uid="{00000000-0005-0000-0000-000003000000}"/>
    <cellStyle name="Standaard 11" xfId="4" xr:uid="{00000000-0005-0000-0000-000004000000}"/>
    <cellStyle name="Standaard 19" xfId="2" xr:uid="{00000000-0005-0000-0000-000005000000}"/>
    <cellStyle name="Standaard 2" xfId="12" xr:uid="{DE1F6E07-27B1-43DA-A9AC-57CDDC9EF834}"/>
    <cellStyle name="Standaard 27" xfId="9" xr:uid="{00000000-0005-0000-0000-000006000000}"/>
    <cellStyle name="Standaard 27 3 2 2" xfId="11" xr:uid="{27AF5A19-351C-4EFB-85DA-1255ADEFED63}"/>
    <cellStyle name="Standaard 40" xfId="3" xr:uid="{00000000-0005-0000-0000-000007000000}"/>
    <cellStyle name="Standaard 58" xfId="8" xr:uid="{00000000-0005-0000-0000-000008000000}"/>
    <cellStyle name="Valuta 2" xfId="6" xr:uid="{00000000-0005-0000-0000-000009000000}"/>
    <cellStyle name="Valuta 2 2 2 2" xfId="10" xr:uid="{37DF148F-B892-4C0D-8438-C07606548A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0</xdr:row>
      <xdr:rowOff>1165860</xdr:rowOff>
    </xdr:from>
    <xdr:to>
      <xdr:col>2</xdr:col>
      <xdr:colOff>0</xdr:colOff>
      <xdr:row>1</xdr:row>
      <xdr:rowOff>22860</xdr:rowOff>
    </xdr:to>
    <xdr:pic>
      <xdr:nvPicPr>
        <xdr:cNvPr id="2" name="Afbeelding 1" descr="image00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1165860"/>
          <a:ext cx="5583555" cy="838200"/>
        </a:xfrm>
        <a:prstGeom prst="rect">
          <a:avLst/>
        </a:prstGeom>
        <a:noFill/>
        <a:ln>
          <a:noFill/>
        </a:ln>
      </xdr:spPr>
    </xdr:pic>
    <xdr:clientData/>
  </xdr:twoCellAnchor>
  <xdr:twoCellAnchor editAs="oneCell">
    <xdr:from>
      <xdr:col>1</xdr:col>
      <xdr:colOff>655320</xdr:colOff>
      <xdr:row>0</xdr:row>
      <xdr:rowOff>76200</xdr:rowOff>
    </xdr:from>
    <xdr:to>
      <xdr:col>1</xdr:col>
      <xdr:colOff>5198110</xdr:colOff>
      <xdr:row>0</xdr:row>
      <xdr:rowOff>852170</xdr:rowOff>
    </xdr:to>
    <xdr:pic>
      <xdr:nvPicPr>
        <xdr:cNvPr id="3" name="Afbeelding 2">
          <a:extLst>
            <a:ext uri="{FF2B5EF4-FFF2-40B4-BE49-F238E27FC236}">
              <a16:creationId xmlns:a16="http://schemas.microsoft.com/office/drawing/2014/main" id="{1971FACA-B183-4850-91C9-F036E6B8A7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4920" y="76200"/>
          <a:ext cx="4542790" cy="7759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C17"/>
  <sheetViews>
    <sheetView showGridLines="0" zoomScaleNormal="100" zoomScaleSheetLayoutView="90" workbookViewId="0">
      <selection activeCell="D4" sqref="D4"/>
    </sheetView>
  </sheetViews>
  <sheetFormatPr defaultRowHeight="13.2" x14ac:dyDescent="0.25"/>
  <cols>
    <col min="1" max="1" width="8.88671875" style="2"/>
    <col min="2" max="2" width="86.33203125" style="2" customWidth="1"/>
    <col min="3" max="256" width="8.88671875" style="2"/>
    <col min="257" max="257" width="50.33203125" style="2" customWidth="1"/>
    <col min="258" max="512" width="8.88671875" style="2"/>
    <col min="513" max="513" width="50.33203125" style="2" customWidth="1"/>
    <col min="514" max="768" width="8.88671875" style="2"/>
    <col min="769" max="769" width="50.33203125" style="2" customWidth="1"/>
    <col min="770" max="1024" width="8.88671875" style="2"/>
    <col min="1025" max="1025" width="50.33203125" style="2" customWidth="1"/>
    <col min="1026" max="1280" width="8.88671875" style="2"/>
    <col min="1281" max="1281" width="50.33203125" style="2" customWidth="1"/>
    <col min="1282" max="1536" width="8.88671875" style="2"/>
    <col min="1537" max="1537" width="50.33203125" style="2" customWidth="1"/>
    <col min="1538" max="1792" width="8.88671875" style="2"/>
    <col min="1793" max="1793" width="50.33203125" style="2" customWidth="1"/>
    <col min="1794" max="2048" width="8.88671875" style="2"/>
    <col min="2049" max="2049" width="50.33203125" style="2" customWidth="1"/>
    <col min="2050" max="2304" width="8.88671875" style="2"/>
    <col min="2305" max="2305" width="50.33203125" style="2" customWidth="1"/>
    <col min="2306" max="2560" width="8.88671875" style="2"/>
    <col min="2561" max="2561" width="50.33203125" style="2" customWidth="1"/>
    <col min="2562" max="2816" width="8.88671875" style="2"/>
    <col min="2817" max="2817" width="50.33203125" style="2" customWidth="1"/>
    <col min="2818" max="3072" width="8.88671875" style="2"/>
    <col min="3073" max="3073" width="50.33203125" style="2" customWidth="1"/>
    <col min="3074" max="3328" width="8.88671875" style="2"/>
    <col min="3329" max="3329" width="50.33203125" style="2" customWidth="1"/>
    <col min="3330" max="3584" width="8.88671875" style="2"/>
    <col min="3585" max="3585" width="50.33203125" style="2" customWidth="1"/>
    <col min="3586" max="3840" width="8.88671875" style="2"/>
    <col min="3841" max="3841" width="50.33203125" style="2" customWidth="1"/>
    <col min="3842" max="4096" width="8.88671875" style="2"/>
    <col min="4097" max="4097" width="50.33203125" style="2" customWidth="1"/>
    <col min="4098" max="4352" width="8.88671875" style="2"/>
    <col min="4353" max="4353" width="50.33203125" style="2" customWidth="1"/>
    <col min="4354" max="4608" width="8.88671875" style="2"/>
    <col min="4609" max="4609" width="50.33203125" style="2" customWidth="1"/>
    <col min="4610" max="4864" width="8.88671875" style="2"/>
    <col min="4865" max="4865" width="50.33203125" style="2" customWidth="1"/>
    <col min="4866" max="5120" width="8.88671875" style="2"/>
    <col min="5121" max="5121" width="50.33203125" style="2" customWidth="1"/>
    <col min="5122" max="5376" width="8.88671875" style="2"/>
    <col min="5377" max="5377" width="50.33203125" style="2" customWidth="1"/>
    <col min="5378" max="5632" width="8.88671875" style="2"/>
    <col min="5633" max="5633" width="50.33203125" style="2" customWidth="1"/>
    <col min="5634" max="5888" width="8.88671875" style="2"/>
    <col min="5889" max="5889" width="50.33203125" style="2" customWidth="1"/>
    <col min="5890" max="6144" width="8.88671875" style="2"/>
    <col min="6145" max="6145" width="50.33203125" style="2" customWidth="1"/>
    <col min="6146" max="6400" width="8.88671875" style="2"/>
    <col min="6401" max="6401" width="50.33203125" style="2" customWidth="1"/>
    <col min="6402" max="6656" width="8.88671875" style="2"/>
    <col min="6657" max="6657" width="50.33203125" style="2" customWidth="1"/>
    <col min="6658" max="6912" width="8.88671875" style="2"/>
    <col min="6913" max="6913" width="50.33203125" style="2" customWidth="1"/>
    <col min="6914" max="7168" width="8.88671875" style="2"/>
    <col min="7169" max="7169" width="50.33203125" style="2" customWidth="1"/>
    <col min="7170" max="7424" width="8.88671875" style="2"/>
    <col min="7425" max="7425" width="50.33203125" style="2" customWidth="1"/>
    <col min="7426" max="7680" width="8.88671875" style="2"/>
    <col min="7681" max="7681" width="50.33203125" style="2" customWidth="1"/>
    <col min="7682" max="7936" width="8.88671875" style="2"/>
    <col min="7937" max="7937" width="50.33203125" style="2" customWidth="1"/>
    <col min="7938" max="8192" width="8.88671875" style="2"/>
    <col min="8193" max="8193" width="50.33203125" style="2" customWidth="1"/>
    <col min="8194" max="8448" width="8.88671875" style="2"/>
    <col min="8449" max="8449" width="50.33203125" style="2" customWidth="1"/>
    <col min="8450" max="8704" width="8.88671875" style="2"/>
    <col min="8705" max="8705" width="50.33203125" style="2" customWidth="1"/>
    <col min="8706" max="8960" width="8.88671875" style="2"/>
    <col min="8961" max="8961" width="50.33203125" style="2" customWidth="1"/>
    <col min="8962" max="9216" width="8.88671875" style="2"/>
    <col min="9217" max="9217" width="50.33203125" style="2" customWidth="1"/>
    <col min="9218" max="9472" width="8.88671875" style="2"/>
    <col min="9473" max="9473" width="50.33203125" style="2" customWidth="1"/>
    <col min="9474" max="9728" width="8.88671875" style="2"/>
    <col min="9729" max="9729" width="50.33203125" style="2" customWidth="1"/>
    <col min="9730" max="9984" width="8.88671875" style="2"/>
    <col min="9985" max="9985" width="50.33203125" style="2" customWidth="1"/>
    <col min="9986" max="10240" width="8.88671875" style="2"/>
    <col min="10241" max="10241" width="50.33203125" style="2" customWidth="1"/>
    <col min="10242" max="10496" width="8.88671875" style="2"/>
    <col min="10497" max="10497" width="50.33203125" style="2" customWidth="1"/>
    <col min="10498" max="10752" width="8.88671875" style="2"/>
    <col min="10753" max="10753" width="50.33203125" style="2" customWidth="1"/>
    <col min="10754" max="11008" width="8.88671875" style="2"/>
    <col min="11009" max="11009" width="50.33203125" style="2" customWidth="1"/>
    <col min="11010" max="11264" width="8.88671875" style="2"/>
    <col min="11265" max="11265" width="50.33203125" style="2" customWidth="1"/>
    <col min="11266" max="11520" width="8.88671875" style="2"/>
    <col min="11521" max="11521" width="50.33203125" style="2" customWidth="1"/>
    <col min="11522" max="11776" width="8.88671875" style="2"/>
    <col min="11777" max="11777" width="50.33203125" style="2" customWidth="1"/>
    <col min="11778" max="12032" width="8.88671875" style="2"/>
    <col min="12033" max="12033" width="50.33203125" style="2" customWidth="1"/>
    <col min="12034" max="12288" width="8.88671875" style="2"/>
    <col min="12289" max="12289" width="50.33203125" style="2" customWidth="1"/>
    <col min="12290" max="12544" width="8.88671875" style="2"/>
    <col min="12545" max="12545" width="50.33203125" style="2" customWidth="1"/>
    <col min="12546" max="12800" width="8.88671875" style="2"/>
    <col min="12801" max="12801" width="50.33203125" style="2" customWidth="1"/>
    <col min="12802" max="13056" width="8.88671875" style="2"/>
    <col min="13057" max="13057" width="50.33203125" style="2" customWidth="1"/>
    <col min="13058" max="13312" width="8.88671875" style="2"/>
    <col min="13313" max="13313" width="50.33203125" style="2" customWidth="1"/>
    <col min="13314" max="13568" width="8.88671875" style="2"/>
    <col min="13569" max="13569" width="50.33203125" style="2" customWidth="1"/>
    <col min="13570" max="13824" width="8.88671875" style="2"/>
    <col min="13825" max="13825" width="50.33203125" style="2" customWidth="1"/>
    <col min="13826" max="14080" width="8.88671875" style="2"/>
    <col min="14081" max="14081" width="50.33203125" style="2" customWidth="1"/>
    <col min="14082" max="14336" width="8.88671875" style="2"/>
    <col min="14337" max="14337" width="50.33203125" style="2" customWidth="1"/>
    <col min="14338" max="14592" width="8.88671875" style="2"/>
    <col min="14593" max="14593" width="50.33203125" style="2" customWidth="1"/>
    <col min="14594" max="14848" width="8.88671875" style="2"/>
    <col min="14849" max="14849" width="50.33203125" style="2" customWidth="1"/>
    <col min="14850" max="15104" width="8.88671875" style="2"/>
    <col min="15105" max="15105" width="50.33203125" style="2" customWidth="1"/>
    <col min="15106" max="15360" width="8.88671875" style="2"/>
    <col min="15361" max="15361" width="50.33203125" style="2" customWidth="1"/>
    <col min="15362" max="15616" width="8.88671875" style="2"/>
    <col min="15617" max="15617" width="50.33203125" style="2" customWidth="1"/>
    <col min="15618" max="15872" width="8.88671875" style="2"/>
    <col min="15873" max="15873" width="50.33203125" style="2" customWidth="1"/>
    <col min="15874" max="16128" width="8.88671875" style="2"/>
    <col min="16129" max="16129" width="50.33203125" style="2" customWidth="1"/>
    <col min="16130" max="16384" width="8.88671875" style="2"/>
  </cols>
  <sheetData>
    <row r="1" spans="2:3" ht="156" customHeight="1" thickBot="1" x14ac:dyDescent="0.3">
      <c r="B1" s="16" t="s">
        <v>45</v>
      </c>
      <c r="C1" s="1"/>
    </row>
    <row r="2" spans="2:3" s="5" customFormat="1" ht="69.75" customHeight="1" x14ac:dyDescent="0.25">
      <c r="B2" s="3" t="s">
        <v>1</v>
      </c>
      <c r="C2" s="4"/>
    </row>
    <row r="3" spans="2:3" ht="17.399999999999999" x14ac:dyDescent="0.25">
      <c r="B3" s="6"/>
      <c r="C3" s="1"/>
    </row>
    <row r="4" spans="2:3" ht="17.399999999999999" x14ac:dyDescent="0.25">
      <c r="B4" s="6" t="s">
        <v>94</v>
      </c>
      <c r="C4" s="1"/>
    </row>
    <row r="5" spans="2:3" ht="15" x14ac:dyDescent="0.25">
      <c r="B5" s="7"/>
      <c r="C5" s="1"/>
    </row>
    <row r="6" spans="2:3" x14ac:dyDescent="0.25">
      <c r="B6" s="8" t="s">
        <v>0</v>
      </c>
      <c r="C6" s="1"/>
    </row>
    <row r="7" spans="2:3" x14ac:dyDescent="0.25">
      <c r="B7" s="9" t="s">
        <v>46</v>
      </c>
      <c r="C7" s="1"/>
    </row>
    <row r="8" spans="2:3" x14ac:dyDescent="0.25">
      <c r="B8" s="9" t="s">
        <v>47</v>
      </c>
      <c r="C8" s="1"/>
    </row>
    <row r="9" spans="2:3" x14ac:dyDescent="0.25">
      <c r="B9" s="9" t="s">
        <v>48</v>
      </c>
      <c r="C9" s="1"/>
    </row>
    <row r="10" spans="2:3" x14ac:dyDescent="0.25">
      <c r="B10" s="9"/>
      <c r="C10" s="1"/>
    </row>
    <row r="11" spans="2:3" x14ac:dyDescent="0.25">
      <c r="B11" s="9"/>
      <c r="C11" s="1"/>
    </row>
    <row r="12" spans="2:3" x14ac:dyDescent="0.25">
      <c r="B12" s="9"/>
      <c r="C12" s="1"/>
    </row>
    <row r="13" spans="2:3" x14ac:dyDescent="0.25">
      <c r="B13" s="9"/>
      <c r="C13" s="1"/>
    </row>
    <row r="14" spans="2:3" s="12" customFormat="1" ht="17.399999999999999" x14ac:dyDescent="0.25">
      <c r="B14" s="10"/>
      <c r="C14" s="11"/>
    </row>
    <row r="15" spans="2:3" ht="13.8" thickBot="1" x14ac:dyDescent="0.3">
      <c r="B15" s="13"/>
      <c r="C15" s="1"/>
    </row>
    <row r="16" spans="2:3" ht="15" x14ac:dyDescent="0.25">
      <c r="B16" s="14"/>
      <c r="C16" s="1"/>
    </row>
    <row r="17" spans="2:3" ht="15" x14ac:dyDescent="0.25">
      <c r="B17" s="15"/>
      <c r="C17" s="1"/>
    </row>
  </sheetData>
  <printOptions horizontalCentered="1" verticalCentered="1"/>
  <pageMargins left="0.70866141732283472" right="0.70866141732283472" top="0.43307086614173229" bottom="0.74803149606299213" header="0.31496062992125984" footer="0.31496062992125984"/>
  <pageSetup paperSize="9" scale="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4ED8-B146-4B61-8B2D-1BCC47674AB6}">
  <sheetPr>
    <tabColor theme="4"/>
    <pageSetUpPr fitToPage="1"/>
  </sheetPr>
  <dimension ref="A1:F45"/>
  <sheetViews>
    <sheetView showGridLines="0" view="pageBreakPreview" zoomScale="85" zoomScaleNormal="80" zoomScaleSheetLayoutView="85" workbookViewId="0">
      <selection activeCell="C1" sqref="C1:F1"/>
    </sheetView>
  </sheetViews>
  <sheetFormatPr defaultColWidth="9.109375" defaultRowHeight="13.2" x14ac:dyDescent="0.25"/>
  <cols>
    <col min="1" max="1" width="7.6640625" style="17" customWidth="1"/>
    <col min="2" max="2" width="85.33203125" style="17" customWidth="1"/>
    <col min="3" max="4" width="25.6640625" style="17" customWidth="1"/>
    <col min="5" max="5" width="25.6640625" style="32" customWidth="1"/>
    <col min="6" max="6" width="35.6640625" style="32" customWidth="1"/>
    <col min="7" max="16384" width="9.109375" style="17"/>
  </cols>
  <sheetData>
    <row r="1" spans="1:6" ht="18.75" customHeight="1" x14ac:dyDescent="0.25">
      <c r="A1" s="107" t="s">
        <v>95</v>
      </c>
      <c r="B1" s="108"/>
      <c r="C1" s="109" t="s">
        <v>49</v>
      </c>
      <c r="D1" s="109"/>
      <c r="E1" s="109"/>
      <c r="F1" s="109"/>
    </row>
    <row r="2" spans="1:6" ht="33.6" customHeight="1" x14ac:dyDescent="0.25">
      <c r="A2" s="18" t="s">
        <v>50</v>
      </c>
      <c r="B2" s="19" t="s">
        <v>51</v>
      </c>
      <c r="C2" s="20" t="s">
        <v>3</v>
      </c>
      <c r="D2" s="20"/>
      <c r="E2" s="20" t="s">
        <v>52</v>
      </c>
      <c r="F2" s="20" t="s">
        <v>53</v>
      </c>
    </row>
    <row r="3" spans="1:6" x14ac:dyDescent="0.25">
      <c r="A3" s="21">
        <v>1</v>
      </c>
      <c r="B3" s="22"/>
      <c r="C3" s="21"/>
      <c r="D3" s="21" t="s">
        <v>54</v>
      </c>
      <c r="E3" s="21" t="s">
        <v>55</v>
      </c>
      <c r="F3" s="21"/>
    </row>
    <row r="4" spans="1:6" ht="102" customHeight="1" x14ac:dyDescent="0.3">
      <c r="A4" s="23" t="s">
        <v>80</v>
      </c>
      <c r="B4" s="24" t="s">
        <v>91</v>
      </c>
      <c r="C4" s="48">
        <v>0</v>
      </c>
      <c r="D4" s="25">
        <f>IF(C4&lt;=10,1*E4,IF(C4&lt;=15,0.8125*E4,IF(C4&lt;=20,0.625*E4,IF(C4&lt;=25,0.4375*E4,IF(C4&lt;=30,0.25*E4,IF(C4&lt;=35,0*E4,IF(C4&gt;35,0*E4)))))))</f>
        <v>-100000</v>
      </c>
      <c r="E4" s="26">
        <v>-100000</v>
      </c>
      <c r="F4" s="27" t="s">
        <v>92</v>
      </c>
    </row>
    <row r="5" spans="1:6" ht="26.4" hidden="1" x14ac:dyDescent="0.25">
      <c r="A5" s="28" t="s">
        <v>56</v>
      </c>
      <c r="B5" s="24" t="s">
        <v>57</v>
      </c>
      <c r="C5" s="29" t="s">
        <v>58</v>
      </c>
      <c r="D5" s="23"/>
      <c r="E5" s="30" t="s">
        <v>59</v>
      </c>
      <c r="F5" s="23" t="s">
        <v>60</v>
      </c>
    </row>
    <row r="6" spans="1:6" ht="66" hidden="1" x14ac:dyDescent="0.25">
      <c r="A6" s="28" t="s">
        <v>61</v>
      </c>
      <c r="B6" s="24" t="s">
        <v>62</v>
      </c>
      <c r="C6" s="23" t="s">
        <v>63</v>
      </c>
      <c r="D6" s="23"/>
      <c r="E6" s="30" t="s">
        <v>59</v>
      </c>
      <c r="F6" s="31" t="s">
        <v>64</v>
      </c>
    </row>
    <row r="7" spans="1:6" ht="13.8" x14ac:dyDescent="0.25">
      <c r="A7" s="32" t="s">
        <v>65</v>
      </c>
      <c r="B7" s="33"/>
      <c r="C7" s="34" t="s">
        <v>2</v>
      </c>
      <c r="D7" s="35">
        <f>D4</f>
        <v>-100000</v>
      </c>
      <c r="E7" s="35">
        <f>E4</f>
        <v>-100000</v>
      </c>
      <c r="F7" s="36"/>
    </row>
    <row r="8" spans="1:6" ht="13.8" x14ac:dyDescent="0.25">
      <c r="A8" s="32"/>
      <c r="B8" s="33"/>
      <c r="C8" s="32"/>
      <c r="D8" s="32"/>
      <c r="E8" s="37"/>
      <c r="F8" s="36"/>
    </row>
    <row r="9" spans="1:6" ht="13.5" customHeight="1" x14ac:dyDescent="0.25">
      <c r="A9" s="110" t="s">
        <v>66</v>
      </c>
      <c r="B9" s="110"/>
      <c r="C9" s="110"/>
      <c r="D9" s="110"/>
      <c r="E9" s="110"/>
      <c r="F9" s="110"/>
    </row>
    <row r="10" spans="1:6" ht="13.5" customHeight="1" x14ac:dyDescent="0.25">
      <c r="A10" s="32" t="s">
        <v>65</v>
      </c>
      <c r="B10" s="33"/>
      <c r="C10" s="38"/>
      <c r="D10" s="38"/>
      <c r="E10" s="38"/>
      <c r="F10" s="38"/>
    </row>
    <row r="11" spans="1:6" ht="24" customHeight="1" x14ac:dyDescent="0.25">
      <c r="A11" s="111" t="s">
        <v>67</v>
      </c>
      <c r="B11" s="111"/>
      <c r="C11" s="111"/>
      <c r="D11" s="111"/>
      <c r="E11" s="111"/>
      <c r="F11" s="111"/>
    </row>
    <row r="12" spans="1:6" x14ac:dyDescent="0.25">
      <c r="A12" s="39"/>
      <c r="B12" s="38"/>
      <c r="C12" s="38"/>
      <c r="D12" s="38"/>
      <c r="E12" s="39"/>
      <c r="F12" s="39"/>
    </row>
    <row r="13" spans="1:6" x14ac:dyDescent="0.25">
      <c r="A13" s="40"/>
      <c r="B13" s="41"/>
      <c r="C13" s="41"/>
      <c r="D13" s="41"/>
      <c r="E13" s="42"/>
      <c r="F13" s="42"/>
    </row>
    <row r="17" spans="1:6" x14ac:dyDescent="0.25">
      <c r="A17" s="40"/>
      <c r="B17" s="41"/>
      <c r="C17" s="41"/>
      <c r="D17" s="41"/>
      <c r="E17" s="42"/>
      <c r="F17" s="42"/>
    </row>
    <row r="18" spans="1:6" x14ac:dyDescent="0.25">
      <c r="B18" s="43"/>
      <c r="C18" s="43"/>
      <c r="D18" s="43"/>
      <c r="E18" s="44"/>
      <c r="F18" s="44"/>
    </row>
    <row r="19" spans="1:6" x14ac:dyDescent="0.25">
      <c r="B19" s="45"/>
      <c r="C19" s="45"/>
      <c r="D19" s="45"/>
    </row>
    <row r="20" spans="1:6" x14ac:dyDescent="0.25">
      <c r="A20" s="46"/>
      <c r="B20" s="46"/>
      <c r="C20" s="46"/>
      <c r="D20" s="46"/>
      <c r="E20" s="47"/>
      <c r="F20" s="47"/>
    </row>
    <row r="22" spans="1:6" x14ac:dyDescent="0.25">
      <c r="A22" s="46"/>
      <c r="B22" s="46"/>
      <c r="C22" s="46"/>
      <c r="D22" s="46"/>
      <c r="E22" s="47"/>
      <c r="F22" s="47"/>
    </row>
    <row r="23" spans="1:6" x14ac:dyDescent="0.25">
      <c r="A23" s="46"/>
      <c r="B23" s="46"/>
      <c r="C23" s="46"/>
      <c r="D23" s="46"/>
      <c r="E23" s="47"/>
      <c r="F23" s="47"/>
    </row>
    <row r="24" spans="1:6" x14ac:dyDescent="0.25">
      <c r="A24" s="46"/>
      <c r="B24" s="46"/>
      <c r="C24" s="46"/>
      <c r="D24" s="46"/>
      <c r="E24" s="47"/>
      <c r="F24" s="47"/>
    </row>
    <row r="25" spans="1:6" x14ac:dyDescent="0.25">
      <c r="A25" s="46"/>
    </row>
    <row r="26" spans="1:6" x14ac:dyDescent="0.25">
      <c r="A26" s="46"/>
    </row>
    <row r="27" spans="1:6" x14ac:dyDescent="0.25">
      <c r="A27" s="46"/>
      <c r="B27" s="43"/>
      <c r="C27" s="43"/>
      <c r="D27" s="43"/>
      <c r="E27" s="44"/>
      <c r="F27" s="44"/>
    </row>
    <row r="28" spans="1:6" x14ac:dyDescent="0.25">
      <c r="A28" s="46"/>
    </row>
    <row r="29" spans="1:6" x14ac:dyDescent="0.25">
      <c r="A29" s="46"/>
      <c r="B29" s="43"/>
      <c r="C29" s="43"/>
      <c r="D29" s="43"/>
      <c r="E29" s="44"/>
      <c r="F29" s="44"/>
    </row>
    <row r="30" spans="1:6" x14ac:dyDescent="0.25">
      <c r="A30" s="46"/>
    </row>
    <row r="31" spans="1:6" x14ac:dyDescent="0.25">
      <c r="A31" s="46"/>
      <c r="B31" s="43"/>
      <c r="C31" s="43"/>
      <c r="D31" s="43"/>
      <c r="E31" s="44"/>
      <c r="F31" s="44"/>
    </row>
    <row r="32" spans="1:6" x14ac:dyDescent="0.25">
      <c r="A32" s="46"/>
    </row>
    <row r="33" spans="1:6" x14ac:dyDescent="0.25">
      <c r="A33" s="46"/>
      <c r="B33" s="43"/>
      <c r="C33" s="43"/>
      <c r="D33" s="43"/>
      <c r="E33" s="44"/>
      <c r="F33" s="44"/>
    </row>
    <row r="34" spans="1:6" x14ac:dyDescent="0.25">
      <c r="A34" s="46"/>
    </row>
    <row r="35" spans="1:6" x14ac:dyDescent="0.25">
      <c r="A35" s="46"/>
    </row>
    <row r="36" spans="1:6" x14ac:dyDescent="0.25">
      <c r="A36" s="46"/>
      <c r="B36" s="43"/>
      <c r="C36" s="43"/>
      <c r="D36" s="43"/>
      <c r="E36" s="44"/>
      <c r="F36" s="44"/>
    </row>
    <row r="37" spans="1:6" x14ac:dyDescent="0.25">
      <c r="A37" s="46"/>
    </row>
    <row r="38" spans="1:6" x14ac:dyDescent="0.25">
      <c r="A38" s="46"/>
    </row>
    <row r="39" spans="1:6" x14ac:dyDescent="0.25">
      <c r="A39" s="46"/>
    </row>
    <row r="40" spans="1:6" x14ac:dyDescent="0.25">
      <c r="A40" s="46"/>
      <c r="B40" s="43"/>
      <c r="C40" s="43"/>
      <c r="D40" s="43"/>
      <c r="E40" s="44"/>
      <c r="F40" s="44"/>
    </row>
    <row r="41" spans="1:6" x14ac:dyDescent="0.25">
      <c r="A41" s="46"/>
    </row>
    <row r="42" spans="1:6" x14ac:dyDescent="0.25">
      <c r="A42" s="46"/>
      <c r="B42" s="43"/>
      <c r="C42" s="43"/>
      <c r="D42" s="43"/>
      <c r="E42" s="44"/>
      <c r="F42" s="44"/>
    </row>
    <row r="43" spans="1:6" x14ac:dyDescent="0.25">
      <c r="A43" s="46"/>
    </row>
    <row r="44" spans="1:6" x14ac:dyDescent="0.25">
      <c r="A44" s="46"/>
    </row>
    <row r="45" spans="1:6" x14ac:dyDescent="0.25">
      <c r="A45" s="46"/>
    </row>
  </sheetData>
  <sheetProtection algorithmName="SHA-512" hashValue="UI5pS+eFBG3oYOCP7YOy4vqOI5eyF7vUj278A+9NVsatg5CL9wke4ZhQ3zTZYHAGjx7k8W6Vhq/ZW6NlLQBsNg==" saltValue="LQHOglOnFRyA6LKS79nWmw==" spinCount="100000" sheet="1" selectLockedCells="1"/>
  <mergeCells count="4">
    <mergeCell ref="A1:B1"/>
    <mergeCell ref="C1:F1"/>
    <mergeCell ref="A9:F9"/>
    <mergeCell ref="A11:F11"/>
  </mergeCells>
  <dataValidations count="1">
    <dataValidation type="decimal" allowBlank="1" showInputMessage="1" showErrorMessage="1" error="Uw opgave voldoet niet aan eis E-2.34" sqref="C4" xr:uid="{3748877F-A240-4863-94B6-93B471463EBC}">
      <formula1>0</formula1>
      <formula2>40</formula2>
    </dataValidation>
  </dataValidations>
  <pageMargins left="0.70866141732283472" right="0.70866141732283472" top="0.74803149606299213" bottom="0.74803149606299213" header="0.31496062992125984" footer="0.31496062992125984"/>
  <pageSetup paperSize="9" scale="64" fitToHeight="0" orientation="landscape" r:id="rId1"/>
  <headerFooter>
    <oddHeader>&amp;L&amp;"Century Gothic,Vet"&amp;14&amp;F&amp;R&amp;"Century Gothic,Vet"&amp;14&amp;A</oddHeader>
    <oddFooter xml:space="preserve">&amp;L&amp;"Century Gothic,Standaard"&amp;8&amp;F
Afdrukdatum: &amp;D
Pagina &amp;P van &amp;N&amp;R&amp;"Century Gothic,Vet"United Quality&amp;12
&amp;"Century Gothic,Cursief"&amp;8Advies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A1:G50"/>
  <sheetViews>
    <sheetView showGridLines="0" zoomScale="85" zoomScaleNormal="85" workbookViewId="0">
      <selection activeCell="G3" sqref="G3"/>
    </sheetView>
  </sheetViews>
  <sheetFormatPr defaultColWidth="8.88671875" defaultRowHeight="13.2" x14ac:dyDescent="0.25"/>
  <cols>
    <col min="1" max="1" width="9.33203125" style="50" customWidth="1"/>
    <col min="2" max="2" width="57.109375" style="50" customWidth="1"/>
    <col min="3" max="3" width="31" style="82" customWidth="1"/>
    <col min="4" max="6" width="32.6640625" style="82" customWidth="1"/>
    <col min="7" max="7" width="35.109375" style="50" customWidth="1"/>
    <col min="8" max="16384" width="8.88671875" style="50"/>
  </cols>
  <sheetData>
    <row r="1" spans="1:7" ht="30.6" customHeight="1" x14ac:dyDescent="0.25">
      <c r="A1" s="127" t="s">
        <v>96</v>
      </c>
      <c r="B1" s="128"/>
      <c r="C1" s="128"/>
      <c r="D1" s="128"/>
      <c r="E1" s="128"/>
      <c r="F1" s="129"/>
      <c r="G1" s="49"/>
    </row>
    <row r="2" spans="1:7" x14ac:dyDescent="0.25">
      <c r="A2" s="51" t="s">
        <v>24</v>
      </c>
      <c r="B2" s="52" t="s">
        <v>36</v>
      </c>
      <c r="C2" s="53"/>
      <c r="D2" s="53"/>
      <c r="E2" s="53"/>
      <c r="F2" s="54"/>
    </row>
    <row r="3" spans="1:7" x14ac:dyDescent="0.25">
      <c r="A3" s="55" t="s">
        <v>4</v>
      </c>
      <c r="B3" s="56" t="s">
        <v>5</v>
      </c>
      <c r="C3" s="57" t="s">
        <v>6</v>
      </c>
      <c r="D3" s="57" t="s">
        <v>7</v>
      </c>
      <c r="E3" s="57" t="s">
        <v>8</v>
      </c>
      <c r="F3" s="58" t="s">
        <v>2</v>
      </c>
    </row>
    <row r="4" spans="1:7" ht="26.4" x14ac:dyDescent="0.25">
      <c r="A4" s="59" t="s">
        <v>9</v>
      </c>
      <c r="B4" s="60" t="s">
        <v>37</v>
      </c>
      <c r="C4" s="61" t="s">
        <v>10</v>
      </c>
      <c r="D4" s="90"/>
      <c r="E4" s="62">
        <v>3406</v>
      </c>
      <c r="F4" s="63">
        <f t="shared" ref="F4:F6" si="0">D4*E4</f>
        <v>0</v>
      </c>
      <c r="G4" s="64"/>
    </row>
    <row r="5" spans="1:7" ht="39.6" x14ac:dyDescent="0.25">
      <c r="A5" s="59" t="s">
        <v>43</v>
      </c>
      <c r="B5" s="60" t="s">
        <v>75</v>
      </c>
      <c r="C5" s="61" t="s">
        <v>10</v>
      </c>
      <c r="D5" s="90"/>
      <c r="E5" s="62">
        <v>415.05</v>
      </c>
      <c r="F5" s="63">
        <f t="shared" si="0"/>
        <v>0</v>
      </c>
    </row>
    <row r="6" spans="1:7" ht="39.6" x14ac:dyDescent="0.25">
      <c r="A6" s="59" t="s">
        <v>44</v>
      </c>
      <c r="B6" s="60" t="s">
        <v>76</v>
      </c>
      <c r="C6" s="61" t="s">
        <v>10</v>
      </c>
      <c r="D6" s="90"/>
      <c r="E6" s="62">
        <v>101.5</v>
      </c>
      <c r="F6" s="63">
        <f t="shared" si="0"/>
        <v>0</v>
      </c>
    </row>
    <row r="7" spans="1:7" ht="39.6" x14ac:dyDescent="0.25">
      <c r="A7" s="59" t="s">
        <v>41</v>
      </c>
      <c r="B7" s="60" t="s">
        <v>93</v>
      </c>
      <c r="C7" s="61" t="s">
        <v>78</v>
      </c>
      <c r="D7" s="90"/>
      <c r="E7" s="62">
        <v>24</v>
      </c>
      <c r="F7" s="63">
        <f t="shared" ref="F7" si="1">D7*E7</f>
        <v>0</v>
      </c>
    </row>
    <row r="8" spans="1:7" ht="39.6" x14ac:dyDescent="0.25">
      <c r="A8" s="59" t="s">
        <v>42</v>
      </c>
      <c r="B8" s="60" t="s">
        <v>77</v>
      </c>
      <c r="C8" s="61" t="s">
        <v>78</v>
      </c>
      <c r="D8" s="90"/>
      <c r="E8" s="62">
        <v>12</v>
      </c>
      <c r="F8" s="63">
        <f t="shared" ref="F8" si="2">D8*E8</f>
        <v>0</v>
      </c>
    </row>
    <row r="9" spans="1:7" x14ac:dyDescent="0.25">
      <c r="A9" s="65"/>
      <c r="B9" s="66"/>
      <c r="C9" s="67"/>
      <c r="D9" s="68"/>
      <c r="E9" s="68"/>
      <c r="F9" s="69"/>
      <c r="G9" s="70"/>
    </row>
    <row r="10" spans="1:7" ht="24" customHeight="1" x14ac:dyDescent="0.25">
      <c r="A10" s="65"/>
      <c r="B10" s="66"/>
      <c r="C10" s="67"/>
      <c r="D10" s="68"/>
      <c r="E10" s="71" t="s">
        <v>26</v>
      </c>
      <c r="F10" s="72">
        <f>SUM(F4:F8)</f>
        <v>0</v>
      </c>
    </row>
    <row r="11" spans="1:7" x14ac:dyDescent="0.25">
      <c r="A11" s="65"/>
      <c r="B11" s="66"/>
      <c r="C11" s="67"/>
      <c r="D11" s="68"/>
      <c r="E11" s="73"/>
      <c r="F11" s="74"/>
    </row>
    <row r="12" spans="1:7" x14ac:dyDescent="0.25">
      <c r="A12" s="51" t="s">
        <v>25</v>
      </c>
      <c r="B12" s="52" t="s">
        <v>83</v>
      </c>
      <c r="C12" s="53"/>
      <c r="D12" s="53"/>
      <c r="E12" s="53"/>
      <c r="F12" s="54"/>
    </row>
    <row r="13" spans="1:7" x14ac:dyDescent="0.25">
      <c r="A13" s="55" t="s">
        <v>4</v>
      </c>
      <c r="B13" s="56" t="s">
        <v>5</v>
      </c>
      <c r="C13" s="57" t="s">
        <v>6</v>
      </c>
      <c r="D13" s="57" t="s">
        <v>39</v>
      </c>
      <c r="E13" s="57" t="s">
        <v>8</v>
      </c>
      <c r="F13" s="58" t="s">
        <v>2</v>
      </c>
    </row>
    <row r="14" spans="1:7" ht="47.4" x14ac:dyDescent="0.25">
      <c r="A14" s="59" t="s">
        <v>81</v>
      </c>
      <c r="B14" s="60" t="s">
        <v>79</v>
      </c>
      <c r="C14" s="61" t="s">
        <v>10</v>
      </c>
      <c r="D14" s="75">
        <v>-111.25</v>
      </c>
      <c r="E14" s="62"/>
      <c r="F14" s="63"/>
    </row>
    <row r="15" spans="1:7" x14ac:dyDescent="0.25">
      <c r="A15" s="59" t="s">
        <v>82</v>
      </c>
      <c r="B15" s="60" t="s">
        <v>38</v>
      </c>
      <c r="C15" s="61" t="s">
        <v>10</v>
      </c>
      <c r="D15" s="90"/>
      <c r="E15" s="62">
        <v>3406</v>
      </c>
      <c r="F15" s="63">
        <f>(D15+D14)*E15</f>
        <v>-378917.5</v>
      </c>
    </row>
    <row r="16" spans="1:7" ht="41.4" hidden="1" customHeight="1" x14ac:dyDescent="0.25">
      <c r="A16" s="65"/>
      <c r="B16" s="66"/>
      <c r="C16" s="76" t="s">
        <v>40</v>
      </c>
      <c r="D16" s="77">
        <f>D14+D15</f>
        <v>-111.25</v>
      </c>
      <c r="E16" s="68"/>
      <c r="F16" s="78"/>
      <c r="G16" s="64"/>
    </row>
    <row r="17" spans="1:6" x14ac:dyDescent="0.25">
      <c r="A17" s="65"/>
      <c r="B17" s="66"/>
      <c r="C17" s="67"/>
      <c r="D17" s="68"/>
      <c r="E17" s="68"/>
      <c r="F17" s="78"/>
    </row>
    <row r="18" spans="1:6" ht="24" customHeight="1" x14ac:dyDescent="0.25">
      <c r="A18" s="65"/>
      <c r="B18" s="66"/>
      <c r="C18" s="67"/>
      <c r="D18" s="68"/>
      <c r="E18" s="71" t="s">
        <v>32</v>
      </c>
      <c r="F18" s="72">
        <f>F15</f>
        <v>-378917.5</v>
      </c>
    </row>
    <row r="19" spans="1:6" x14ac:dyDescent="0.25">
      <c r="A19" s="65"/>
      <c r="B19" s="66"/>
      <c r="C19" s="67"/>
      <c r="D19" s="68"/>
      <c r="E19" s="73"/>
      <c r="F19" s="74"/>
    </row>
    <row r="20" spans="1:6" ht="24" customHeight="1" x14ac:dyDescent="0.25">
      <c r="A20" s="65"/>
      <c r="B20" s="66"/>
      <c r="C20" s="67"/>
      <c r="D20" s="68"/>
      <c r="E20" s="71" t="s">
        <v>33</v>
      </c>
      <c r="F20" s="79">
        <f>F18+F10</f>
        <v>-378917.5</v>
      </c>
    </row>
    <row r="21" spans="1:6" x14ac:dyDescent="0.25">
      <c r="A21" s="65"/>
      <c r="B21" s="66"/>
      <c r="C21" s="67"/>
      <c r="D21" s="68"/>
      <c r="E21" s="73"/>
      <c r="F21" s="74"/>
    </row>
    <row r="22" spans="1:6" x14ac:dyDescent="0.25">
      <c r="A22" s="51"/>
      <c r="B22" s="52" t="s">
        <v>34</v>
      </c>
      <c r="C22" s="53"/>
      <c r="D22" s="53"/>
      <c r="E22" s="53"/>
      <c r="F22" s="54"/>
    </row>
    <row r="23" spans="1:6" x14ac:dyDescent="0.25">
      <c r="A23" s="55" t="s">
        <v>4</v>
      </c>
      <c r="B23" s="56" t="s">
        <v>11</v>
      </c>
      <c r="C23" s="57" t="s">
        <v>12</v>
      </c>
      <c r="D23" s="57" t="s">
        <v>13</v>
      </c>
      <c r="E23" s="57" t="s">
        <v>14</v>
      </c>
      <c r="F23" s="58" t="s">
        <v>15</v>
      </c>
    </row>
    <row r="24" spans="1:6" x14ac:dyDescent="0.25">
      <c r="A24" s="59" t="s">
        <v>84</v>
      </c>
      <c r="B24" s="91"/>
      <c r="C24" s="92"/>
      <c r="D24" s="93"/>
      <c r="E24" s="93"/>
      <c r="F24" s="94"/>
    </row>
    <row r="25" spans="1:6" x14ac:dyDescent="0.25">
      <c r="A25" s="59" t="s">
        <v>85</v>
      </c>
      <c r="B25" s="91"/>
      <c r="C25" s="92"/>
      <c r="D25" s="93"/>
      <c r="E25" s="93"/>
      <c r="F25" s="94"/>
    </row>
    <row r="26" spans="1:6" x14ac:dyDescent="0.25">
      <c r="A26" s="59" t="s">
        <v>86</v>
      </c>
      <c r="B26" s="91"/>
      <c r="C26" s="92"/>
      <c r="D26" s="93"/>
      <c r="E26" s="93"/>
      <c r="F26" s="94"/>
    </row>
    <row r="27" spans="1:6" x14ac:dyDescent="0.25">
      <c r="A27" s="65"/>
      <c r="B27" s="66"/>
      <c r="C27" s="67"/>
      <c r="D27" s="68"/>
      <c r="E27" s="68"/>
      <c r="F27" s="69"/>
    </row>
    <row r="28" spans="1:6" x14ac:dyDescent="0.25">
      <c r="A28" s="51"/>
      <c r="B28" s="52" t="s">
        <v>16</v>
      </c>
      <c r="C28" s="53"/>
      <c r="D28" s="53"/>
      <c r="E28" s="53"/>
      <c r="F28" s="54"/>
    </row>
    <row r="29" spans="1:6" x14ac:dyDescent="0.25">
      <c r="A29" s="55" t="s">
        <v>4</v>
      </c>
      <c r="B29" s="130" t="s">
        <v>17</v>
      </c>
      <c r="C29" s="130"/>
      <c r="D29" s="130"/>
      <c r="E29" s="130"/>
      <c r="F29" s="131"/>
    </row>
    <row r="30" spans="1:6" x14ac:dyDescent="0.25">
      <c r="A30" s="80" t="s">
        <v>18</v>
      </c>
      <c r="B30" s="117" t="s">
        <v>31</v>
      </c>
      <c r="C30" s="115"/>
      <c r="D30" s="115"/>
      <c r="E30" s="115"/>
      <c r="F30" s="116"/>
    </row>
    <row r="31" spans="1:6" ht="27.6" customHeight="1" x14ac:dyDescent="0.25">
      <c r="A31" s="81">
        <v>1</v>
      </c>
      <c r="B31" s="124" t="s">
        <v>73</v>
      </c>
      <c r="C31" s="125"/>
      <c r="D31" s="125"/>
      <c r="E31" s="125"/>
      <c r="F31" s="126"/>
    </row>
    <row r="32" spans="1:6" ht="30.75" customHeight="1" x14ac:dyDescent="0.25">
      <c r="A32" s="81">
        <v>2</v>
      </c>
      <c r="B32" s="114" t="s">
        <v>87</v>
      </c>
      <c r="C32" s="121"/>
      <c r="D32" s="121"/>
      <c r="E32" s="121"/>
      <c r="F32" s="122"/>
    </row>
    <row r="33" spans="1:6" x14ac:dyDescent="0.25">
      <c r="A33" s="81">
        <v>3</v>
      </c>
      <c r="B33" s="117" t="s">
        <v>27</v>
      </c>
      <c r="C33" s="115"/>
      <c r="D33" s="115"/>
      <c r="E33" s="115"/>
      <c r="F33" s="116"/>
    </row>
    <row r="34" spans="1:6" ht="31.95" customHeight="1" x14ac:dyDescent="0.25">
      <c r="A34" s="81">
        <v>4</v>
      </c>
      <c r="B34" s="124" t="s">
        <v>74</v>
      </c>
      <c r="C34" s="125"/>
      <c r="D34" s="125"/>
      <c r="E34" s="125"/>
      <c r="F34" s="126"/>
    </row>
    <row r="35" spans="1:6" x14ac:dyDescent="0.25">
      <c r="A35" s="81">
        <v>5</v>
      </c>
      <c r="B35" s="114" t="s">
        <v>88</v>
      </c>
      <c r="C35" s="115"/>
      <c r="D35" s="115"/>
      <c r="E35" s="115"/>
      <c r="F35" s="116"/>
    </row>
    <row r="36" spans="1:6" ht="44.4" customHeight="1" x14ac:dyDescent="0.25">
      <c r="A36" s="81">
        <v>6</v>
      </c>
      <c r="B36" s="114" t="s">
        <v>89</v>
      </c>
      <c r="C36" s="121"/>
      <c r="D36" s="121"/>
      <c r="E36" s="121"/>
      <c r="F36" s="122"/>
    </row>
    <row r="37" spans="1:6" ht="40.200000000000003" customHeight="1" x14ac:dyDescent="0.25">
      <c r="A37" s="81">
        <v>7</v>
      </c>
      <c r="B37" s="114" t="s">
        <v>90</v>
      </c>
      <c r="C37" s="121"/>
      <c r="D37" s="121"/>
      <c r="E37" s="121"/>
      <c r="F37" s="122"/>
    </row>
    <row r="38" spans="1:6" x14ac:dyDescent="0.25">
      <c r="A38" s="81">
        <v>8</v>
      </c>
      <c r="B38" s="117" t="s">
        <v>28</v>
      </c>
      <c r="C38" s="115"/>
      <c r="D38" s="115"/>
      <c r="E38" s="115"/>
      <c r="F38" s="116"/>
    </row>
    <row r="39" spans="1:6" x14ac:dyDescent="0.25">
      <c r="A39" s="81">
        <v>9</v>
      </c>
      <c r="B39" s="117" t="s">
        <v>29</v>
      </c>
      <c r="C39" s="115"/>
      <c r="D39" s="115"/>
      <c r="E39" s="115"/>
      <c r="F39" s="116"/>
    </row>
    <row r="40" spans="1:6" x14ac:dyDescent="0.25">
      <c r="A40" s="81">
        <v>10</v>
      </c>
      <c r="B40" s="118" t="s">
        <v>30</v>
      </c>
      <c r="C40" s="119"/>
      <c r="D40" s="119"/>
      <c r="E40" s="119"/>
      <c r="F40" s="120"/>
    </row>
    <row r="41" spans="1:6" x14ac:dyDescent="0.25">
      <c r="A41" s="81">
        <v>11</v>
      </c>
      <c r="B41" s="117" t="s">
        <v>19</v>
      </c>
      <c r="C41" s="115"/>
      <c r="D41" s="115"/>
      <c r="E41" s="115"/>
      <c r="F41" s="116"/>
    </row>
    <row r="42" spans="1:6" x14ac:dyDescent="0.25">
      <c r="A42" s="65"/>
      <c r="F42" s="83"/>
    </row>
    <row r="43" spans="1:6" x14ac:dyDescent="0.25">
      <c r="A43" s="65"/>
      <c r="B43" s="123" t="s">
        <v>35</v>
      </c>
      <c r="C43" s="123"/>
      <c r="D43" s="123"/>
      <c r="F43" s="83"/>
    </row>
    <row r="44" spans="1:6" x14ac:dyDescent="0.25">
      <c r="A44" s="65"/>
      <c r="B44" s="84" t="s">
        <v>20</v>
      </c>
      <c r="C44" s="112"/>
      <c r="D44" s="112"/>
      <c r="F44" s="83"/>
    </row>
    <row r="45" spans="1:6" x14ac:dyDescent="0.25">
      <c r="A45" s="65"/>
      <c r="B45" s="84" t="s">
        <v>21</v>
      </c>
      <c r="C45" s="112"/>
      <c r="D45" s="112"/>
      <c r="F45" s="83"/>
    </row>
    <row r="46" spans="1:6" x14ac:dyDescent="0.25">
      <c r="A46" s="65"/>
      <c r="B46" s="84" t="s">
        <v>22</v>
      </c>
      <c r="C46" s="112"/>
      <c r="D46" s="112"/>
      <c r="F46" s="83"/>
    </row>
    <row r="47" spans="1:6" ht="36.6" customHeight="1" thickBot="1" x14ac:dyDescent="0.3">
      <c r="A47" s="85"/>
      <c r="B47" s="86" t="s">
        <v>23</v>
      </c>
      <c r="C47" s="113"/>
      <c r="D47" s="113"/>
      <c r="E47" s="87"/>
      <c r="F47" s="88"/>
    </row>
    <row r="50" spans="2:5" x14ac:dyDescent="0.25">
      <c r="B50" s="70"/>
      <c r="C50" s="89"/>
      <c r="D50" s="89"/>
      <c r="E50" s="89"/>
    </row>
  </sheetData>
  <sheetProtection algorithmName="SHA-512" hashValue="dI7+Vg1NjifQ8+YVnNOe/Pi2ayeilRt1WPoNKXL3GKRZsKoVvtJIH6LhRQF0XabedjVUFXelnnZaiZlJChtrsg==" saltValue="G+85eG1kn6sAp798F8PgAA==" spinCount="100000" sheet="1" objects="1" scenarios="1"/>
  <mergeCells count="19">
    <mergeCell ref="A1:F1"/>
    <mergeCell ref="B29:F29"/>
    <mergeCell ref="B30:F30"/>
    <mergeCell ref="B31:F31"/>
    <mergeCell ref="B32:F32"/>
    <mergeCell ref="B33:F33"/>
    <mergeCell ref="B41:F41"/>
    <mergeCell ref="B43:D43"/>
    <mergeCell ref="C45:D45"/>
    <mergeCell ref="B34:F34"/>
    <mergeCell ref="C46:D46"/>
    <mergeCell ref="C47:D47"/>
    <mergeCell ref="B35:F35"/>
    <mergeCell ref="B38:F38"/>
    <mergeCell ref="B39:F39"/>
    <mergeCell ref="B40:F40"/>
    <mergeCell ref="C44:D44"/>
    <mergeCell ref="B36:F36"/>
    <mergeCell ref="B37:F37"/>
  </mergeCells>
  <dataValidations count="1">
    <dataValidation operator="lessThanOrEqual" allowBlank="1" showInputMessage="1" showErrorMessage="1" sqref="B29:B40 B23:F27 B13:F21 B3:F11" xr:uid="{00000000-0002-0000-0600-000000000000}"/>
  </dataValidations>
  <pageMargins left="0.7" right="0.7" top="0.75" bottom="0.75" header="0.3" footer="0.3"/>
  <pageSetup paperSize="9" scale="1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DFE31-D100-4661-8C19-A298A938CF82}">
  <sheetPr>
    <tabColor rgb="FFCCFFCC"/>
    <pageSetUpPr fitToPage="1"/>
  </sheetPr>
  <dimension ref="A1:R23"/>
  <sheetViews>
    <sheetView showGridLines="0" tabSelected="1" view="pageBreakPreview" zoomScale="90" zoomScaleNormal="100" zoomScaleSheetLayoutView="90" workbookViewId="0">
      <selection activeCell="F3" sqref="F3"/>
    </sheetView>
  </sheetViews>
  <sheetFormatPr defaultColWidth="8.88671875" defaultRowHeight="13.2" x14ac:dyDescent="0.25"/>
  <cols>
    <col min="1" max="1" width="25.5546875" style="50" customWidth="1"/>
    <col min="2" max="2" width="37.6640625" style="82" customWidth="1"/>
    <col min="3" max="3" width="35.5546875" style="82" customWidth="1"/>
    <col min="4" max="16384" width="8.88671875" style="50"/>
  </cols>
  <sheetData>
    <row r="1" spans="1:18" ht="36" customHeight="1" x14ac:dyDescent="0.25">
      <c r="A1" s="127" t="s">
        <v>97</v>
      </c>
      <c r="B1" s="128"/>
      <c r="C1" s="129"/>
    </row>
    <row r="2" spans="1:18" s="98" customFormat="1" ht="13.8" x14ac:dyDescent="0.25">
      <c r="A2" s="95" t="s">
        <v>68</v>
      </c>
      <c r="B2" s="96" t="s">
        <v>5</v>
      </c>
      <c r="C2" s="97"/>
    </row>
    <row r="3" spans="1:18" s="2" customFormat="1" ht="25.5" customHeight="1" x14ac:dyDescent="0.25">
      <c r="A3" s="99" t="s">
        <v>80</v>
      </c>
      <c r="B3" s="100" t="s">
        <v>69</v>
      </c>
      <c r="C3" s="101">
        <f>'1. Kwal. gunningscriteria P4'!D7</f>
        <v>-100000</v>
      </c>
      <c r="R3" s="12"/>
    </row>
    <row r="4" spans="1:18" s="2" customFormat="1" ht="26.25" customHeight="1" x14ac:dyDescent="0.25">
      <c r="A4" s="99" t="s">
        <v>70</v>
      </c>
      <c r="B4" s="100" t="s">
        <v>71</v>
      </c>
      <c r="C4" s="101">
        <f>'2. Inschrijfprijs P4'!F20</f>
        <v>-378917.5</v>
      </c>
    </row>
    <row r="5" spans="1:18" ht="13.8" thickBot="1" x14ac:dyDescent="0.3">
      <c r="A5" s="65"/>
      <c r="B5" s="50"/>
      <c r="C5" s="102"/>
    </row>
    <row r="6" spans="1:18" s="104" customFormat="1" ht="35.4" customHeight="1" thickBot="1" x14ac:dyDescent="0.3">
      <c r="A6" s="132" t="s">
        <v>72</v>
      </c>
      <c r="B6" s="132"/>
      <c r="C6" s="103">
        <f>SUM(C3:C4)</f>
        <v>-478917.5</v>
      </c>
    </row>
    <row r="7" spans="1:18" ht="26.4" customHeight="1" thickBot="1" x14ac:dyDescent="0.3">
      <c r="A7" s="85"/>
      <c r="B7" s="105"/>
      <c r="C7" s="106"/>
    </row>
    <row r="8" spans="1:18" x14ac:dyDescent="0.25">
      <c r="B8" s="50"/>
      <c r="C8" s="50"/>
    </row>
    <row r="9" spans="1:18" x14ac:dyDescent="0.25">
      <c r="B9" s="50"/>
      <c r="C9" s="50"/>
    </row>
    <row r="10" spans="1:18" x14ac:dyDescent="0.25">
      <c r="B10" s="50"/>
      <c r="C10" s="50"/>
    </row>
    <row r="11" spans="1:18" x14ac:dyDescent="0.25">
      <c r="B11" s="50"/>
      <c r="C11" s="50"/>
    </row>
    <row r="12" spans="1:18" x14ac:dyDescent="0.25">
      <c r="B12" s="50"/>
      <c r="C12" s="50"/>
    </row>
    <row r="13" spans="1:18" ht="27.6" customHeight="1" x14ac:dyDescent="0.25">
      <c r="B13" s="50"/>
      <c r="C13" s="50"/>
    </row>
    <row r="14" spans="1:18" ht="27.6" customHeight="1" x14ac:dyDescent="0.25">
      <c r="B14" s="50"/>
      <c r="C14" s="50"/>
    </row>
    <row r="15" spans="1:18" ht="27.6" customHeight="1" x14ac:dyDescent="0.25">
      <c r="B15" s="50"/>
      <c r="C15" s="50"/>
    </row>
    <row r="16" spans="1:18" x14ac:dyDescent="0.25">
      <c r="B16" s="50"/>
      <c r="C16" s="50"/>
    </row>
    <row r="17" s="50" customFormat="1" x14ac:dyDescent="0.25"/>
    <row r="18" s="50" customFormat="1" x14ac:dyDescent="0.25"/>
    <row r="19" s="50" customFormat="1" x14ac:dyDescent="0.25"/>
    <row r="20" s="50" customFormat="1" x14ac:dyDescent="0.25"/>
    <row r="21" s="50" customFormat="1" x14ac:dyDescent="0.25"/>
    <row r="22" s="50" customFormat="1" x14ac:dyDescent="0.25"/>
    <row r="23" s="50" customFormat="1" ht="36.6" customHeight="1" x14ac:dyDescent="0.25"/>
  </sheetData>
  <sheetProtection algorithmName="SHA-512" hashValue="twPzakcvDb9EvQ14jd3YPkjQxrdgIJaK5JxCahC2k37Gqzpe69GT46bKT405ehfC3/ImE8BWC+XoJDyoqoi+Hg==" saltValue="375immOl345ls7w6htZbHQ==" spinCount="100000" sheet="1" selectLockedCells="1" selectUnlockedCells="1"/>
  <mergeCells count="2">
    <mergeCell ref="A1:C1"/>
    <mergeCell ref="A6:B6"/>
  </mergeCells>
  <dataValidations count="1">
    <dataValidation operator="lessThanOrEqual" allowBlank="1" showInputMessage="1" showErrorMessage="1" sqref="C6 A6" xr:uid="{767561C0-E576-4B57-9967-29784EDFE69C}"/>
  </dataValidations>
  <pageMargins left="0.70866141732283472" right="0.70866141732283472" top="0.74803149606299213" bottom="0.74803149606299213" header="0.31496062992125984" footer="0.31496062992125984"/>
  <pageSetup paperSize="9" fitToHeight="0" orientation="landscape" r:id="rId1"/>
  <headerFooter>
    <oddHeader>&amp;L&amp;"Century Gothic,Vet"&amp;12&amp;F&amp;R&amp;"Century Gothic,Vet"&amp;12&amp;A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Rene Janssen</DisplayName>
        <AccountId>27</AccountId>
        <AccountType/>
      </UserInfo>
      <UserInfo>
        <DisplayName>Carine Mulder</DisplayName>
        <AccountId>3286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A844A-22D0-42E9-BCD7-A7BA2B5C384D}">
  <ds:schemaRefs>
    <ds:schemaRef ds:uri="http://schemas.microsoft.com/sharepoint/v3/contenttype/forms"/>
  </ds:schemaRefs>
</ds:datastoreItem>
</file>

<file path=customXml/itemProps2.xml><?xml version="1.0" encoding="utf-8"?>
<ds:datastoreItem xmlns:ds="http://schemas.openxmlformats.org/officeDocument/2006/customXml" ds:itemID="{EF1C7BEF-18D7-44FB-B9D5-245591EB311F}">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s>
</ds:datastoreItem>
</file>

<file path=customXml/itemProps3.xml><?xml version="1.0" encoding="utf-8"?>
<ds:datastoreItem xmlns:ds="http://schemas.openxmlformats.org/officeDocument/2006/customXml" ds:itemID="{461AEEF5-448E-4001-B5EA-42ED542A6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T0 Voorblad</vt:lpstr>
      <vt:lpstr>1. Kwal. gunningscriteria P4</vt:lpstr>
      <vt:lpstr>2. Inschrijfprijs P4</vt:lpstr>
      <vt:lpstr>3. Fictieve inschrijfprijs P4</vt:lpstr>
      <vt:lpstr>'2. Inschrijfprijs P4'!Afdrukbereik</vt:lpstr>
      <vt:lpstr>'3. Fictieve inschrijfprijs P4'!Afdrukbereik</vt:lpstr>
      <vt:lpstr>'T0 Voorblad'!Afdrukbereik</vt:lpstr>
      <vt:lpstr>'1. Kwal. gunningscriteria P4'!Afdruktitels</vt:lpstr>
    </vt:vector>
  </TitlesOfParts>
  <Company>CloudedHosting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Carine Mulder</dc:creator>
  <cp:lastModifiedBy>Carine Mulder</cp:lastModifiedBy>
  <cp:lastPrinted>2019-06-28T05:47:17Z</cp:lastPrinted>
  <dcterms:created xsi:type="dcterms:W3CDTF">2019-05-29T11:26:54Z</dcterms:created>
  <dcterms:modified xsi:type="dcterms:W3CDTF">2024-09-03T12:02:06Z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11520800</vt:r8>
  </property>
  <property fmtid="{D5CDD505-2E9C-101B-9397-08002B2CF9AE}" pid="4" name="MediaServiceImageTags">
    <vt:lpwstr/>
  </property>
</Properties>
</file>