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cuvision.sharepoint.com/Gedeelde documenten/Ato -Signum/Aanbestedingsdocumenten/Publicatie/"/>
    </mc:Choice>
  </mc:AlternateContent>
  <xr:revisionPtr revIDLastSave="142" documentId="8_{CCA401BF-24E6-7D4B-9077-70199285EFD7}" xr6:coauthVersionLast="47" xr6:coauthVersionMax="47" xr10:uidLastSave="{60CB397A-60A8-4D4E-AF5D-40A0BA393B00}"/>
  <bookViews>
    <workbookView xWindow="0" yWindow="500" windowWidth="51200" windowHeight="26700" activeTab="5" xr2:uid="{6D60F8E0-1995-4A6A-9BF8-266FE2567378}"/>
  </bookViews>
  <sheets>
    <sheet name="Voorblad" sheetId="1" r:id="rId1"/>
    <sheet name="Instructies" sheetId="2" r:id="rId2"/>
    <sheet name="Eisen" sheetId="3" r:id="rId3"/>
    <sheet name="Totale Kosten Inschrijver" sheetId="4" r:id="rId4"/>
    <sheet name="Implementatie" sheetId="5" r:id="rId5"/>
    <sheet name="Exploitatie" sheetId="6" r:id="rId6"/>
    <sheet name="Kosten Tijdens Looptijd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4" l="1"/>
  <c r="I10" i="4"/>
  <c r="I9" i="4"/>
  <c r="H9" i="4"/>
  <c r="M44" i="6"/>
  <c r="L44" i="6"/>
  <c r="K44" i="6"/>
  <c r="J44" i="6"/>
  <c r="I44" i="6"/>
  <c r="H44" i="6"/>
  <c r="G44" i="6"/>
  <c r="M43" i="6"/>
  <c r="L43" i="6"/>
  <c r="K43" i="6"/>
  <c r="J43" i="6"/>
  <c r="I43" i="6"/>
  <c r="H43" i="6"/>
  <c r="G43" i="6"/>
  <c r="J45" i="6" l="1"/>
  <c r="F9" i="4" s="1"/>
  <c r="F10" i="4" s="1"/>
  <c r="L45" i="6"/>
  <c r="I45" i="6"/>
  <c r="E9" i="4" s="1"/>
  <c r="E10" i="4" s="1"/>
  <c r="M45" i="6"/>
  <c r="K45" i="6"/>
  <c r="G9" i="4" s="1"/>
  <c r="G10" i="4" s="1"/>
  <c r="H45" i="6"/>
  <c r="D9" i="4" s="1"/>
  <c r="D10" i="4" s="1"/>
  <c r="G45" i="6"/>
  <c r="C9" i="4" s="1"/>
  <c r="J9" i="4" l="1"/>
  <c r="J10" i="4" s="1"/>
  <c r="C10" i="4"/>
  <c r="J15" i="6" l="1"/>
  <c r="I15" i="6"/>
  <c r="H15" i="6"/>
  <c r="G15" i="6"/>
  <c r="F15" i="6"/>
  <c r="K15" i="6" s="1"/>
  <c r="L15" i="6" s="1"/>
  <c r="J14" i="6"/>
  <c r="I14" i="6"/>
  <c r="H14" i="6"/>
  <c r="G14" i="6"/>
  <c r="F14" i="6"/>
  <c r="K14" i="6" s="1"/>
  <c r="L14" i="6" s="1"/>
  <c r="J13" i="6"/>
  <c r="I13" i="6"/>
  <c r="H13" i="6"/>
  <c r="G13" i="6"/>
  <c r="F13" i="6"/>
  <c r="K13" i="6" s="1"/>
  <c r="L13" i="6" s="1"/>
  <c r="F9" i="6" l="1"/>
  <c r="K9" i="6" s="1"/>
  <c r="G9" i="6"/>
  <c r="H9" i="6"/>
  <c r="I9" i="6"/>
  <c r="J9" i="6"/>
  <c r="F10" i="6"/>
  <c r="K10" i="6" s="1"/>
  <c r="G10" i="6"/>
  <c r="H10" i="6"/>
  <c r="I10" i="6"/>
  <c r="J10" i="6"/>
  <c r="F11" i="6"/>
  <c r="K11" i="6" s="1"/>
  <c r="G11" i="6"/>
  <c r="H11" i="6"/>
  <c r="I11" i="6"/>
  <c r="J11" i="6"/>
  <c r="F12" i="6"/>
  <c r="K12" i="6" s="1"/>
  <c r="L12" i="6" s="1"/>
  <c r="G12" i="6"/>
  <c r="H12" i="6"/>
  <c r="I12" i="6"/>
  <c r="J12" i="6"/>
  <c r="F8" i="6"/>
  <c r="K8" i="6" s="1"/>
  <c r="G8" i="6"/>
  <c r="H8" i="6"/>
  <c r="I8" i="6"/>
  <c r="J8" i="6"/>
  <c r="F16" i="6"/>
  <c r="K16" i="6" s="1"/>
  <c r="L16" i="6" s="1"/>
  <c r="G16" i="6"/>
  <c r="H16" i="6"/>
  <c r="I16" i="6"/>
  <c r="J16" i="6"/>
  <c r="F17" i="6"/>
  <c r="K17" i="6" s="1"/>
  <c r="G17" i="6"/>
  <c r="H17" i="6"/>
  <c r="I17" i="6"/>
  <c r="J17" i="6"/>
  <c r="L11" i="6" l="1"/>
  <c r="L8" i="6"/>
  <c r="L17" i="6"/>
  <c r="L9" i="6"/>
  <c r="L10" i="6"/>
  <c r="I7" i="6" l="1"/>
  <c r="F7" i="6"/>
  <c r="K7" i="6" s="1"/>
  <c r="K18" i="6" s="1"/>
  <c r="G7" i="6"/>
  <c r="H7" i="6"/>
  <c r="J7" i="6"/>
  <c r="I18" i="6" l="1"/>
  <c r="F7" i="4" s="1"/>
  <c r="L7" i="6"/>
  <c r="F18" i="6"/>
  <c r="C7" i="4" s="1"/>
  <c r="G18" i="6"/>
  <c r="H18" i="6"/>
  <c r="J18" i="6"/>
  <c r="H7" i="4" l="1"/>
  <c r="L18" i="6"/>
  <c r="I7" i="4" s="1"/>
  <c r="C7" i="5"/>
  <c r="C6" i="4" s="1"/>
  <c r="E31" i="6"/>
  <c r="F31" i="6" s="1"/>
  <c r="G31" i="6" s="1"/>
  <c r="E30" i="6"/>
  <c r="F30" i="6" s="1"/>
  <c r="G30" i="6" s="1"/>
  <c r="H31" i="6" l="1"/>
  <c r="J31" i="6" s="1"/>
  <c r="K31" i="6" s="1"/>
  <c r="I31" i="6"/>
  <c r="H30" i="6"/>
  <c r="J30" i="6" s="1"/>
  <c r="K30" i="6" s="1"/>
  <c r="I30" i="6"/>
  <c r="E32" i="6"/>
  <c r="C8" i="4" s="1"/>
  <c r="F32" i="6"/>
  <c r="D8" i="4" s="1"/>
  <c r="D7" i="4"/>
  <c r="G7" i="4"/>
  <c r="E7" i="4"/>
  <c r="G32" i="6"/>
  <c r="I32" i="6" l="1"/>
  <c r="E8" i="4"/>
  <c r="F8" i="4"/>
  <c r="K32" i="6"/>
  <c r="J7" i="4"/>
  <c r="H32" i="6"/>
  <c r="G8" i="4" l="1"/>
  <c r="J32" i="6" l="1"/>
  <c r="H8" i="4" s="1"/>
  <c r="I8" i="4" l="1"/>
  <c r="J6" i="4"/>
  <c r="J8" i="4" l="1"/>
  <c r="D6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tc={F890C159-9FB3-48F8-9815-67F2A14A9823}</author>
  </authors>
  <commentList>
    <comment ref="E12" authorId="0" shapeId="0" xr:uid="{F890C159-9FB3-48F8-9815-67F2A14A982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Nietjes in de afdruk prijs meenemen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tc={45E8DC30-8B65-4B1F-B7EC-1172A30E63A6}</author>
  </authors>
  <commentList>
    <comment ref="F11" authorId="0" shapeId="0" xr:uid="{45E8DC30-8B65-4B1F-B7EC-1172A30E63A6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2,5% gebruikelijk bij dit soort aanbestedingen?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tc={1AF9383F-86F6-4D7B-A8DD-B7E595A4C3DC}</author>
  </authors>
  <commentList>
    <comment ref="D5" authorId="0" shapeId="0" xr:uid="{1AF9383F-86F6-4D7B-A8DD-B7E595A4C3D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kolom D nog contoleren naar de laatste
aantallen.</t>
      </text>
    </comment>
  </commentList>
</comments>
</file>

<file path=xl/sharedStrings.xml><?xml version="1.0" encoding="utf-8"?>
<sst xmlns="http://schemas.openxmlformats.org/spreadsheetml/2006/main" count="190" uniqueCount="132">
  <si>
    <t>ATO - Signum</t>
  </si>
  <si>
    <t>Datum:</t>
  </si>
  <si>
    <t>Versie:</t>
  </si>
  <si>
    <t>Inschrijver:</t>
  </si>
  <si>
    <t>Functie:</t>
  </si>
  <si>
    <t>Handtekening: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</si>
  <si>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</si>
  <si>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</si>
  <si>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</si>
  <si>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</si>
  <si>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</si>
  <si>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</si>
  <si>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</si>
  <si>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</si>
  <si>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</si>
  <si>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</si>
  <si>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</si>
  <si>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 xml:space="preserve">Eisen </t>
  </si>
  <si>
    <t>Nr</t>
  </si>
  <si>
    <t xml:space="preserve">Eis </t>
  </si>
  <si>
    <t>Referentie tab</t>
  </si>
  <si>
    <t>BTW: Alle opgegeven kosten/prijzen zijn exclusief BTW en op twee decimalen nauwkeurig</t>
  </si>
  <si>
    <t>Implementatie en Exploitatie</t>
  </si>
  <si>
    <t>Het betreft maandtarieven</t>
  </si>
  <si>
    <t>Exploitatie</t>
  </si>
  <si>
    <t xml:space="preserve">Totale Kosten Inschrijver (TKI). De TKI berekening is van toepassing op de gehele looptijd van het initiële contract (5 jaar) en de eventuele verlening (2 maal 1 jaar). </t>
  </si>
  <si>
    <t>De implementatiekosten zijn onderdeel van de TKI berekening en worden eenmalig bij de start van de overeenkosmt gefactureerd</t>
  </si>
  <si>
    <t>Implementatie</t>
  </si>
  <si>
    <t>Er zullen geen kosten in rekening worden gebracht voor het retourhalen van apparatuur tijdens of aan het einde van de overeenkomst, behoudens eventueel verschuldigde resttermijnen.</t>
  </si>
  <si>
    <t>Voor scans geldt een nul tarief, deze worden dus niet in rekening gebracht.</t>
  </si>
  <si>
    <t>Alle variabele en vaste kosten zoals toner en/of inkt (ongeacht vlakvulling), drum, toner opvangbakjes, Verbruiksartikelen in algemene zin, voorrijdkosten, reparatie etc. zitten in de afgesproken afdrukprijs. Enige uitzondering hierop zijn huur van de machine, nietjes, stroom en papier.</t>
  </si>
  <si>
    <t>Totale Kosten Inschrijver</t>
  </si>
  <si>
    <t>Samenvatting opgegeven kosten</t>
  </si>
  <si>
    <t>Initiële looptijd</t>
  </si>
  <si>
    <t>Verlenging</t>
  </si>
  <si>
    <t>Onderdeel</t>
  </si>
  <si>
    <t>Jaar 1</t>
  </si>
  <si>
    <t>Jaar 2</t>
  </si>
  <si>
    <t>Jaar 3</t>
  </si>
  <si>
    <t>Jaar 4</t>
  </si>
  <si>
    <t>Jaar 5</t>
  </si>
  <si>
    <t>Jaar 6</t>
  </si>
  <si>
    <t>Jaar 7</t>
  </si>
  <si>
    <t>Totaal TKI</t>
  </si>
  <si>
    <t>Tabel 1: Eenmalige implementatiekosten</t>
  </si>
  <si>
    <t>Tabel 2: Huur MFP's</t>
  </si>
  <si>
    <t>Tabel 3: Verbruik tikken</t>
  </si>
  <si>
    <t>Totaal</t>
  </si>
  <si>
    <t>-Inschrijver dient in dit tabblad niets in te vullen of aan te passen, alle ingevulde bedragen uit de andere tabbladen worden automatisch overgenomen.</t>
  </si>
  <si>
    <t>-Bovenstaande tabel geeft een samenvatting van de prijzen en vergoedingen opgenomen in de andere tabbladen.</t>
  </si>
  <si>
    <t>-De optelsom van alle prijscomponenten over de gehele looptijd vormt de TKI (Totale Kosten Inschrijver).</t>
  </si>
  <si>
    <t>-Er wordt geen gebruik gemaakt van weging tussen de verschillende tabellen.</t>
  </si>
  <si>
    <t>Kosten Implementatie</t>
  </si>
  <si>
    <t xml:space="preserve">Tabel 1: Eenmalige implementatiekosten </t>
  </si>
  <si>
    <t>Tarief</t>
  </si>
  <si>
    <t>Percentage TKI</t>
  </si>
  <si>
    <t>Eenmalige implementatiekosten</t>
  </si>
  <si>
    <t xml:space="preserve">Subtotaal  </t>
  </si>
  <si>
    <t>-In de bovenstaande tabel vult Inschrijver de algemene kosten voor de totale implementatie in (zie Programma van Eisen voor de definitie).</t>
  </si>
  <si>
    <t>-De opgegeven eenmalige implementatiekosten mogen niet meer dan 2,5% van TKI bedragen.</t>
  </si>
  <si>
    <t>Kosten Exploitatie</t>
  </si>
  <si>
    <t>Huurkosten per jaar</t>
  </si>
  <si>
    <t>Tabel 2: Huur apparatuur</t>
  </si>
  <si>
    <t xml:space="preserve"> nog te cont</t>
  </si>
  <si>
    <t>Initiële Looptijd</t>
  </si>
  <si>
    <t xml:space="preserve">Type </t>
  </si>
  <si>
    <t>Model conform eisen PVE</t>
  </si>
  <si>
    <t>Aantal
(Indicatief)</t>
  </si>
  <si>
    <t>Huurtarief per MFP</t>
  </si>
  <si>
    <t>Type 1</t>
  </si>
  <si>
    <t xml:space="preserve">MFP A3 | 25 ppm </t>
  </si>
  <si>
    <t>Type 2</t>
  </si>
  <si>
    <t>MFP A3 | 35 ppm</t>
  </si>
  <si>
    <t>Optioneel</t>
  </si>
  <si>
    <t>Extra lade minimaal 1.500 vel</t>
  </si>
  <si>
    <t>Perforatie module (2-4 gaats)</t>
  </si>
  <si>
    <t>Boekjes finisher:
  -  Rughechting minimaal 15 vel (60 pagina's)
  -  Nieten minimaal 50 vel
  -  Nieten op minimaal 3 posities (links boven, linker zijkant en rug)</t>
  </si>
  <si>
    <t>Type 3</t>
  </si>
  <si>
    <t>MFP A3 | 45 ppm</t>
  </si>
  <si>
    <t>Type 4</t>
  </si>
  <si>
    <t>MFP A3 | 60 ppm</t>
  </si>
  <si>
    <t>-In de kolom 'model conform eisen PvE' moet het modelnummer van de Inschrijver worden ingevuld.</t>
  </si>
  <si>
    <t xml:space="preserve">-In de bovenstaande tabel vult Inschrijver het leasetarief per machine per maand in. De configuratie van de aangeboden machine moet voldoen aan de machinespecificaties uit Bijlage C Machine specificaties </t>
  </si>
  <si>
    <t>-In de subtotaal regel van bovenstaande tabel wordt de TKI per jaar voor dit onderdeel berekend door de verschillende onderdelen bij elkaar op te tellen.</t>
  </si>
  <si>
    <t>Afdrukkosten per jaar</t>
  </si>
  <si>
    <t>Type Print</t>
  </si>
  <si>
    <t>Volume per maand</t>
  </si>
  <si>
    <t>Afdrukprijs</t>
  </si>
  <si>
    <t>Zwart/Wit A4</t>
  </si>
  <si>
    <t>Kleur A4</t>
  </si>
  <si>
    <t xml:space="preserve">-In de kolom afdrukprijs voert Inschrijver de afdrukprijs voor het betreffende type print. </t>
  </si>
  <si>
    <t xml:space="preserve">-Het volume per maand betreft een indicatief aantal. </t>
  </si>
  <si>
    <t>Kosten tijdens looptijd</t>
  </si>
  <si>
    <t>Tabel 5: Leverings- en verhuiskosten</t>
  </si>
  <si>
    <t>Soort</t>
  </si>
  <si>
    <t>Levering Type 1</t>
  </si>
  <si>
    <t xml:space="preserve">Levering Type 2 </t>
  </si>
  <si>
    <t>Levering Type 3</t>
  </si>
  <si>
    <t>Levering Type 4</t>
  </si>
  <si>
    <t xml:space="preserve">Verhuizing intern Type 1 </t>
  </si>
  <si>
    <t>Verhuizing intern Type 2</t>
  </si>
  <si>
    <t>Verhuizing intern Type 3</t>
  </si>
  <si>
    <t>Verhuizing intern Type 4</t>
  </si>
  <si>
    <t>Verhuizing extern Type 1</t>
  </si>
  <si>
    <t>Verhuizing extern Type 2</t>
  </si>
  <si>
    <t>Verhuizing extern Type 3</t>
  </si>
  <si>
    <t>Verhuizing extern Type 4</t>
  </si>
  <si>
    <t>-In de bovenstaande tabel vindt Inschrijver de tarieven die gerekend worden voor ondersteuning gedurende de looptijd van de Overeenkomst</t>
  </si>
  <si>
    <t>-Het betreft hier uitdrukkelijk de kosten bij uitbreiding van afdrukapparatuur.</t>
  </si>
  <si>
    <t>Opdrachtgever is gerechtigd verhuizingen ook zelf uit (te laten) voeren.</t>
  </si>
  <si>
    <t>-Leveringen en verhuizingen vinden alleen plaats na goedkeuring door en in opdracht van Opdrachtgever</t>
  </si>
  <si>
    <t>Tabel 6: Verbruiksmaterialen</t>
  </si>
  <si>
    <t>Capaciteit cartridge</t>
  </si>
  <si>
    <t>Nietjes Type 2</t>
  </si>
  <si>
    <t>Nietjes Type 3</t>
  </si>
  <si>
    <t>Nietjes Type 4</t>
  </si>
  <si>
    <t>-In de bovenstaande tabel vult Inschrijver de kosten en de capciteit van de gevraagde verbruiksmatrialen in.</t>
  </si>
  <si>
    <t>-Levering van verbruiksmaterialen vindt plaats op basis van bestelling door Opdrachtgever</t>
  </si>
  <si>
    <t>- Indien bovenstaande verbruiksmaterialen goedkoper te verkrijgen zijn in de markt is opdrachtgever gerechtigd deze te kopen en te gebruiken</t>
  </si>
  <si>
    <t>TenderNedkenmerk :TN451789</t>
  </si>
  <si>
    <t>Voor de huur van de MFP's geldt dat in de verlengingsjaren 30% van maandelijkse kosten in rekening gebracht mogen worden. Verder geldt dat  in de verlengingsjaren MFP's ingeleverd kunnen worden zonder bijkomende kosten of aftrek van het retourbedrag.</t>
  </si>
  <si>
    <t>Huur- en supportkosten per jaar</t>
  </si>
  <si>
    <t>Tabel 4: Software</t>
  </si>
  <si>
    <t>Oplossing conform eisen PVE</t>
  </si>
  <si>
    <t>Aantal
t.b.h. TKI</t>
  </si>
  <si>
    <t>Maandelijkse kosten 
jaar 1 t/m 5</t>
  </si>
  <si>
    <t>Maandelijkse kosten 
jaar 6 &amp; 7</t>
  </si>
  <si>
    <t>Cloud Printerspooler software per machine</t>
  </si>
  <si>
    <t xml:space="preserve">-In de kolom Maandelijkse kosten voert u de maandelijkse kosten voor het betreffende item in. </t>
  </si>
  <si>
    <t>-Het aantal betreft een indicatief aantal t.b.v. van de TKI berekening.</t>
  </si>
  <si>
    <t xml:space="preserve">Tabel 4: Software </t>
  </si>
  <si>
    <t xml:space="preserve">Multicardreader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</si>
</sst>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[$€-413]\ * #,##0.00_ ;_ [$€-413]\ * \-#,##0.00_ ;_ [$€-413]\ * &quot;-&quot;??_ ;_ @_ "/>
    <numFmt numFmtId="167" formatCode="_ &quot;€&quot;\ * #,##0.0000_ ;_ &quot;€&quot;\ * \-#,##0.0000_ ;_ &quot;€&quot;\ * &quot;-&quot;??_ ;_ @_ "/>
    <numFmt numFmtId="168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Titillium Web Regular"/>
    </font>
    <font>
      <sz val="11"/>
      <color theme="1"/>
      <name val="Titillium Web Regular"/>
    </font>
    <font>
      <b/>
      <sz val="11"/>
      <color theme="1"/>
      <name val="Titillium Web Regular"/>
    </font>
    <font>
      <sz val="8"/>
      <color theme="1"/>
      <name val="Titillium Web Regular"/>
    </font>
    <font>
      <b/>
      <sz val="11"/>
      <color theme="0"/>
      <name val="Titillium Web Regular"/>
    </font>
    <font>
      <u/>
      <sz val="8"/>
      <color theme="1"/>
      <name val="Titillium Web Regular"/>
    </font>
    <font>
      <sz val="11"/>
      <color theme="0"/>
      <name val="Titillium Web Regular"/>
    </font>
    <font>
      <sz val="11"/>
      <name val="Titillium Web Regula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77EA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6" fontId="4" fillId="0" borderId="1" xfId="2" applyNumberFormat="1" applyFont="1" applyBorder="1" applyAlignment="1">
      <alignment horizontal="center" vertical="center"/>
    </xf>
    <xf numFmtId="166" fontId="4" fillId="6" borderId="1" xfId="2" applyNumberFormat="1" applyFont="1" applyFill="1" applyBorder="1" applyAlignment="1">
      <alignment horizontal="center" vertical="center"/>
    </xf>
    <xf numFmtId="166" fontId="5" fillId="3" borderId="1" xfId="2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66" fontId="5" fillId="5" borderId="1" xfId="2" applyNumberFormat="1" applyFont="1" applyFill="1" applyBorder="1" applyAlignment="1">
      <alignment horizontal="center" vertical="center"/>
    </xf>
    <xf numFmtId="0" fontId="8" fillId="8" borderId="5" xfId="0" applyFont="1" applyFill="1" applyBorder="1" applyAlignment="1">
      <alignment vertical="center"/>
    </xf>
    <xf numFmtId="0" fontId="6" fillId="8" borderId="6" xfId="0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49" fontId="6" fillId="8" borderId="8" xfId="0" applyNumberFormat="1" applyFont="1" applyFill="1" applyBorder="1" applyAlignment="1">
      <alignment vertical="center"/>
    </xf>
    <xf numFmtId="0" fontId="6" fillId="8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4" fillId="8" borderId="9" xfId="0" applyFont="1" applyFill="1" applyBorder="1" applyAlignment="1">
      <alignment vertical="center"/>
    </xf>
    <xf numFmtId="49" fontId="6" fillId="8" borderId="10" xfId="0" applyNumberFormat="1" applyFont="1" applyFill="1" applyBorder="1" applyAlignment="1">
      <alignment vertical="center"/>
    </xf>
    <xf numFmtId="0" fontId="6" fillId="8" borderId="11" xfId="0" applyFont="1" applyFill="1" applyBorder="1" applyAlignment="1">
      <alignment vertical="center"/>
    </xf>
    <xf numFmtId="0" fontId="4" fillId="8" borderId="11" xfId="0" applyFont="1" applyFill="1" applyBorder="1" applyAlignment="1">
      <alignment vertical="center"/>
    </xf>
    <xf numFmtId="0" fontId="4" fillId="8" borderId="12" xfId="0" applyFont="1" applyFill="1" applyBorder="1" applyAlignment="1">
      <alignment vertical="center"/>
    </xf>
    <xf numFmtId="0" fontId="5" fillId="0" borderId="0" xfId="0" applyFont="1"/>
    <xf numFmtId="14" fontId="4" fillId="0" borderId="0" xfId="0" applyNumberFormat="1" applyFont="1" applyAlignment="1">
      <alignment horizontal="left"/>
    </xf>
    <xf numFmtId="0" fontId="4" fillId="0" borderId="1" xfId="0" applyFont="1" applyBorder="1"/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4" fillId="8" borderId="1" xfId="0" applyFont="1" applyFill="1" applyBorder="1" applyAlignment="1">
      <alignment vertical="center"/>
    </xf>
    <xf numFmtId="0" fontId="4" fillId="3" borderId="1" xfId="0" applyFont="1" applyFill="1" applyBorder="1"/>
    <xf numFmtId="0" fontId="4" fillId="5" borderId="1" xfId="0" applyFont="1" applyFill="1" applyBorder="1"/>
    <xf numFmtId="0" fontId="4" fillId="0" borderId="0" xfId="0" applyFont="1" applyAlignment="1">
      <alignment horizontal="center"/>
    </xf>
    <xf numFmtId="0" fontId="7" fillId="0" borderId="0" xfId="0" applyFont="1"/>
    <xf numFmtId="0" fontId="9" fillId="4" borderId="2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164" fontId="4" fillId="7" borderId="1" xfId="2" applyFont="1" applyFill="1" applyBorder="1" applyAlignment="1" applyProtection="1">
      <alignment vertical="center"/>
      <protection locked="0"/>
    </xf>
    <xf numFmtId="10" fontId="4" fillId="9" borderId="21" xfId="0" applyNumberFormat="1" applyFont="1" applyFill="1" applyBorder="1" applyAlignment="1">
      <alignment horizontal="center" vertical="center"/>
    </xf>
    <xf numFmtId="164" fontId="4" fillId="3" borderId="4" xfId="2" applyFont="1" applyFill="1" applyBorder="1" applyAlignment="1">
      <alignment vertical="center"/>
    </xf>
    <xf numFmtId="0" fontId="4" fillId="8" borderId="6" xfId="0" applyFont="1" applyFill="1" applyBorder="1"/>
    <xf numFmtId="0" fontId="4" fillId="0" borderId="8" xfId="0" applyFont="1" applyBorder="1"/>
    <xf numFmtId="0" fontId="4" fillId="8" borderId="0" xfId="0" applyFont="1" applyFill="1"/>
    <xf numFmtId="0" fontId="4" fillId="8" borderId="11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 applyProtection="1">
      <alignment horizontal="left" vertical="center"/>
      <protection locked="0"/>
    </xf>
    <xf numFmtId="164" fontId="4" fillId="7" borderId="1" xfId="2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164" fontId="10" fillId="3" borderId="1" xfId="2" applyFont="1" applyFill="1" applyBorder="1" applyAlignment="1">
      <alignment horizontal="center" vertical="center"/>
    </xf>
    <xf numFmtId="164" fontId="4" fillId="0" borderId="0" xfId="2" applyFont="1" applyFill="1" applyBorder="1" applyAlignment="1">
      <alignment horizontal="right" vertical="center"/>
    </xf>
    <xf numFmtId="164" fontId="4" fillId="0" borderId="0" xfId="0" applyNumberFormat="1" applyFont="1"/>
    <xf numFmtId="0" fontId="4" fillId="8" borderId="7" xfId="0" applyFont="1" applyFill="1" applyBorder="1"/>
    <xf numFmtId="0" fontId="4" fillId="8" borderId="9" xfId="0" applyFont="1" applyFill="1" applyBorder="1"/>
    <xf numFmtId="0" fontId="4" fillId="8" borderId="12" xfId="0" applyFont="1" applyFill="1" applyBorder="1"/>
    <xf numFmtId="0" fontId="4" fillId="0" borderId="30" xfId="0" applyFont="1" applyBorder="1" applyAlignment="1">
      <alignment horizontal="center"/>
    </xf>
    <xf numFmtId="168" fontId="4" fillId="0" borderId="1" xfId="1" applyNumberFormat="1" applyFont="1" applyFill="1" applyBorder="1" applyAlignment="1">
      <alignment horizontal="right" vertical="center" indent="11"/>
    </xf>
    <xf numFmtId="167" fontId="4" fillId="7" borderId="1" xfId="2" applyNumberFormat="1" applyFont="1" applyFill="1" applyBorder="1" applyAlignment="1" applyProtection="1">
      <alignment horizontal="center" vertical="center"/>
      <protection locked="0"/>
    </xf>
    <xf numFmtId="164" fontId="4" fillId="3" borderId="1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2" applyFont="1" applyBorder="1" applyAlignment="1">
      <alignment horizontal="center" vertical="center"/>
    </xf>
    <xf numFmtId="164" fontId="4" fillId="0" borderId="0" xfId="2" applyFont="1"/>
    <xf numFmtId="0" fontId="6" fillId="8" borderId="15" xfId="0" applyFont="1" applyFill="1" applyBorder="1" applyAlignment="1">
      <alignment vertical="center"/>
    </xf>
    <xf numFmtId="0" fontId="4" fillId="8" borderId="15" xfId="0" applyFont="1" applyFill="1" applyBorder="1" applyAlignment="1">
      <alignment vertical="center"/>
    </xf>
    <xf numFmtId="0" fontId="4" fillId="8" borderId="15" xfId="0" applyFont="1" applyFill="1" applyBorder="1"/>
    <xf numFmtId="49" fontId="6" fillId="8" borderId="16" xfId="0" applyNumberFormat="1" applyFont="1" applyFill="1" applyBorder="1" applyAlignment="1">
      <alignment vertical="center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</cellXfs>
  <cellStyles count="3">
    <cellStyle name="Komma" xfId="1" builtinId="3"/>
    <cellStyle name="Standaard" xfId="0" builtinId="0"/>
    <cellStyle name="Valuta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astgebruiker" id="{04DAA230-A90E-4074-B775-4A2C15FF0962}" userId="S::urn:spo:anon#6df902640d257c858c0a93932795ab538fb57f9d88dfc4d49301b95348e63626::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2" dT="2024-01-30T11:19:50.38" personId="{04DAA230-A90E-4074-B775-4A2C15FF0962}" id="{F890C159-9FB3-48F8-9815-67F2A14A9823}">
    <text>Nietjes in de afdruk prijs meenemen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11" dT="2024-01-30T11:23:53.45" personId="{04DAA230-A90E-4074-B775-4A2C15FF0962}" id="{45E8DC30-8B65-4B1F-B7EC-1172A30E63A6}">
    <text xml:space="preserve">Is 2,5% gebruikelijk bij dit soort aanbestedingen?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5" dT="2024-01-30T11:29:39.51" personId="{04DAA230-A90E-4074-B775-4A2C15FF0962}" id="{1AF9383F-86F6-4D7B-A8DD-B7E595A4C3DC}">
    <text>kolom D nog contoleren naar de laatste
aantallen.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8A13-D471-4427-9EB2-708919EDF831}">
  <dimension ref="B2:B25"/>
  <sheetViews>
    <sheetView showGridLines="0" zoomScaleNormal="100" workbookViewId="0">
      <selection activeCell="B10" sqref="B10"/>
    </sheetView>
  </sheetViews>
  <sheetFormatPr baseColWidth="10" defaultColWidth="8.83203125" defaultRowHeight="18" x14ac:dyDescent="0.25"/>
  <cols>
    <col min="1" max="1" width="19.33203125" style="2" customWidth="1"/>
    <col min="2" max="2" width="46.83203125" style="2" customWidth="1"/>
    <col min="3" max="3" width="19.33203125" style="2" customWidth="1"/>
    <col min="4" max="16384" width="8.83203125" style="2"/>
  </cols>
  <sheetData>
    <row r="2" spans="2:2" ht="27" x14ac:dyDescent="0.35">
      <c r="B2" s="1" t="s">
        <v>0</v>
      </c>
    </row>
    <row r="3" spans="2:2" ht="20.25" customHeight="1" x14ac:dyDescent="0.25">
      <c r="B3" s="3"/>
    </row>
    <row r="4" spans="2:2" ht="20.25" customHeight="1" x14ac:dyDescent="0.25">
      <c r="B4" s="3" t="s">
        <v>119</v>
      </c>
    </row>
    <row r="5" spans="2:2" ht="20.25" customHeight="1" x14ac:dyDescent="0.25">
      <c r="B5" s="3"/>
    </row>
    <row r="6" spans="2:2" ht="20.25" customHeight="1" thickBot="1" x14ac:dyDescent="0.3">
      <c r="B6" s="3" t="s">
        <v>1</v>
      </c>
    </row>
    <row r="7" spans="2:2" ht="20.25" customHeight="1" thickBot="1" x14ac:dyDescent="0.3">
      <c r="B7" s="4"/>
    </row>
    <row r="8" spans="2:2" ht="20.25" customHeight="1" x14ac:dyDescent="0.25">
      <c r="B8" s="3"/>
    </row>
    <row r="9" spans="2:2" ht="20.25" customHeight="1" thickBot="1" x14ac:dyDescent="0.3">
      <c r="B9" s="3" t="s">
        <v>2</v>
      </c>
    </row>
    <row r="10" spans="2:2" ht="20.25" customHeight="1" thickBot="1" x14ac:dyDescent="0.3">
      <c r="B10" s="4"/>
    </row>
    <row r="11" spans="2:2" ht="20.25" customHeight="1" x14ac:dyDescent="0.25">
      <c r="B11" s="3"/>
    </row>
    <row r="12" spans="2:2" ht="20.25" customHeight="1" thickBot="1" x14ac:dyDescent="0.3">
      <c r="B12" s="3" t="s">
        <v>3</v>
      </c>
    </row>
    <row r="13" spans="2:2" ht="20.25" customHeight="1" thickBot="1" x14ac:dyDescent="0.3">
      <c r="B13" s="4"/>
    </row>
    <row r="14" spans="2:2" ht="20.25" customHeight="1" x14ac:dyDescent="0.25">
      <c r="B14" s="3"/>
    </row>
    <row r="15" spans="2:2" ht="20.25" customHeight="1" thickBot="1" x14ac:dyDescent="0.3">
      <c r="B15" s="3" t="s">
        <v>4</v>
      </c>
    </row>
    <row r="16" spans="2:2" ht="20.25" customHeight="1" thickBot="1" x14ac:dyDescent="0.3">
      <c r="B16" s="4"/>
    </row>
    <row r="17" spans="2:2" ht="20.25" customHeight="1" x14ac:dyDescent="0.25">
      <c r="B17" s="3"/>
    </row>
    <row r="18" spans="2:2" ht="20.25" customHeight="1" thickBot="1" x14ac:dyDescent="0.3">
      <c r="B18" s="3" t="s">
        <v>5</v>
      </c>
    </row>
    <row r="19" spans="2:2" x14ac:dyDescent="0.25">
      <c r="B19" s="5"/>
    </row>
    <row r="20" spans="2:2" x14ac:dyDescent="0.25">
      <c r="B20" s="6"/>
    </row>
    <row r="21" spans="2:2" x14ac:dyDescent="0.25">
      <c r="B21" s="6"/>
    </row>
    <row r="22" spans="2:2" x14ac:dyDescent="0.25">
      <c r="B22" s="6"/>
    </row>
    <row r="23" spans="2:2" x14ac:dyDescent="0.25">
      <c r="B23" s="6"/>
    </row>
    <row r="24" spans="2:2" x14ac:dyDescent="0.25">
      <c r="B24" s="6"/>
    </row>
    <row r="25" spans="2:2" ht="19" thickBot="1" x14ac:dyDescent="0.3">
      <c r="B25" s="7"/>
    </row>
  </sheetData>
  <sheetProtection algorithmName="SHA-512" hashValue="+K7QUC0JO1DIE+pGwCOIsgHreoZ7K3v7JiDViNdtaigkaX0EZmD1j3ONPrVxLSNFf0RqG4VC5erlbCMY8VxSKA==" saltValue="F1zDX5S1d4kD8WETj6ihBw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5A7D-5257-4517-B965-C09EBFA352B3}">
  <dimension ref="B2:D15"/>
  <sheetViews>
    <sheetView showGridLines="0" workbookViewId="0">
      <selection activeCell="D29" sqref="D29"/>
    </sheetView>
  </sheetViews>
  <sheetFormatPr baseColWidth="10" defaultColWidth="8.83203125" defaultRowHeight="18" x14ac:dyDescent="0.25"/>
  <cols>
    <col min="1" max="1" width="4.1640625" style="2" customWidth="1"/>
    <col min="2" max="2" width="13.33203125" style="2" customWidth="1"/>
    <col min="3" max="3" width="4.1640625" style="2" customWidth="1"/>
    <col min="4" max="4" width="96.1640625" style="2" customWidth="1"/>
    <col min="5" max="16384" width="8.83203125" style="2"/>
  </cols>
  <sheetData>
    <row r="2" spans="2:4" ht="27" x14ac:dyDescent="0.35">
      <c r="B2" s="8" t="s">
        <v>6</v>
      </c>
    </row>
    <row r="3" spans="2:4" ht="19" thickBot="1" x14ac:dyDescent="0.3"/>
    <row r="4" spans="2:4" ht="19" thickBot="1" x14ac:dyDescent="0.3">
      <c r="B4" s="33" t="s">
        <v>7</v>
      </c>
      <c r="D4" s="2" t="s">
        <v>8</v>
      </c>
    </row>
    <row r="6" spans="2:4" ht="19" thickBot="1" x14ac:dyDescent="0.3"/>
    <row r="7" spans="2:4" ht="38" x14ac:dyDescent="0.25">
      <c r="B7" s="34" t="s">
        <v>9</v>
      </c>
      <c r="D7" s="35" t="s">
        <v>10</v>
      </c>
    </row>
    <row r="8" spans="2:4" x14ac:dyDescent="0.25">
      <c r="B8" s="22"/>
      <c r="D8" s="35"/>
    </row>
    <row r="9" spans="2:4" ht="19" thickBot="1" x14ac:dyDescent="0.3"/>
    <row r="10" spans="2:4" ht="57" x14ac:dyDescent="0.25">
      <c r="B10" s="36" t="s">
        <v>11</v>
      </c>
      <c r="D10" s="35" t="s">
        <v>12</v>
      </c>
    </row>
    <row r="11" spans="2:4" x14ac:dyDescent="0.25">
      <c r="D11" s="35"/>
    </row>
    <row r="12" spans="2:4" ht="19" thickBot="1" x14ac:dyDescent="0.3"/>
    <row r="13" spans="2:4" ht="19" thickBot="1" x14ac:dyDescent="0.3">
      <c r="B13" s="37" t="s">
        <v>13</v>
      </c>
      <c r="D13" s="2" t="s">
        <v>14</v>
      </c>
    </row>
    <row r="14" spans="2:4" ht="19" thickBot="1" x14ac:dyDescent="0.3"/>
    <row r="15" spans="2:4" ht="19" thickBot="1" x14ac:dyDescent="0.3">
      <c r="B15" s="38" t="s">
        <v>15</v>
      </c>
      <c r="D15" s="2" t="s">
        <v>16</v>
      </c>
    </row>
  </sheetData>
  <sheetProtection algorithmName="SHA-512" hashValue="/EnTbOXQ0imicgwaeN6F2V4odPE9sLTApX52qFw+P5mo4LKzUHJtgCFdQaJ9CXT3vZG57OfkLb59iCOnTEqYvQ==" saltValue="OVxtRLJ388J/uFBi73L8fw==" spinCount="100000" sheet="1" objects="1" scenarios="1"/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881B-7044-4931-BDBA-AA94322A2001}">
  <dimension ref="B2:E12"/>
  <sheetViews>
    <sheetView showGridLines="0" workbookViewId="0">
      <selection activeCell="D27" sqref="D27"/>
    </sheetView>
  </sheetViews>
  <sheetFormatPr baseColWidth="10" defaultColWidth="8.83203125" defaultRowHeight="18" x14ac:dyDescent="0.25"/>
  <cols>
    <col min="1" max="2" width="8.83203125" style="2"/>
    <col min="3" max="3" width="79.33203125" style="35" customWidth="1"/>
    <col min="4" max="4" width="30.33203125" style="39" customWidth="1"/>
    <col min="5" max="16384" width="8.83203125" style="2"/>
  </cols>
  <sheetData>
    <row r="2" spans="2:5" ht="27" x14ac:dyDescent="0.35">
      <c r="B2" s="8" t="s">
        <v>17</v>
      </c>
    </row>
    <row r="3" spans="2:5" ht="19" thickBot="1" x14ac:dyDescent="0.3"/>
    <row r="4" spans="2:5" s="40" customFormat="1" ht="20" thickBot="1" x14ac:dyDescent="0.3">
      <c r="B4" s="91" t="s">
        <v>18</v>
      </c>
      <c r="C4" s="92" t="s">
        <v>19</v>
      </c>
      <c r="D4" s="91" t="s">
        <v>20</v>
      </c>
    </row>
    <row r="5" spans="2:5" ht="54.75" customHeight="1" thickBot="1" x14ac:dyDescent="0.3">
      <c r="B5" s="53">
        <v>1</v>
      </c>
      <c r="C5" s="93" t="s">
        <v>21</v>
      </c>
      <c r="D5" s="53" t="s">
        <v>22</v>
      </c>
    </row>
    <row r="6" spans="2:5" ht="54.75" customHeight="1" thickBot="1" x14ac:dyDescent="0.3">
      <c r="B6" s="53">
        <v>2</v>
      </c>
      <c r="C6" s="93" t="s">
        <v>23</v>
      </c>
      <c r="D6" s="53" t="s">
        <v>24</v>
      </c>
    </row>
    <row r="7" spans="2:5" ht="54.75" customHeight="1" thickBot="1" x14ac:dyDescent="0.3">
      <c r="B7" s="53">
        <v>3</v>
      </c>
      <c r="C7" s="93" t="s">
        <v>25</v>
      </c>
      <c r="D7" s="53" t="s">
        <v>22</v>
      </c>
    </row>
    <row r="8" spans="2:5" ht="54.75" customHeight="1" thickBot="1" x14ac:dyDescent="0.3">
      <c r="B8" s="53">
        <v>4</v>
      </c>
      <c r="C8" s="93" t="s">
        <v>26</v>
      </c>
      <c r="D8" s="53" t="s">
        <v>27</v>
      </c>
    </row>
    <row r="9" spans="2:5" ht="54.75" customHeight="1" thickBot="1" x14ac:dyDescent="0.3">
      <c r="B9" s="53">
        <v>5</v>
      </c>
      <c r="C9" s="93" t="s">
        <v>120</v>
      </c>
      <c r="D9" s="53" t="s">
        <v>24</v>
      </c>
    </row>
    <row r="10" spans="2:5" ht="54.75" customHeight="1" thickBot="1" x14ac:dyDescent="0.3">
      <c r="B10" s="53">
        <v>6</v>
      </c>
      <c r="C10" s="93" t="s">
        <v>28</v>
      </c>
      <c r="D10" s="53" t="s">
        <v>24</v>
      </c>
    </row>
    <row r="11" spans="2:5" ht="54.75" customHeight="1" thickBot="1" x14ac:dyDescent="0.3">
      <c r="B11" s="53">
        <v>7</v>
      </c>
      <c r="C11" s="93" t="s">
        <v>29</v>
      </c>
      <c r="D11" s="53" t="s">
        <v>24</v>
      </c>
    </row>
    <row r="12" spans="2:5" ht="77" thickBot="1" x14ac:dyDescent="0.3">
      <c r="B12" s="53">
        <v>8</v>
      </c>
      <c r="C12" s="93" t="s">
        <v>30</v>
      </c>
      <c r="D12" s="53" t="s">
        <v>24</v>
      </c>
    </row>
  </sheetData>
  <sheetProtection algorithmName="SHA-512" hashValue="Sy7izkAveaxUJzt55/eXh+lSWrXDZLFlW03ImtUyVDLgqoaPBNbyHy2L9BC6935olT6veOI5RYwgCC14Nk9XdA==" saltValue="Hx9cWKiFTpqU7kAbSNHS3w==" spinCount="100000" sheet="1" objects="1" scenarios="1"/>
  <pageMargins left="0.7" right="0.7" top="0.75" bottom="0.75" header="0.3" footer="0.3"/>
  <pageSetup paperSize="9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D334-C90C-4F21-90B7-6B9CB4F48AA1}">
  <dimension ref="B2:K21"/>
  <sheetViews>
    <sheetView showGridLines="0" zoomScale="150" workbookViewId="0">
      <selection activeCell="I16" sqref="I16"/>
    </sheetView>
  </sheetViews>
  <sheetFormatPr baseColWidth="10" defaultColWidth="8.83203125" defaultRowHeight="18" x14ac:dyDescent="0.25"/>
  <cols>
    <col min="1" max="1" width="8.83203125" style="2"/>
    <col min="2" max="2" width="61.33203125" style="2" customWidth="1"/>
    <col min="3" max="7" width="15.5" style="9" customWidth="1"/>
    <col min="8" max="11" width="15.1640625" style="9" customWidth="1"/>
    <col min="12" max="16384" width="8.83203125" style="2"/>
  </cols>
  <sheetData>
    <row r="2" spans="2:11" ht="27" x14ac:dyDescent="0.35">
      <c r="B2" s="8" t="s">
        <v>31</v>
      </c>
    </row>
    <row r="3" spans="2:11" ht="19" thickBot="1" x14ac:dyDescent="0.3"/>
    <row r="4" spans="2:11" ht="19" thickBot="1" x14ac:dyDescent="0.3">
      <c r="B4" s="10" t="s">
        <v>32</v>
      </c>
      <c r="C4" s="77" t="s">
        <v>33</v>
      </c>
      <c r="D4" s="78"/>
      <c r="E4" s="78"/>
      <c r="F4" s="78"/>
      <c r="G4" s="79"/>
      <c r="H4" s="75" t="s">
        <v>34</v>
      </c>
      <c r="I4" s="76"/>
      <c r="K4" s="2"/>
    </row>
    <row r="5" spans="2:11" ht="21.75" customHeight="1" thickBot="1" x14ac:dyDescent="0.3">
      <c r="B5" s="11" t="s">
        <v>35</v>
      </c>
      <c r="C5" s="11" t="s">
        <v>36</v>
      </c>
      <c r="D5" s="11" t="s">
        <v>37</v>
      </c>
      <c r="E5" s="11" t="s">
        <v>38</v>
      </c>
      <c r="F5" s="11" t="s">
        <v>39</v>
      </c>
      <c r="G5" s="11" t="s">
        <v>40</v>
      </c>
      <c r="H5" s="11" t="s">
        <v>41</v>
      </c>
      <c r="I5" s="11" t="s">
        <v>42</v>
      </c>
      <c r="J5" s="11" t="s">
        <v>43</v>
      </c>
      <c r="K5" s="2"/>
    </row>
    <row r="6" spans="2:11" ht="21.75" customHeight="1" thickBot="1" x14ac:dyDescent="0.3">
      <c r="B6" s="12" t="s">
        <v>44</v>
      </c>
      <c r="C6" s="13">
        <f>Implementatie!C7</f>
        <v>0</v>
      </c>
      <c r="D6" s="14"/>
      <c r="E6" s="14"/>
      <c r="F6" s="14"/>
      <c r="G6" s="14"/>
      <c r="H6" s="14"/>
      <c r="I6" s="14"/>
      <c r="J6" s="15">
        <f>SUM(C6:I6)</f>
        <v>0</v>
      </c>
      <c r="K6" s="2"/>
    </row>
    <row r="7" spans="2:11" ht="21.75" customHeight="1" thickBot="1" x14ac:dyDescent="0.3">
      <c r="B7" s="12" t="s">
        <v>45</v>
      </c>
      <c r="C7" s="13">
        <f>Exploitatie!F18</f>
        <v>0</v>
      </c>
      <c r="D7" s="13">
        <f>Exploitatie!G18</f>
        <v>0</v>
      </c>
      <c r="E7" s="13">
        <f>Exploitatie!H18</f>
        <v>0</v>
      </c>
      <c r="F7" s="13">
        <f>Exploitatie!I18</f>
        <v>0</v>
      </c>
      <c r="G7" s="13">
        <f>Exploitatie!J18</f>
        <v>0</v>
      </c>
      <c r="H7" s="13">
        <f>Exploitatie!K18</f>
        <v>0</v>
      </c>
      <c r="I7" s="13">
        <f>Exploitatie!L18</f>
        <v>0</v>
      </c>
      <c r="J7" s="15">
        <f>SUM(C7:I7)</f>
        <v>0</v>
      </c>
      <c r="K7" s="2"/>
    </row>
    <row r="8" spans="2:11" ht="21.75" customHeight="1" thickBot="1" x14ac:dyDescent="0.3">
      <c r="B8" s="12" t="s">
        <v>46</v>
      </c>
      <c r="C8" s="13">
        <f>Exploitatie!E32</f>
        <v>0</v>
      </c>
      <c r="D8" s="13">
        <f>Exploitatie!F32</f>
        <v>0</v>
      </c>
      <c r="E8" s="13">
        <f>Exploitatie!G32</f>
        <v>0</v>
      </c>
      <c r="F8" s="13">
        <f>Exploitatie!G32</f>
        <v>0</v>
      </c>
      <c r="G8" s="13">
        <f>Exploitatie!H32</f>
        <v>0</v>
      </c>
      <c r="H8" s="13">
        <f>Exploitatie!J32</f>
        <v>0</v>
      </c>
      <c r="I8" s="13">
        <f>Exploitatie!K32</f>
        <v>0</v>
      </c>
      <c r="J8" s="15">
        <f>SUM(C8:I8)</f>
        <v>0</v>
      </c>
      <c r="K8" s="2"/>
    </row>
    <row r="9" spans="2:11" ht="21.75" customHeight="1" thickBot="1" x14ac:dyDescent="0.3">
      <c r="B9" s="12" t="s">
        <v>130</v>
      </c>
      <c r="C9" s="13">
        <f>Exploitatie!G45</f>
        <v>0</v>
      </c>
      <c r="D9" s="13">
        <f>Exploitatie!H45</f>
        <v>0</v>
      </c>
      <c r="E9" s="13">
        <f>Exploitatie!I45</f>
        <v>0</v>
      </c>
      <c r="F9" s="13">
        <f>Exploitatie!J45</f>
        <v>0</v>
      </c>
      <c r="G9" s="13">
        <f>Exploitatie!K45</f>
        <v>0</v>
      </c>
      <c r="H9" s="13">
        <f>Exploitatie!L45</f>
        <v>0</v>
      </c>
      <c r="I9" s="13">
        <f>Exploitatie!M45</f>
        <v>0</v>
      </c>
      <c r="J9" s="15">
        <f>SUM(C9:I9)</f>
        <v>0</v>
      </c>
      <c r="K9" s="2"/>
    </row>
    <row r="10" spans="2:11" ht="21.75" customHeight="1" thickBot="1" x14ac:dyDescent="0.3">
      <c r="B10" s="16" t="s">
        <v>47</v>
      </c>
      <c r="C10" s="15">
        <f>SUM(C6:C9)</f>
        <v>0</v>
      </c>
      <c r="D10" s="15">
        <f t="shared" ref="D10:I10" si="0">SUM(D6:D9)</f>
        <v>0</v>
      </c>
      <c r="E10" s="15">
        <f t="shared" si="0"/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7">
        <f>SUM(J6:J9)</f>
        <v>0</v>
      </c>
      <c r="K10" s="2"/>
    </row>
    <row r="12" spans="2:11" x14ac:dyDescent="0.25">
      <c r="B12" s="18" t="s">
        <v>11</v>
      </c>
      <c r="C12" s="19"/>
      <c r="D12" s="20"/>
      <c r="E12" s="21"/>
      <c r="F12" s="22"/>
      <c r="G12" s="2"/>
      <c r="H12" s="2"/>
      <c r="I12" s="2"/>
      <c r="J12" s="2"/>
      <c r="K12" s="2"/>
    </row>
    <row r="13" spans="2:11" x14ac:dyDescent="0.25">
      <c r="B13" s="23" t="s">
        <v>48</v>
      </c>
      <c r="C13" s="24"/>
      <c r="D13" s="25"/>
      <c r="E13" s="26"/>
      <c r="F13" s="22"/>
      <c r="G13" s="2"/>
      <c r="H13" s="2"/>
      <c r="I13" s="2"/>
      <c r="J13" s="2"/>
      <c r="K13" s="2"/>
    </row>
    <row r="14" spans="2:11" x14ac:dyDescent="0.25">
      <c r="B14" s="23" t="s">
        <v>49</v>
      </c>
      <c r="C14" s="24"/>
      <c r="D14" s="25"/>
      <c r="E14" s="26"/>
      <c r="F14" s="22"/>
      <c r="G14" s="2"/>
      <c r="H14" s="2"/>
      <c r="I14" s="2"/>
      <c r="J14" s="2"/>
      <c r="K14" s="2"/>
    </row>
    <row r="15" spans="2:11" x14ac:dyDescent="0.25">
      <c r="B15" s="23" t="s">
        <v>50</v>
      </c>
      <c r="C15" s="24"/>
      <c r="D15" s="25"/>
      <c r="E15" s="26"/>
      <c r="F15" s="22"/>
      <c r="G15" s="2"/>
      <c r="H15" s="2"/>
      <c r="I15" s="2"/>
      <c r="J15" s="2"/>
      <c r="K15" s="2"/>
    </row>
    <row r="16" spans="2:11" x14ac:dyDescent="0.25">
      <c r="B16" s="27" t="s">
        <v>51</v>
      </c>
      <c r="C16" s="28"/>
      <c r="D16" s="29"/>
      <c r="E16" s="30"/>
      <c r="F16" s="22"/>
      <c r="G16" s="2"/>
      <c r="H16" s="2"/>
      <c r="I16" s="2"/>
      <c r="J16" s="2"/>
      <c r="K16" s="2"/>
    </row>
    <row r="19" spans="2:2" x14ac:dyDescent="0.25">
      <c r="B19" s="31"/>
    </row>
    <row r="21" spans="2:2" x14ac:dyDescent="0.25">
      <c r="B21" s="32"/>
    </row>
  </sheetData>
  <sheetProtection algorithmName="SHA-512" hashValue="CAmhWDerAeIDZ14Mw/qZWz2GxhQ+dzUnWV0xn7xVKLawWyexfZ9uk4s1xijIjx5zvJbld4bl2uEHkoruTMsemg==" saltValue="/isI3pS0DWgCViBI4u7uPw==" spinCount="100000" sheet="1" objects="1" scenarios="1"/>
  <mergeCells count="2">
    <mergeCell ref="H4:I4"/>
    <mergeCell ref="C4:G4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4953-42D2-4D17-A236-0145E0AF0B85}">
  <dimension ref="B2:F11"/>
  <sheetViews>
    <sheetView showGridLines="0" topLeftCell="A3" zoomScale="150" workbookViewId="0">
      <selection activeCell="D28" sqref="D28"/>
    </sheetView>
  </sheetViews>
  <sheetFormatPr baseColWidth="10" defaultColWidth="8.83203125" defaultRowHeight="18" x14ac:dyDescent="0.25"/>
  <cols>
    <col min="1" max="1" width="8.83203125" style="2"/>
    <col min="2" max="2" width="39.5" style="2" customWidth="1"/>
    <col min="3" max="3" width="18.5" style="2" customWidth="1"/>
    <col min="4" max="4" width="17.5" style="2" customWidth="1"/>
    <col min="5" max="5" width="53.33203125" style="2" customWidth="1"/>
    <col min="6" max="6" width="17.5" style="2" customWidth="1"/>
    <col min="7" max="16384" width="8.83203125" style="2"/>
  </cols>
  <sheetData>
    <row r="2" spans="2:6" ht="27" x14ac:dyDescent="0.35">
      <c r="B2" s="8" t="s">
        <v>52</v>
      </c>
    </row>
    <row r="3" spans="2:6" x14ac:dyDescent="0.25">
      <c r="B3" s="31"/>
    </row>
    <row r="4" spans="2:6" x14ac:dyDescent="0.25">
      <c r="B4" s="10" t="s">
        <v>53</v>
      </c>
    </row>
    <row r="5" spans="2:6" ht="20.75" customHeight="1" thickBot="1" x14ac:dyDescent="0.3">
      <c r="B5" s="41" t="s">
        <v>35</v>
      </c>
      <c r="C5" s="42" t="s">
        <v>54</v>
      </c>
      <c r="D5" s="43" t="s">
        <v>55</v>
      </c>
    </row>
    <row r="6" spans="2:6" ht="20.75" customHeight="1" thickBot="1" x14ac:dyDescent="0.3">
      <c r="B6" s="44" t="s">
        <v>56</v>
      </c>
      <c r="C6" s="45">
        <v>0</v>
      </c>
      <c r="D6" s="46">
        <f>IF(('Totale Kosten Inschrijver'!J10&gt;0),(C6/'Totale Kosten Inschrijver'!J10),0)</f>
        <v>0</v>
      </c>
    </row>
    <row r="7" spans="2:6" ht="20.75" customHeight="1" thickBot="1" x14ac:dyDescent="0.3">
      <c r="B7" s="22" t="s">
        <v>57</v>
      </c>
      <c r="C7" s="47">
        <f>C6</f>
        <v>0</v>
      </c>
    </row>
    <row r="8" spans="2:6" x14ac:dyDescent="0.25">
      <c r="B8" s="22"/>
      <c r="C8" s="22"/>
      <c r="D8" s="22"/>
    </row>
    <row r="9" spans="2:6" x14ac:dyDescent="0.25">
      <c r="B9" s="18" t="s">
        <v>11</v>
      </c>
      <c r="C9" s="19"/>
      <c r="D9" s="20"/>
      <c r="E9" s="48"/>
      <c r="F9" s="49"/>
    </row>
    <row r="10" spans="2:6" x14ac:dyDescent="0.25">
      <c r="B10" s="23" t="s">
        <v>58</v>
      </c>
      <c r="C10" s="24"/>
      <c r="D10" s="25"/>
      <c r="E10" s="50"/>
      <c r="F10" s="49"/>
    </row>
    <row r="11" spans="2:6" x14ac:dyDescent="0.25">
      <c r="B11" s="27" t="s">
        <v>59</v>
      </c>
      <c r="C11" s="28"/>
      <c r="D11" s="29"/>
      <c r="E11" s="51"/>
      <c r="F11" s="49"/>
    </row>
  </sheetData>
  <sheetProtection algorithmName="SHA-512" hashValue="Cs3tyY3NlpsbzKjyfDEcTQqIhlcZteAg4zR2nGihM98FLh6mMCN8SUgMjxwg2J/b5cQ+wyEXZO3hmJ1e8scO6w==" saltValue="E577DJQOcg9Tn8B0Fjq+EQ==" spinCount="100000" sheet="1" objects="1" scenarios="1"/>
  <conditionalFormatting sqref="D6">
    <cfRule type="cellIs" dxfId="0" priority="1" operator="greaterThan">
      <formula>0.025</formula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lessThanOrEqual" allowBlank="1" showInputMessage="1" showErrorMessage="1" error="Maximale waarde bereikt_x000a_" xr:uid="{9C27529D-B429-4342-97CD-4DF3C110A0EB}">
          <x14:formula1>
            <xm:f>2.5%*'Totale Kosten Inschrijver'!J10</xm:f>
          </x14:formula1>
          <xm:sqref>C6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6521-D041-431F-A31A-DADD5F7EB42B}">
  <dimension ref="B2:XFD50"/>
  <sheetViews>
    <sheetView showGridLines="0" tabSelected="1" topLeftCell="A15" zoomScale="190" zoomScaleNormal="190" workbookViewId="0">
      <selection activeCell="M31" sqref="M31"/>
    </sheetView>
  </sheetViews>
  <sheetFormatPr baseColWidth="10" defaultColWidth="8.83203125" defaultRowHeight="18" x14ac:dyDescent="0.25"/>
  <cols>
    <col min="1" max="1" width="8.83203125" style="2"/>
    <col min="2" max="2" width="15.83203125" style="2" customWidth="1"/>
    <col min="3" max="3" width="42.5" style="2" customWidth="1"/>
    <col min="4" max="6" width="12.83203125" style="2" customWidth="1"/>
    <col min="7" max="12" width="12.5" style="2" customWidth="1"/>
    <col min="13" max="14" width="12.83203125" style="2" customWidth="1"/>
    <col min="15" max="16384" width="8.83203125" style="2"/>
  </cols>
  <sheetData>
    <row r="2" spans="2:12" ht="27" x14ac:dyDescent="0.35">
      <c r="B2" s="8" t="s">
        <v>60</v>
      </c>
    </row>
    <row r="3" spans="2:12" ht="28" thickBot="1" x14ac:dyDescent="0.4">
      <c r="B3" s="8"/>
    </row>
    <row r="4" spans="2:12" ht="19" thickBot="1" x14ac:dyDescent="0.3">
      <c r="F4" s="80" t="s">
        <v>61</v>
      </c>
      <c r="G4" s="81"/>
      <c r="H4" s="81"/>
      <c r="I4" s="81"/>
      <c r="J4" s="81"/>
      <c r="K4" s="81"/>
      <c r="L4" s="82"/>
    </row>
    <row r="5" spans="2:12" ht="19" thickBot="1" x14ac:dyDescent="0.3">
      <c r="B5" s="10" t="s">
        <v>62</v>
      </c>
      <c r="D5" s="2" t="s">
        <v>63</v>
      </c>
      <c r="F5" s="83" t="s">
        <v>64</v>
      </c>
      <c r="G5" s="84"/>
      <c r="H5" s="84"/>
      <c r="I5" s="84"/>
      <c r="J5" s="85"/>
      <c r="K5" s="86" t="s">
        <v>34</v>
      </c>
      <c r="L5" s="87"/>
    </row>
    <row r="6" spans="2:12" ht="39" thickBot="1" x14ac:dyDescent="0.3">
      <c r="B6" s="11" t="s">
        <v>65</v>
      </c>
      <c r="C6" s="11" t="s">
        <v>66</v>
      </c>
      <c r="D6" s="52" t="s">
        <v>67</v>
      </c>
      <c r="E6" s="52" t="s">
        <v>68</v>
      </c>
      <c r="F6" s="42" t="s">
        <v>36</v>
      </c>
      <c r="G6" s="42" t="s">
        <v>37</v>
      </c>
      <c r="H6" s="42" t="s">
        <v>38</v>
      </c>
      <c r="I6" s="42" t="s">
        <v>39</v>
      </c>
      <c r="J6" s="42" t="s">
        <v>40</v>
      </c>
      <c r="K6" s="42" t="s">
        <v>41</v>
      </c>
      <c r="L6" s="42" t="s">
        <v>42</v>
      </c>
    </row>
    <row r="7" spans="2:12" ht="20" customHeight="1" thickBot="1" x14ac:dyDescent="0.3">
      <c r="B7" s="53" t="s">
        <v>69</v>
      </c>
      <c r="C7" s="54" t="s">
        <v>70</v>
      </c>
      <c r="D7" s="53">
        <v>11</v>
      </c>
      <c r="E7" s="55">
        <v>0</v>
      </c>
      <c r="F7" s="56">
        <f>$D7*$E7*12</f>
        <v>0</v>
      </c>
      <c r="G7" s="56">
        <f t="shared" ref="G7:J17" si="0">$D7*$E7*12</f>
        <v>0</v>
      </c>
      <c r="H7" s="56">
        <f t="shared" si="0"/>
        <v>0</v>
      </c>
      <c r="I7" s="56">
        <f t="shared" si="0"/>
        <v>0</v>
      </c>
      <c r="J7" s="56">
        <f t="shared" si="0"/>
        <v>0</v>
      </c>
      <c r="K7" s="57">
        <f>F7*0.3</f>
        <v>0</v>
      </c>
      <c r="L7" s="57">
        <f>K7</f>
        <v>0</v>
      </c>
    </row>
    <row r="8" spans="2:12" ht="20" customHeight="1" thickBot="1" x14ac:dyDescent="0.3">
      <c r="B8" s="53" t="s">
        <v>71</v>
      </c>
      <c r="C8" s="54" t="s">
        <v>72</v>
      </c>
      <c r="D8" s="53">
        <v>17</v>
      </c>
      <c r="E8" s="55">
        <v>0</v>
      </c>
      <c r="F8" s="56">
        <f t="shared" ref="F8:F16" si="1">$D8*$E8*12</f>
        <v>0</v>
      </c>
      <c r="G8" s="56">
        <f t="shared" si="0"/>
        <v>0</v>
      </c>
      <c r="H8" s="56">
        <f t="shared" si="0"/>
        <v>0</v>
      </c>
      <c r="I8" s="56">
        <f t="shared" si="0"/>
        <v>0</v>
      </c>
      <c r="J8" s="56">
        <f t="shared" si="0"/>
        <v>0</v>
      </c>
      <c r="K8" s="57">
        <f t="shared" ref="K8:K17" si="2">F8*0.3</f>
        <v>0</v>
      </c>
      <c r="L8" s="57">
        <f t="shared" ref="L8:L16" si="3">K8</f>
        <v>0</v>
      </c>
    </row>
    <row r="9" spans="2:12" ht="20" customHeight="1" thickBot="1" x14ac:dyDescent="0.3">
      <c r="B9" s="53" t="s">
        <v>73</v>
      </c>
      <c r="C9" s="54" t="s">
        <v>74</v>
      </c>
      <c r="D9" s="53">
        <v>8</v>
      </c>
      <c r="E9" s="55">
        <v>0</v>
      </c>
      <c r="F9" s="56">
        <f t="shared" si="1"/>
        <v>0</v>
      </c>
      <c r="G9" s="56">
        <f t="shared" si="0"/>
        <v>0</v>
      </c>
      <c r="H9" s="56">
        <f t="shared" si="0"/>
        <v>0</v>
      </c>
      <c r="I9" s="56">
        <f t="shared" si="0"/>
        <v>0</v>
      </c>
      <c r="J9" s="56">
        <f t="shared" si="0"/>
        <v>0</v>
      </c>
      <c r="K9" s="57">
        <f t="shared" si="2"/>
        <v>0</v>
      </c>
      <c r="L9" s="57">
        <f t="shared" ref="L9:L12" si="4">K9</f>
        <v>0</v>
      </c>
    </row>
    <row r="10" spans="2:12" ht="20" customHeight="1" thickBot="1" x14ac:dyDescent="0.3">
      <c r="B10" s="53" t="s">
        <v>73</v>
      </c>
      <c r="C10" s="54" t="s">
        <v>75</v>
      </c>
      <c r="D10" s="53">
        <v>8</v>
      </c>
      <c r="E10" s="55">
        <v>0</v>
      </c>
      <c r="F10" s="56">
        <f t="shared" si="1"/>
        <v>0</v>
      </c>
      <c r="G10" s="56">
        <f t="shared" si="0"/>
        <v>0</v>
      </c>
      <c r="H10" s="56">
        <f t="shared" si="0"/>
        <v>0</v>
      </c>
      <c r="I10" s="56">
        <f t="shared" si="0"/>
        <v>0</v>
      </c>
      <c r="J10" s="56">
        <f t="shared" si="0"/>
        <v>0</v>
      </c>
      <c r="K10" s="57">
        <f t="shared" si="2"/>
        <v>0</v>
      </c>
      <c r="L10" s="57">
        <f t="shared" si="4"/>
        <v>0</v>
      </c>
    </row>
    <row r="11" spans="2:12" ht="96" thickBot="1" x14ac:dyDescent="0.3">
      <c r="B11" s="53" t="s">
        <v>73</v>
      </c>
      <c r="C11" s="74" t="s">
        <v>76</v>
      </c>
      <c r="D11" s="53">
        <v>8</v>
      </c>
      <c r="E11" s="55">
        <v>0</v>
      </c>
      <c r="F11" s="56">
        <f t="shared" si="1"/>
        <v>0</v>
      </c>
      <c r="G11" s="56">
        <f t="shared" si="0"/>
        <v>0</v>
      </c>
      <c r="H11" s="56">
        <f t="shared" si="0"/>
        <v>0</v>
      </c>
      <c r="I11" s="56">
        <f t="shared" si="0"/>
        <v>0</v>
      </c>
      <c r="J11" s="56">
        <f t="shared" si="0"/>
        <v>0</v>
      </c>
      <c r="K11" s="57">
        <f t="shared" si="2"/>
        <v>0</v>
      </c>
      <c r="L11" s="57">
        <f t="shared" si="4"/>
        <v>0</v>
      </c>
    </row>
    <row r="12" spans="2:12" ht="20" customHeight="1" thickBot="1" x14ac:dyDescent="0.3">
      <c r="B12" s="53" t="s">
        <v>77</v>
      </c>
      <c r="C12" s="54" t="s">
        <v>78</v>
      </c>
      <c r="D12" s="53">
        <v>22</v>
      </c>
      <c r="E12" s="55">
        <v>0</v>
      </c>
      <c r="F12" s="56">
        <f t="shared" si="1"/>
        <v>0</v>
      </c>
      <c r="G12" s="56">
        <f t="shared" si="0"/>
        <v>0</v>
      </c>
      <c r="H12" s="56">
        <f t="shared" si="0"/>
        <v>0</v>
      </c>
      <c r="I12" s="56">
        <f t="shared" si="0"/>
        <v>0</v>
      </c>
      <c r="J12" s="56">
        <f t="shared" si="0"/>
        <v>0</v>
      </c>
      <c r="K12" s="57">
        <f t="shared" si="2"/>
        <v>0</v>
      </c>
      <c r="L12" s="57">
        <f t="shared" si="4"/>
        <v>0</v>
      </c>
    </row>
    <row r="13" spans="2:12" ht="20" customHeight="1" thickBot="1" x14ac:dyDescent="0.3">
      <c r="B13" s="53" t="s">
        <v>73</v>
      </c>
      <c r="C13" s="54" t="s">
        <v>74</v>
      </c>
      <c r="D13" s="53">
        <v>10</v>
      </c>
      <c r="E13" s="55">
        <v>0</v>
      </c>
      <c r="F13" s="56">
        <f t="shared" si="1"/>
        <v>0</v>
      </c>
      <c r="G13" s="56">
        <f t="shared" si="0"/>
        <v>0</v>
      </c>
      <c r="H13" s="56">
        <f t="shared" si="0"/>
        <v>0</v>
      </c>
      <c r="I13" s="56">
        <f t="shared" si="0"/>
        <v>0</v>
      </c>
      <c r="J13" s="56">
        <f t="shared" si="0"/>
        <v>0</v>
      </c>
      <c r="K13" s="57">
        <f t="shared" ref="K13:K15" si="5">F13*0.3</f>
        <v>0</v>
      </c>
      <c r="L13" s="57">
        <f t="shared" ref="L13:L15" si="6">K13</f>
        <v>0</v>
      </c>
    </row>
    <row r="14" spans="2:12" ht="20" customHeight="1" thickBot="1" x14ac:dyDescent="0.3">
      <c r="B14" s="53" t="s">
        <v>73</v>
      </c>
      <c r="C14" s="54" t="s">
        <v>75</v>
      </c>
      <c r="D14" s="53">
        <v>10</v>
      </c>
      <c r="E14" s="55">
        <v>0</v>
      </c>
      <c r="F14" s="56">
        <f t="shared" si="1"/>
        <v>0</v>
      </c>
      <c r="G14" s="56">
        <f t="shared" si="0"/>
        <v>0</v>
      </c>
      <c r="H14" s="56">
        <f t="shared" si="0"/>
        <v>0</v>
      </c>
      <c r="I14" s="56">
        <f t="shared" si="0"/>
        <v>0</v>
      </c>
      <c r="J14" s="56">
        <f t="shared" si="0"/>
        <v>0</v>
      </c>
      <c r="K14" s="57">
        <f t="shared" si="5"/>
        <v>0</v>
      </c>
      <c r="L14" s="57">
        <f t="shared" si="6"/>
        <v>0</v>
      </c>
    </row>
    <row r="15" spans="2:12" ht="96" thickBot="1" x14ac:dyDescent="0.3">
      <c r="B15" s="53" t="s">
        <v>73</v>
      </c>
      <c r="C15" s="74" t="s">
        <v>76</v>
      </c>
      <c r="D15" s="53">
        <v>10</v>
      </c>
      <c r="E15" s="55">
        <v>0</v>
      </c>
      <c r="F15" s="56">
        <f t="shared" si="1"/>
        <v>0</v>
      </c>
      <c r="G15" s="56">
        <f t="shared" si="0"/>
        <v>0</v>
      </c>
      <c r="H15" s="56">
        <f t="shared" si="0"/>
        <v>0</v>
      </c>
      <c r="I15" s="56">
        <f t="shared" si="0"/>
        <v>0</v>
      </c>
      <c r="J15" s="56">
        <f t="shared" si="0"/>
        <v>0</v>
      </c>
      <c r="K15" s="57">
        <f t="shared" si="5"/>
        <v>0</v>
      </c>
      <c r="L15" s="57">
        <f t="shared" si="6"/>
        <v>0</v>
      </c>
    </row>
    <row r="16" spans="2:12" ht="20" customHeight="1" thickBot="1" x14ac:dyDescent="0.3">
      <c r="B16" s="53" t="s">
        <v>79</v>
      </c>
      <c r="C16" s="54" t="s">
        <v>80</v>
      </c>
      <c r="D16" s="53">
        <v>13</v>
      </c>
      <c r="E16" s="55">
        <v>0</v>
      </c>
      <c r="F16" s="56">
        <f t="shared" si="1"/>
        <v>0</v>
      </c>
      <c r="G16" s="56">
        <f t="shared" si="0"/>
        <v>0</v>
      </c>
      <c r="H16" s="56">
        <f t="shared" si="0"/>
        <v>0</v>
      </c>
      <c r="I16" s="56">
        <f t="shared" si="0"/>
        <v>0</v>
      </c>
      <c r="J16" s="56">
        <f t="shared" si="0"/>
        <v>0</v>
      </c>
      <c r="K16" s="57">
        <f t="shared" si="2"/>
        <v>0</v>
      </c>
      <c r="L16" s="57">
        <f t="shared" si="3"/>
        <v>0</v>
      </c>
    </row>
    <row r="17" spans="2:12 16384:16384" ht="20.25" customHeight="1" thickBot="1" x14ac:dyDescent="0.3">
      <c r="B17" s="53" t="s">
        <v>73</v>
      </c>
      <c r="C17" s="54" t="s">
        <v>74</v>
      </c>
      <c r="D17" s="53">
        <v>6</v>
      </c>
      <c r="E17" s="55">
        <v>0</v>
      </c>
      <c r="F17" s="56">
        <f t="shared" ref="F17" si="7">$D17*$E17*12</f>
        <v>0</v>
      </c>
      <c r="G17" s="56">
        <f t="shared" si="0"/>
        <v>0</v>
      </c>
      <c r="H17" s="56">
        <f t="shared" si="0"/>
        <v>0</v>
      </c>
      <c r="I17" s="56">
        <f t="shared" si="0"/>
        <v>0</v>
      </c>
      <c r="J17" s="56">
        <f t="shared" si="0"/>
        <v>0</v>
      </c>
      <c r="K17" s="57">
        <f t="shared" si="2"/>
        <v>0</v>
      </c>
      <c r="L17" s="57">
        <f t="shared" ref="L17" si="8">K17</f>
        <v>0</v>
      </c>
    </row>
    <row r="18" spans="2:12 16384:16384" ht="20.25" customHeight="1" thickBot="1" x14ac:dyDescent="0.3">
      <c r="E18" s="58" t="s">
        <v>57</v>
      </c>
      <c r="F18" s="56">
        <f>SUM(F7:F17)</f>
        <v>0</v>
      </c>
      <c r="G18" s="56">
        <f>SUM(G7:G17)</f>
        <v>0</v>
      </c>
      <c r="H18" s="56">
        <f>SUM(H7:H17)</f>
        <v>0</v>
      </c>
      <c r="I18" s="56">
        <f>SUM(I7:I17)</f>
        <v>0</v>
      </c>
      <c r="J18" s="56">
        <f>SUM(J7:J17)</f>
        <v>0</v>
      </c>
      <c r="K18" s="56">
        <f>SUM(K7:K17)</f>
        <v>0</v>
      </c>
      <c r="L18" s="56">
        <f>SUM(L7:L17)</f>
        <v>0</v>
      </c>
      <c r="XFD18" s="59"/>
    </row>
    <row r="20" spans="2:12 16384:16384" x14ac:dyDescent="0.25">
      <c r="B20" s="18" t="s">
        <v>11</v>
      </c>
      <c r="C20" s="19"/>
      <c r="D20" s="20"/>
      <c r="E20" s="48"/>
      <c r="F20" s="48"/>
      <c r="G20" s="48"/>
      <c r="H20" s="48"/>
      <c r="I20" s="48"/>
      <c r="J20" s="48"/>
      <c r="K20" s="60"/>
    </row>
    <row r="21" spans="2:12 16384:16384" x14ac:dyDescent="0.25">
      <c r="B21" s="23" t="s">
        <v>81</v>
      </c>
      <c r="C21" s="24"/>
      <c r="D21" s="25"/>
      <c r="E21" s="50"/>
      <c r="F21" s="50"/>
      <c r="G21" s="50"/>
      <c r="H21" s="50"/>
      <c r="I21" s="50"/>
      <c r="J21" s="50"/>
      <c r="K21" s="61"/>
    </row>
    <row r="22" spans="2:12 16384:16384" x14ac:dyDescent="0.25">
      <c r="B22" s="23" t="s">
        <v>82</v>
      </c>
      <c r="C22" s="24"/>
      <c r="D22" s="25"/>
      <c r="E22" s="50"/>
      <c r="F22" s="50"/>
      <c r="G22" s="50"/>
      <c r="H22" s="50"/>
      <c r="I22" s="50"/>
      <c r="J22" s="50"/>
      <c r="K22" s="61"/>
    </row>
    <row r="23" spans="2:12 16384:16384" x14ac:dyDescent="0.25">
      <c r="B23" s="27" t="s">
        <v>83</v>
      </c>
      <c r="C23" s="28"/>
      <c r="D23" s="29"/>
      <c r="E23" s="51"/>
      <c r="F23" s="51"/>
      <c r="G23" s="51"/>
      <c r="H23" s="51"/>
      <c r="I23" s="51"/>
      <c r="J23" s="51"/>
      <c r="K23" s="62"/>
    </row>
    <row r="26" spans="2:12 16384:16384" ht="19" thickBot="1" x14ac:dyDescent="0.3"/>
    <row r="27" spans="2:12 16384:16384" ht="19" thickBot="1" x14ac:dyDescent="0.3">
      <c r="E27" s="80" t="s">
        <v>84</v>
      </c>
      <c r="F27" s="81"/>
      <c r="G27" s="81"/>
      <c r="H27" s="81"/>
      <c r="I27" s="81"/>
      <c r="J27" s="81"/>
      <c r="K27" s="82"/>
    </row>
    <row r="28" spans="2:12 16384:16384" ht="19" thickBot="1" x14ac:dyDescent="0.3">
      <c r="B28" s="10" t="s">
        <v>46</v>
      </c>
      <c r="E28" s="86" t="s">
        <v>33</v>
      </c>
      <c r="F28" s="89"/>
      <c r="G28" s="89"/>
      <c r="H28" s="87"/>
      <c r="I28" s="63"/>
      <c r="J28" s="86" t="s">
        <v>34</v>
      </c>
      <c r="K28" s="87"/>
    </row>
    <row r="29" spans="2:12 16384:16384" ht="20.25" customHeight="1" thickBot="1" x14ac:dyDescent="0.3">
      <c r="B29" s="11" t="s">
        <v>85</v>
      </c>
      <c r="C29" s="52" t="s">
        <v>86</v>
      </c>
      <c r="D29" s="52" t="s">
        <v>87</v>
      </c>
      <c r="E29" s="42" t="s">
        <v>36</v>
      </c>
      <c r="F29" s="42" t="s">
        <v>37</v>
      </c>
      <c r="G29" s="42" t="s">
        <v>38</v>
      </c>
      <c r="H29" s="42" t="s">
        <v>39</v>
      </c>
      <c r="I29" s="42" t="s">
        <v>40</v>
      </c>
      <c r="J29" s="42" t="s">
        <v>41</v>
      </c>
      <c r="K29" s="42" t="s">
        <v>42</v>
      </c>
    </row>
    <row r="30" spans="2:12 16384:16384" ht="20.25" customHeight="1" thickBot="1" x14ac:dyDescent="0.3">
      <c r="B30" s="53" t="s">
        <v>88</v>
      </c>
      <c r="C30" s="64">
        <v>570000</v>
      </c>
      <c r="D30" s="65">
        <v>0</v>
      </c>
      <c r="E30" s="56">
        <f>C30*D30*12</f>
        <v>0</v>
      </c>
      <c r="F30" s="56">
        <f>E30</f>
        <v>0</v>
      </c>
      <c r="G30" s="56">
        <f>F30</f>
        <v>0</v>
      </c>
      <c r="H30" s="56">
        <f>G30</f>
        <v>0</v>
      </c>
      <c r="I30" s="66">
        <f t="shared" ref="I30:J31" si="9">G30</f>
        <v>0</v>
      </c>
      <c r="J30" s="66">
        <f t="shared" si="9"/>
        <v>0</v>
      </c>
      <c r="K30" s="66">
        <f>J30</f>
        <v>0</v>
      </c>
    </row>
    <row r="31" spans="2:12 16384:16384" ht="20.25" customHeight="1" thickBot="1" x14ac:dyDescent="0.3">
      <c r="B31" s="53" t="s">
        <v>89</v>
      </c>
      <c r="C31" s="64">
        <v>460000</v>
      </c>
      <c r="D31" s="65">
        <v>0</v>
      </c>
      <c r="E31" s="56">
        <f t="shared" ref="E31" si="10">C31*D31*12</f>
        <v>0</v>
      </c>
      <c r="F31" s="56">
        <f t="shared" ref="F31:K31" si="11">E31</f>
        <v>0</v>
      </c>
      <c r="G31" s="56">
        <f t="shared" si="11"/>
        <v>0</v>
      </c>
      <c r="H31" s="56">
        <f t="shared" si="11"/>
        <v>0</v>
      </c>
      <c r="I31" s="66">
        <f t="shared" si="9"/>
        <v>0</v>
      </c>
      <c r="J31" s="66">
        <f t="shared" si="9"/>
        <v>0</v>
      </c>
      <c r="K31" s="66">
        <f t="shared" si="11"/>
        <v>0</v>
      </c>
    </row>
    <row r="32" spans="2:12 16384:16384" ht="20.25" customHeight="1" thickBot="1" x14ac:dyDescent="0.3">
      <c r="D32" s="58" t="s">
        <v>57</v>
      </c>
      <c r="E32" s="56">
        <f t="shared" ref="E32:K32" si="12">SUM(E30:E31)</f>
        <v>0</v>
      </c>
      <c r="F32" s="56">
        <f t="shared" si="12"/>
        <v>0</v>
      </c>
      <c r="G32" s="56">
        <f t="shared" si="12"/>
        <v>0</v>
      </c>
      <c r="H32" s="56">
        <f t="shared" si="12"/>
        <v>0</v>
      </c>
      <c r="I32" s="56">
        <f t="shared" si="12"/>
        <v>0</v>
      </c>
      <c r="J32" s="56">
        <f t="shared" si="12"/>
        <v>0</v>
      </c>
      <c r="K32" s="56">
        <f t="shared" si="12"/>
        <v>0</v>
      </c>
    </row>
    <row r="34" spans="2:13" x14ac:dyDescent="0.25">
      <c r="B34" s="18" t="s">
        <v>11</v>
      </c>
      <c r="C34" s="19"/>
      <c r="D34" s="20"/>
      <c r="E34" s="48"/>
      <c r="F34" s="48"/>
      <c r="G34" s="48"/>
      <c r="H34" s="48"/>
      <c r="I34" s="48"/>
      <c r="J34" s="60"/>
    </row>
    <row r="35" spans="2:13" x14ac:dyDescent="0.25">
      <c r="B35" s="23" t="s">
        <v>90</v>
      </c>
      <c r="C35" s="24"/>
      <c r="D35" s="25"/>
      <c r="E35" s="50"/>
      <c r="F35" s="50"/>
      <c r="G35" s="50"/>
      <c r="H35" s="50"/>
      <c r="I35" s="50"/>
      <c r="J35" s="61"/>
    </row>
    <row r="36" spans="2:13" x14ac:dyDescent="0.25">
      <c r="B36" s="23" t="s">
        <v>91</v>
      </c>
      <c r="C36" s="24"/>
      <c r="D36" s="25"/>
      <c r="E36" s="50"/>
      <c r="F36" s="50"/>
      <c r="G36" s="50"/>
      <c r="H36" s="50"/>
      <c r="I36" s="50"/>
      <c r="J36" s="61"/>
    </row>
    <row r="37" spans="2:13" x14ac:dyDescent="0.25">
      <c r="B37" s="27" t="s">
        <v>83</v>
      </c>
      <c r="C37" s="28"/>
      <c r="D37" s="29"/>
      <c r="E37" s="51"/>
      <c r="F37" s="51"/>
      <c r="G37" s="51"/>
      <c r="H37" s="51"/>
      <c r="I37" s="51"/>
      <c r="J37" s="62"/>
    </row>
    <row r="39" spans="2:13" ht="19" thickBot="1" x14ac:dyDescent="0.3"/>
    <row r="40" spans="2:13" ht="19" thickBot="1" x14ac:dyDescent="0.3">
      <c r="G40" s="80" t="s">
        <v>121</v>
      </c>
      <c r="H40" s="81"/>
      <c r="I40" s="81"/>
      <c r="J40" s="81"/>
      <c r="K40" s="81"/>
      <c r="L40" s="81"/>
      <c r="M40" s="82"/>
    </row>
    <row r="41" spans="2:13" ht="19" thickBot="1" x14ac:dyDescent="0.3">
      <c r="B41" s="10" t="s">
        <v>122</v>
      </c>
      <c r="G41" s="83" t="s">
        <v>33</v>
      </c>
      <c r="H41" s="84"/>
      <c r="I41" s="84"/>
      <c r="J41" s="84"/>
      <c r="K41" s="85"/>
      <c r="L41" s="86" t="s">
        <v>34</v>
      </c>
      <c r="M41" s="87"/>
    </row>
    <row r="42" spans="2:13" ht="58" thickBot="1" x14ac:dyDescent="0.3">
      <c r="B42" s="88" t="s">
        <v>123</v>
      </c>
      <c r="C42" s="88"/>
      <c r="D42" s="52" t="s">
        <v>124</v>
      </c>
      <c r="E42" s="52" t="s">
        <v>125</v>
      </c>
      <c r="F42" s="52" t="s">
        <v>126</v>
      </c>
      <c r="G42" s="42" t="s">
        <v>36</v>
      </c>
      <c r="H42" s="42" t="s">
        <v>37</v>
      </c>
      <c r="I42" s="42" t="s">
        <v>38</v>
      </c>
      <c r="J42" s="42" t="s">
        <v>39</v>
      </c>
      <c r="K42" s="42" t="s">
        <v>40</v>
      </c>
      <c r="L42" s="42" t="s">
        <v>41</v>
      </c>
      <c r="M42" s="42" t="s">
        <v>42</v>
      </c>
    </row>
    <row r="43" spans="2:13" ht="19" thickBot="1" x14ac:dyDescent="0.3">
      <c r="B43" s="90" t="s">
        <v>127</v>
      </c>
      <c r="C43" s="90"/>
      <c r="D43" s="53">
        <v>63</v>
      </c>
      <c r="E43" s="55">
        <v>0</v>
      </c>
      <c r="F43" s="55">
        <v>0</v>
      </c>
      <c r="G43" s="56">
        <f>D43*E43*12</f>
        <v>0</v>
      </c>
      <c r="H43" s="56">
        <f>E43*D43*12</f>
        <v>0</v>
      </c>
      <c r="I43" s="56">
        <f>D43*E43*12</f>
        <v>0</v>
      </c>
      <c r="J43" s="56">
        <f>E43*D43*12</f>
        <v>0</v>
      </c>
      <c r="K43" s="56">
        <f>E43*D43*12</f>
        <v>0</v>
      </c>
      <c r="L43" s="66">
        <f>F43*D43*12</f>
        <v>0</v>
      </c>
      <c r="M43" s="66">
        <f>F43*D43*12</f>
        <v>0</v>
      </c>
    </row>
    <row r="44" spans="2:13" ht="19" thickBot="1" x14ac:dyDescent="0.3">
      <c r="B44" s="90" t="s">
        <v>131</v>
      </c>
      <c r="C44" s="90"/>
      <c r="D44" s="53">
        <v>63</v>
      </c>
      <c r="E44" s="55">
        <v>0</v>
      </c>
      <c r="F44" s="55">
        <v>0</v>
      </c>
      <c r="G44" s="56">
        <f>D44*E44*12</f>
        <v>0</v>
      </c>
      <c r="H44" s="56">
        <f>E44*D44*12</f>
        <v>0</v>
      </c>
      <c r="I44" s="56">
        <f>D44*E44*12</f>
        <v>0</v>
      </c>
      <c r="J44" s="56">
        <f>E44*D44*12</f>
        <v>0</v>
      </c>
      <c r="K44" s="56">
        <f>E44*D44*12</f>
        <v>0</v>
      </c>
      <c r="L44" s="66">
        <f>F44*D44*12</f>
        <v>0</v>
      </c>
      <c r="M44" s="66">
        <f>F44*D44*12</f>
        <v>0</v>
      </c>
    </row>
    <row r="45" spans="2:13" ht="19" thickBot="1" x14ac:dyDescent="0.3">
      <c r="F45" s="58" t="s">
        <v>57</v>
      </c>
      <c r="G45" s="56">
        <f>SUM(G43:G44)</f>
        <v>0</v>
      </c>
      <c r="H45" s="56">
        <f t="shared" ref="H45:M45" si="13">SUM(H43:H44)</f>
        <v>0</v>
      </c>
      <c r="I45" s="56">
        <f t="shared" si="13"/>
        <v>0</v>
      </c>
      <c r="J45" s="56">
        <f t="shared" si="13"/>
        <v>0</v>
      </c>
      <c r="K45" s="56">
        <f t="shared" si="13"/>
        <v>0</v>
      </c>
      <c r="L45" s="56">
        <f t="shared" si="13"/>
        <v>0</v>
      </c>
      <c r="M45" s="56">
        <f t="shared" si="13"/>
        <v>0</v>
      </c>
    </row>
    <row r="47" spans="2:13" x14ac:dyDescent="0.25">
      <c r="B47" s="18" t="s">
        <v>11</v>
      </c>
      <c r="C47" s="19"/>
      <c r="D47" s="20"/>
      <c r="E47" s="48"/>
      <c r="F47" s="48"/>
      <c r="G47" s="48"/>
      <c r="H47" s="48"/>
      <c r="I47" s="48"/>
      <c r="J47" s="60"/>
    </row>
    <row r="48" spans="2:13" x14ac:dyDescent="0.25">
      <c r="B48" s="23" t="s">
        <v>128</v>
      </c>
      <c r="C48" s="24"/>
      <c r="D48" s="25"/>
      <c r="E48" s="50"/>
      <c r="F48" s="50"/>
      <c r="G48" s="50"/>
      <c r="H48" s="50"/>
      <c r="I48" s="50"/>
      <c r="J48" s="61"/>
    </row>
    <row r="49" spans="2:10" x14ac:dyDescent="0.25">
      <c r="B49" s="23" t="s">
        <v>129</v>
      </c>
      <c r="C49" s="24"/>
      <c r="D49" s="25"/>
      <c r="E49" s="50"/>
      <c r="F49" s="50"/>
      <c r="G49" s="50"/>
      <c r="H49" s="50"/>
      <c r="I49" s="50"/>
      <c r="J49" s="61"/>
    </row>
    <row r="50" spans="2:10" x14ac:dyDescent="0.25">
      <c r="B50" s="27" t="s">
        <v>83</v>
      </c>
      <c r="C50" s="28"/>
      <c r="D50" s="29"/>
      <c r="E50" s="51"/>
      <c r="F50" s="51"/>
      <c r="G50" s="51"/>
      <c r="H50" s="51"/>
      <c r="I50" s="51"/>
      <c r="J50" s="62"/>
    </row>
  </sheetData>
  <sheetProtection algorithmName="SHA-512" hashValue="0eJcR5+iczHU8i7EspKLgYTxOUZ4fpkYtdPpitf2T1WjEpw1YmSFPFy8Ijt7qqFDz1jNNAxOtf0PNsCLZs1YIQ==" saltValue="zladlZzve5Ie6n+SrOSwBA==" spinCount="100000" sheet="1" objects="1" scenarios="1"/>
  <mergeCells count="12">
    <mergeCell ref="F4:L4"/>
    <mergeCell ref="F5:J5"/>
    <mergeCell ref="E27:K27"/>
    <mergeCell ref="E28:H28"/>
    <mergeCell ref="K5:L5"/>
    <mergeCell ref="J28:K28"/>
    <mergeCell ref="B44:C44"/>
    <mergeCell ref="G40:M40"/>
    <mergeCell ref="G41:K41"/>
    <mergeCell ref="L41:M41"/>
    <mergeCell ref="B42:C42"/>
    <mergeCell ref="B43:C43"/>
  </mergeCells>
  <phoneticPr fontId="2" type="noConversion"/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3973F-0CC4-433D-8092-5979B1DAD494}">
  <dimension ref="B2:G35"/>
  <sheetViews>
    <sheetView topLeftCell="A12" zoomScale="190" zoomScaleNormal="190" workbookViewId="0">
      <selection activeCell="F35" sqref="F35"/>
    </sheetView>
  </sheetViews>
  <sheetFormatPr baseColWidth="10" defaultColWidth="8.83203125" defaultRowHeight="18" x14ac:dyDescent="0.25"/>
  <cols>
    <col min="1" max="1" width="8.83203125" style="2"/>
    <col min="2" max="2" width="27.83203125" style="2" customWidth="1"/>
    <col min="3" max="3" width="16" style="2" customWidth="1"/>
    <col min="4" max="4" width="38.5" style="2" customWidth="1"/>
    <col min="5" max="5" width="16.5" style="2" customWidth="1"/>
    <col min="6" max="6" width="50.83203125" style="2" customWidth="1"/>
    <col min="7" max="7" width="11.5" style="2" customWidth="1"/>
    <col min="8" max="16384" width="8.83203125" style="2"/>
  </cols>
  <sheetData>
    <row r="2" spans="2:3" ht="27" x14ac:dyDescent="0.35">
      <c r="B2" s="8" t="s">
        <v>92</v>
      </c>
    </row>
    <row r="3" spans="2:3" x14ac:dyDescent="0.25">
      <c r="C3" s="69"/>
    </row>
    <row r="4" spans="2:3" ht="19" thickBot="1" x14ac:dyDescent="0.3">
      <c r="B4" s="10" t="s">
        <v>93</v>
      </c>
      <c r="C4" s="69"/>
    </row>
    <row r="5" spans="2:3" ht="22.25" customHeight="1" thickBot="1" x14ac:dyDescent="0.3">
      <c r="B5" s="11" t="s">
        <v>94</v>
      </c>
      <c r="C5" s="11" t="s">
        <v>54</v>
      </c>
    </row>
    <row r="6" spans="2:3" ht="22.25" customHeight="1" thickBot="1" x14ac:dyDescent="0.3">
      <c r="B6" s="67" t="s">
        <v>95</v>
      </c>
      <c r="C6" s="68">
        <v>125</v>
      </c>
    </row>
    <row r="7" spans="2:3" ht="22.25" customHeight="1" thickBot="1" x14ac:dyDescent="0.3">
      <c r="B7" s="67" t="s">
        <v>96</v>
      </c>
      <c r="C7" s="68">
        <v>150</v>
      </c>
    </row>
    <row r="8" spans="2:3" ht="22.25" customHeight="1" thickBot="1" x14ac:dyDescent="0.3">
      <c r="B8" s="67" t="s">
        <v>97</v>
      </c>
      <c r="C8" s="68">
        <v>225</v>
      </c>
    </row>
    <row r="9" spans="2:3" ht="22.25" customHeight="1" thickBot="1" x14ac:dyDescent="0.3">
      <c r="B9" s="67" t="s">
        <v>98</v>
      </c>
      <c r="C9" s="68">
        <v>225</v>
      </c>
    </row>
    <row r="10" spans="2:3" ht="22.25" customHeight="1" thickBot="1" x14ac:dyDescent="0.3">
      <c r="B10" s="67" t="s">
        <v>99</v>
      </c>
      <c r="C10" s="68">
        <v>50</v>
      </c>
    </row>
    <row r="11" spans="2:3" ht="22.25" customHeight="1" thickBot="1" x14ac:dyDescent="0.3">
      <c r="B11" s="67" t="s">
        <v>100</v>
      </c>
      <c r="C11" s="68">
        <v>50</v>
      </c>
    </row>
    <row r="12" spans="2:3" ht="22.25" customHeight="1" thickBot="1" x14ac:dyDescent="0.3">
      <c r="B12" s="67" t="s">
        <v>101</v>
      </c>
      <c r="C12" s="68">
        <v>75</v>
      </c>
    </row>
    <row r="13" spans="2:3" ht="22.25" customHeight="1" thickBot="1" x14ac:dyDescent="0.3">
      <c r="B13" s="67" t="s">
        <v>102</v>
      </c>
      <c r="C13" s="68">
        <v>75</v>
      </c>
    </row>
    <row r="14" spans="2:3" ht="22.25" customHeight="1" thickBot="1" x14ac:dyDescent="0.3">
      <c r="B14" s="67" t="s">
        <v>103</v>
      </c>
      <c r="C14" s="68">
        <v>75</v>
      </c>
    </row>
    <row r="15" spans="2:3" ht="22.25" customHeight="1" thickBot="1" x14ac:dyDescent="0.3">
      <c r="B15" s="67" t="s">
        <v>104</v>
      </c>
      <c r="C15" s="68">
        <v>150</v>
      </c>
    </row>
    <row r="16" spans="2:3" ht="22.25" customHeight="1" thickBot="1" x14ac:dyDescent="0.3">
      <c r="B16" s="67" t="s">
        <v>105</v>
      </c>
      <c r="C16" s="68">
        <v>225</v>
      </c>
    </row>
    <row r="17" spans="2:7" ht="22.25" customHeight="1" thickBot="1" x14ac:dyDescent="0.3">
      <c r="B17" s="67" t="s">
        <v>106</v>
      </c>
      <c r="C17" s="68">
        <v>225</v>
      </c>
    </row>
    <row r="19" spans="2:7" x14ac:dyDescent="0.25">
      <c r="B19" s="18" t="s">
        <v>11</v>
      </c>
      <c r="C19" s="19"/>
      <c r="D19" s="20"/>
      <c r="E19" s="48"/>
      <c r="F19" s="48"/>
      <c r="G19" s="49"/>
    </row>
    <row r="20" spans="2:7" x14ac:dyDescent="0.25">
      <c r="B20" s="23" t="s">
        <v>107</v>
      </c>
      <c r="C20" s="24"/>
      <c r="D20" s="25"/>
      <c r="E20" s="50"/>
      <c r="F20" s="50"/>
      <c r="G20" s="49"/>
    </row>
    <row r="21" spans="2:7" x14ac:dyDescent="0.25">
      <c r="B21" s="23" t="s">
        <v>108</v>
      </c>
      <c r="C21" s="24"/>
      <c r="D21" s="25"/>
      <c r="E21" s="50"/>
      <c r="F21" s="50"/>
      <c r="G21" s="49"/>
    </row>
    <row r="22" spans="2:7" x14ac:dyDescent="0.25">
      <c r="B22" s="23" t="s">
        <v>109</v>
      </c>
      <c r="C22" s="24"/>
      <c r="D22" s="25"/>
      <c r="E22" s="50"/>
      <c r="F22" s="50"/>
      <c r="G22" s="49"/>
    </row>
    <row r="23" spans="2:7" x14ac:dyDescent="0.25">
      <c r="B23" s="73" t="s">
        <v>110</v>
      </c>
      <c r="C23" s="70"/>
      <c r="D23" s="71"/>
      <c r="E23" s="72"/>
      <c r="F23" s="72"/>
      <c r="G23" s="49"/>
    </row>
    <row r="26" spans="2:7" ht="19" thickBot="1" x14ac:dyDescent="0.3">
      <c r="B26" s="10" t="s">
        <v>111</v>
      </c>
      <c r="C26" s="69"/>
    </row>
    <row r="27" spans="2:7" ht="19" thickBot="1" x14ac:dyDescent="0.3">
      <c r="B27" s="11" t="s">
        <v>94</v>
      </c>
      <c r="C27" s="11" t="s">
        <v>54</v>
      </c>
      <c r="D27" s="11" t="s">
        <v>112</v>
      </c>
    </row>
    <row r="28" spans="2:7" ht="19" thickBot="1" x14ac:dyDescent="0.3">
      <c r="B28" s="67" t="s">
        <v>113</v>
      </c>
      <c r="C28" s="55">
        <v>0</v>
      </c>
      <c r="D28" s="65"/>
    </row>
    <row r="29" spans="2:7" ht="19" thickBot="1" x14ac:dyDescent="0.3">
      <c r="B29" s="67" t="s">
        <v>114</v>
      </c>
      <c r="C29" s="55">
        <v>0</v>
      </c>
      <c r="D29" s="65"/>
    </row>
    <row r="30" spans="2:7" ht="19" thickBot="1" x14ac:dyDescent="0.3">
      <c r="B30" s="67" t="s">
        <v>115</v>
      </c>
      <c r="C30" s="55">
        <v>0</v>
      </c>
      <c r="D30" s="65"/>
    </row>
    <row r="32" spans="2:7" x14ac:dyDescent="0.25">
      <c r="B32" s="18" t="s">
        <v>11</v>
      </c>
      <c r="C32" s="19"/>
      <c r="D32" s="21"/>
    </row>
    <row r="33" spans="2:4" x14ac:dyDescent="0.25">
      <c r="B33" s="23" t="s">
        <v>116</v>
      </c>
      <c r="C33" s="24"/>
      <c r="D33" s="26"/>
    </row>
    <row r="34" spans="2:4" x14ac:dyDescent="0.25">
      <c r="B34" s="23" t="s">
        <v>117</v>
      </c>
      <c r="C34" s="24"/>
      <c r="D34" s="26"/>
    </row>
    <row r="35" spans="2:4" x14ac:dyDescent="0.25">
      <c r="B35" s="27" t="s">
        <v>118</v>
      </c>
      <c r="C35" s="28"/>
      <c r="D35" s="30"/>
    </row>
  </sheetData>
  <sheetProtection algorithmName="SHA-512" hashValue="qADHRrk13lRs8bdNoYUSzjqWhcJVw/cmBLmd7NN3qhJ6iLpbRTd0eKkx4jrqOgE8+OnSvce7gHk5DArii6EEiw==" saltValue="F+AK9GCFFi9i4oGYCZ+cmA==" spinCount="100000" sheet="1" objects="1" scenarios="1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1a1b3f-2798-4563-96a4-130c3b2d4ab3" xsi:nil="true"/>
    <lcf76f155ced4ddcb4097134ff3c332f xmlns="886b1cf5-de4d-45e2-ad01-cb2f5bdf2c2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5" ma:contentTypeDescription="Een nieuw document maken." ma:contentTypeScope="" ma:versionID="a9837cb67f2513ec1688a80efef8cf9a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ca78d9c82b7e8c152460519462d0efad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2E74AD-17E4-4FD8-9AD6-6DDE6DF7CD3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886b1cf5-de4d-45e2-ad01-cb2f5bdf2c2b"/>
    <ds:schemaRef ds:uri="441a1b3f-2798-4563-96a4-130c3b2d4ab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C2899FA-C4E8-4322-A45D-4F6CB9416F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167223-D9A9-4A35-8DB5-C2A8560D72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Voorblad</vt:lpstr>
      <vt:lpstr>Instructies</vt:lpstr>
      <vt:lpstr>Eisen</vt:lpstr>
      <vt:lpstr>Totale Kosten Inschrijver</vt:lpstr>
      <vt:lpstr>Implementatie</vt:lpstr>
      <vt:lpstr>Exploitatie</vt:lpstr>
      <vt:lpstr>Kosten Tijdens Looptijd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Rogier Diecke | DocuVision</cp:lastModifiedBy>
  <cp:revision/>
  <dcterms:created xsi:type="dcterms:W3CDTF">2021-03-16T07:22:36Z</dcterms:created>
  <dcterms:modified xsi:type="dcterms:W3CDTF">2024-03-07T09:56:23Z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f8429c09-a308-41f3-a32d-6f3b29e184c7</vt:lpwstr>
  </property>
  <property fmtid="{D5CDD505-2E9C-101B-9397-08002B2CF9AE}" pid="9" name="MediaServiceImageTags">
    <vt:lpwstr/>
  </property>
</Properties>
</file>