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.kanters\Downloads\"/>
    </mc:Choice>
  </mc:AlternateContent>
  <xr:revisionPtr revIDLastSave="0" documentId="13_ncr:1_{ECD552AC-D6FE-4F95-B5C9-40FDA3443696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8" i="1" l="1"/>
  <c r="E72" i="1"/>
  <c r="E89" i="1"/>
  <c r="E68" i="1"/>
  <c r="E24" i="1"/>
  <c r="E21" i="1"/>
  <c r="E18" i="1"/>
  <c r="E28" i="1"/>
  <c r="H13" i="1"/>
  <c r="F75" i="1"/>
  <c r="E50" i="1"/>
  <c r="M34" i="1"/>
  <c r="M33" i="1"/>
  <c r="M32" i="1"/>
  <c r="M31" i="1"/>
  <c r="M30" i="1"/>
  <c r="M29" i="1"/>
  <c r="M28" i="1"/>
  <c r="M39" i="1"/>
  <c r="M40" i="1"/>
  <c r="M41" i="1"/>
  <c r="M42" i="1"/>
  <c r="M43" i="1"/>
  <c r="M44" i="1"/>
  <c r="M38" i="1"/>
  <c r="K39" i="1"/>
  <c r="K40" i="1"/>
  <c r="K41" i="1"/>
  <c r="K42" i="1"/>
  <c r="K43" i="1"/>
  <c r="K44" i="1"/>
  <c r="K38" i="1"/>
  <c r="I39" i="1"/>
  <c r="I40" i="1"/>
  <c r="I41" i="1"/>
  <c r="I42" i="1"/>
  <c r="I43" i="1"/>
  <c r="I44" i="1"/>
  <c r="I38" i="1"/>
  <c r="G39" i="1"/>
  <c r="G40" i="1"/>
  <c r="G41" i="1"/>
  <c r="G42" i="1"/>
  <c r="G43" i="1"/>
  <c r="G44" i="1"/>
  <c r="G38" i="1"/>
  <c r="F61" i="1"/>
  <c r="E61" i="1"/>
  <c r="K28" i="1"/>
  <c r="K29" i="1"/>
  <c r="K30" i="1"/>
  <c r="K31" i="1"/>
  <c r="K32" i="1"/>
  <c r="K33" i="1"/>
  <c r="K34" i="1"/>
  <c r="I29" i="1"/>
  <c r="I30" i="1"/>
  <c r="I31" i="1"/>
  <c r="I32" i="1"/>
  <c r="I33" i="1"/>
  <c r="I34" i="1"/>
  <c r="I28" i="1"/>
  <c r="G29" i="1"/>
  <c r="G30" i="1"/>
  <c r="G31" i="1"/>
  <c r="G32" i="1"/>
  <c r="G33" i="1"/>
  <c r="G34" i="1"/>
  <c r="G28" i="1"/>
  <c r="E44" i="1"/>
  <c r="E43" i="1"/>
  <c r="E42" i="1"/>
  <c r="E41" i="1"/>
  <c r="E40" i="1"/>
  <c r="E39" i="1"/>
  <c r="E38" i="1"/>
  <c r="E29" i="1"/>
  <c r="E30" i="1"/>
  <c r="E31" i="1"/>
  <c r="E32" i="1"/>
  <c r="E33" i="1"/>
  <c r="E34" i="1"/>
  <c r="H9" i="1"/>
  <c r="H8" i="1"/>
  <c r="F76" i="1"/>
  <c r="F77" i="1"/>
  <c r="F78" i="1"/>
  <c r="F79" i="1" l="1"/>
  <c r="H61" i="1"/>
  <c r="I35" i="1"/>
  <c r="I45" i="1"/>
  <c r="G45" i="1"/>
  <c r="G35" i="1"/>
  <c r="E45" i="1"/>
  <c r="E35" i="1"/>
  <c r="K45" i="1"/>
  <c r="M35" i="1"/>
  <c r="K35" i="1"/>
  <c r="M45" i="1"/>
  <c r="N45" i="1" l="1"/>
  <c r="N35" i="1"/>
</calcChain>
</file>

<file path=xl/sharedStrings.xml><?xml version="1.0" encoding="utf-8"?>
<sst xmlns="http://schemas.openxmlformats.org/spreadsheetml/2006/main" count="131" uniqueCount="97">
  <si>
    <t>Prijzenblad Mobile devices en Data (alle prijzen in Euro, excl BTW)</t>
  </si>
  <si>
    <t>Hardware</t>
  </si>
  <si>
    <t>Smartphone</t>
  </si>
  <si>
    <t>Geheugen</t>
  </si>
  <si>
    <t>Bruto prijs in €</t>
  </si>
  <si>
    <t xml:space="preserve">Netto prijs in € </t>
  </si>
  <si>
    <t>Maandelijks in €</t>
  </si>
  <si>
    <t>Iphone SE (DEP)</t>
  </si>
  <si>
    <t>64 GB</t>
  </si>
  <si>
    <t>128 GB</t>
  </si>
  <si>
    <t>Geen plus model.</t>
  </si>
  <si>
    <t>Instapmodel dat door de fabrikant gevoerd wordt</t>
  </si>
  <si>
    <t>Tablet</t>
  </si>
  <si>
    <t>Sim only</t>
  </si>
  <si>
    <t xml:space="preserve"> </t>
  </si>
  <si>
    <t>Sim only (spraak en data)</t>
  </si>
  <si>
    <t>Sim only (data only)</t>
  </si>
  <si>
    <t>Aansluitkosten</t>
  </si>
  <si>
    <t>Data abonnement</t>
  </si>
  <si>
    <t>prijstabel</t>
  </si>
  <si>
    <t># gebruikers</t>
  </si>
  <si>
    <t>750-800</t>
  </si>
  <si>
    <t>800-900</t>
  </si>
  <si>
    <t>900-1000</t>
  </si>
  <si>
    <t>1000-1500</t>
  </si>
  <si>
    <t>1500 en meer</t>
  </si>
  <si>
    <t>Prijstalbel Voice en Data (MB) per gebruiker
per maand</t>
  </si>
  <si>
    <t xml:space="preserve">   0 - 1.000</t>
  </si>
  <si>
    <t>1.000 - 2.500</t>
  </si>
  <si>
    <t>2.500 – 5.000</t>
  </si>
  <si>
    <t>5.000 – 10.000</t>
  </si>
  <si>
    <t>10.000 – 25.000</t>
  </si>
  <si>
    <t>25.000 – 50.000</t>
  </si>
  <si>
    <t>onbeperkt</t>
  </si>
  <si>
    <t>Prijstalbel Data only (MB) per gebruiker
per maand</t>
  </si>
  <si>
    <t>Datakosten, buiten abonnement</t>
  </si>
  <si>
    <t>€/Mb</t>
  </si>
  <si>
    <t>EU</t>
  </si>
  <si>
    <t>ROAMING</t>
  </si>
  <si>
    <t>Belkosten/SMS kosten (Internationaal)</t>
  </si>
  <si>
    <t>vast start bedrag</t>
  </si>
  <si>
    <t>variabele kosten/tijdseenheid</t>
  </si>
  <si>
    <t>Van Nederland naar buitenland</t>
  </si>
  <si>
    <t>Bestemmingsland 1</t>
  </si>
  <si>
    <t>Bestemmingsland 2</t>
  </si>
  <si>
    <t>…..</t>
  </si>
  <si>
    <t>Bestemmingsland n</t>
  </si>
  <si>
    <t>Van buitenland naar Nederland</t>
  </si>
  <si>
    <t>Oorsprongland 1</t>
  </si>
  <si>
    <t>Oorsprongland 2</t>
  </si>
  <si>
    <t>Oorsprongland n</t>
  </si>
  <si>
    <t>Handling bestelling</t>
  </si>
  <si>
    <t>Handling aansluiting</t>
  </si>
  <si>
    <t>Handling toestel</t>
  </si>
  <si>
    <t>Handling bruikleenovereenkomst</t>
  </si>
  <si>
    <t>Handling vervanging</t>
  </si>
  <si>
    <t>Aantal uren</t>
  </si>
  <si>
    <t>Uurtarief</t>
  </si>
  <si>
    <t>Totaal kosten Implementatie</t>
  </si>
  <si>
    <t>Projectmanager</t>
  </si>
  <si>
    <t>Telefonische support</t>
  </si>
  <si>
    <t>Support op locatie</t>
  </si>
  <si>
    <t>Overige functie(s)</t>
  </si>
  <si>
    <t>Handling reparatie defect toestel</t>
  </si>
  <si>
    <t>Korting% agv inzet refurbished voor reparatie</t>
  </si>
  <si>
    <t>Levering 'mobiel pakket'</t>
  </si>
  <si>
    <t>Aanvraag nieuwe simkaart</t>
  </si>
  <si>
    <t>Aanvraag nieuwe aansluiting</t>
  </si>
  <si>
    <t>Opzeggen bestaande aansluiting</t>
  </si>
  <si>
    <t>Handling 'inruil' toestel</t>
  </si>
  <si>
    <t>Aansluiting op Topdesk</t>
  </si>
  <si>
    <t xml:space="preserve">Gratis bellen van vast naar mobiel </t>
  </si>
  <si>
    <t>ja/nee</t>
  </si>
  <si>
    <t>Mogelijkheid om afname met 10% te verlagen</t>
  </si>
  <si>
    <t>Gemiddeld aantal besteld per jaar (2023)</t>
  </si>
  <si>
    <t>Samsung A34 (KME)*</t>
  </si>
  <si>
    <t>*In de huidige situatie is er geen afname</t>
  </si>
  <si>
    <t>** I.v.m. EOL 9e generatie is 10e generatie aangehouden.</t>
  </si>
  <si>
    <t>Ipad 10e generatie (DEP)**</t>
  </si>
  <si>
    <t>Totaal per 799 gebruikers per jaar</t>
  </si>
  <si>
    <t>Totaal per 899 gebruikers per jaar</t>
  </si>
  <si>
    <t>Totaal per 999 gebruikers per jaar</t>
  </si>
  <si>
    <t>Totaal per 1499 gebruikers per jaar</t>
  </si>
  <si>
    <t>Totaal per 1500 gebruikers per jaar</t>
  </si>
  <si>
    <t>Totaal</t>
  </si>
  <si>
    <t>Inschrijfprijs</t>
  </si>
  <si>
    <t>Subtotaal</t>
  </si>
  <si>
    <t>In te vullen velden door Inschrijver</t>
  </si>
  <si>
    <t>Inzet implementatie (Euro per uur excl. btw.)</t>
  </si>
  <si>
    <t>Administratief proces bij aanschaf</t>
  </si>
  <si>
    <t>Service en Support gedurende looptijd abonnement</t>
  </si>
  <si>
    <t>Totaal (o.b.v. aanschaf jaaraantal 2023)</t>
  </si>
  <si>
    <t>Totaal implementatiekosten</t>
  </si>
  <si>
    <r>
      <t xml:space="preserve">Subtotalen, </t>
    </r>
    <r>
      <rPr>
        <u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te vullen door Inschrijver</t>
    </r>
  </si>
  <si>
    <r>
      <t xml:space="preserve">(onderdeel van) Inschrijfprijs, </t>
    </r>
    <r>
      <rPr>
        <u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in te vullen door Inschrijver</t>
    </r>
  </si>
  <si>
    <t>Beheer maandbedrag</t>
  </si>
  <si>
    <t>Beheerkosten per maand (Euro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</si>
</sst>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vertical="center" wrapText="1"/>
    </xf>
    <xf numFmtId="0" fontId="0" fillId="0" borderId="0" xfId="0" quotePrefix="1"/>
    <xf numFmtId="0" fontId="3" fillId="0" borderId="0" xfId="0" applyFont="1"/>
    <xf numFmtId="0" fontId="2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0" fillId="3" borderId="5" xfId="0" applyFill="1" applyBorder="1"/>
    <xf numFmtId="44" fontId="0" fillId="3" borderId="5" xfId="1" applyFont="1" applyFill="1" applyBorder="1"/>
    <xf numFmtId="49" fontId="0" fillId="3" borderId="5" xfId="1" applyNumberFormat="1" applyFont="1" applyFill="1" applyBorder="1"/>
    <xf numFmtId="9" fontId="0" fillId="3" borderId="5" xfId="2" applyFont="1" applyFill="1" applyBorder="1"/>
    <xf numFmtId="0" fontId="0" fillId="0" borderId="6" xfId="0" applyBorder="1"/>
    <xf numFmtId="0" fontId="0" fillId="0" borderId="7" xfId="0" applyBorder="1"/>
    <xf numFmtId="44" fontId="0" fillId="3" borderId="8" xfId="1" applyFont="1" applyFill="1" applyBorder="1"/>
    <xf numFmtId="44" fontId="0" fillId="3" borderId="9" xfId="1" applyFont="1" applyFill="1" applyBorder="1"/>
    <xf numFmtId="0" fontId="0" fillId="0" borderId="10" xfId="0" applyBorder="1"/>
    <xf numFmtId="44" fontId="0" fillId="3" borderId="11" xfId="1" applyFont="1" applyFill="1" applyBorder="1"/>
    <xf numFmtId="0" fontId="0" fillId="0" borderId="12" xfId="0" applyBorder="1"/>
    <xf numFmtId="0" fontId="0" fillId="0" borderId="13" xfId="0" applyBorder="1"/>
    <xf numFmtId="44" fontId="0" fillId="3" borderId="14" xfId="1" applyFont="1" applyFill="1" applyBorder="1"/>
    <xf numFmtId="44" fontId="0" fillId="3" borderId="15" xfId="1" applyFont="1" applyFill="1" applyBorder="1"/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1" fontId="0" fillId="3" borderId="5" xfId="1" applyNumberFormat="1" applyFont="1" applyFill="1" applyBorder="1"/>
    <xf numFmtId="0" fontId="0" fillId="3" borderId="5" xfId="1" applyNumberFormat="1" applyFont="1" applyFill="1" applyBorder="1"/>
    <xf numFmtId="0" fontId="1" fillId="0" borderId="0" xfId="0" applyFont="1" applyAlignment="1">
      <alignment wrapText="1"/>
    </xf>
    <xf numFmtId="44" fontId="0" fillId="0" borderId="0" xfId="0" applyNumberFormat="1"/>
    <xf numFmtId="0" fontId="0" fillId="0" borderId="0" xfId="0" applyAlignment="1">
      <alignment wrapText="1"/>
    </xf>
    <xf numFmtId="44" fontId="0" fillId="4" borderId="5" xfId="1" applyFont="1" applyFill="1" applyBorder="1"/>
    <xf numFmtId="0" fontId="5" fillId="5" borderId="2" xfId="0" applyFont="1" applyFill="1" applyBorder="1" applyAlignment="1">
      <alignment horizontal="right" vertical="center" wrapText="1"/>
    </xf>
    <xf numFmtId="44" fontId="0" fillId="5" borderId="5" xfId="1" applyFont="1" applyFill="1" applyBorder="1"/>
    <xf numFmtId="0" fontId="0" fillId="0" borderId="0" xfId="0" applyBorder="1"/>
    <xf numFmtId="0" fontId="2" fillId="0" borderId="16" xfId="0" applyFont="1" applyBorder="1" applyAlignment="1">
      <alignment horizontal="right" vertical="center" wrapText="1"/>
    </xf>
    <xf numFmtId="44" fontId="0" fillId="3" borderId="17" xfId="1" applyFont="1" applyFill="1" applyBorder="1"/>
    <xf numFmtId="0" fontId="5" fillId="5" borderId="18" xfId="0" applyFont="1" applyFill="1" applyBorder="1" applyAlignment="1">
      <alignment horizontal="right" vertical="center" wrapText="1"/>
    </xf>
    <xf numFmtId="0" fontId="0" fillId="5" borderId="19" xfId="0" applyFill="1" applyBorder="1"/>
    <xf numFmtId="44" fontId="0" fillId="5" borderId="19" xfId="0" applyNumberFormat="1" applyFill="1" applyBorder="1"/>
    <xf numFmtId="0" fontId="0" fillId="5" borderId="19" xfId="0" applyFill="1" applyBorder="1" applyAlignment="1">
      <alignment wrapText="1"/>
    </xf>
    <xf numFmtId="44" fontId="0" fillId="5" borderId="20" xfId="0" applyNumberFormat="1" applyFill="1" applyBorder="1"/>
    <xf numFmtId="44" fontId="0" fillId="4" borderId="17" xfId="1" applyFont="1" applyFill="1" applyBorder="1"/>
    <xf numFmtId="0" fontId="0" fillId="6" borderId="5" xfId="0" applyFill="1" applyBorder="1"/>
    <xf numFmtId="0" fontId="0" fillId="5" borderId="5" xfId="0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0" applyNumberFormat="1" applyFill="1" applyBorder="1"/>
    <xf numFmtId="0" fontId="0" fillId="4" borderId="0" xfId="0" applyFill="1" applyAlignment="1">
      <alignment wrapText="1"/>
    </xf>
    <xf numFmtId="0" fontId="6" fillId="0" borderId="0" xfId="0" applyFont="1"/>
    <xf numFmtId="0" fontId="1" fillId="0" borderId="22" xfId="0" applyFont="1" applyBorder="1"/>
    <xf numFmtId="44" fontId="0" fillId="6" borderId="2" xfId="0" applyNumberFormat="1" applyFill="1" applyBorder="1"/>
    <xf numFmtId="0" fontId="1" fillId="0" borderId="23" xfId="0" applyFont="1" applyBorder="1"/>
    <xf numFmtId="44" fontId="0" fillId="3" borderId="24" xfId="1" applyFont="1" applyFill="1" applyBorder="1"/>
    <xf numFmtId="44" fontId="1" fillId="5" borderId="5" xfId="0" applyNumberFormat="1" applyFont="1" applyFill="1" applyBorder="1"/>
    <xf numFmtId="44" fontId="0" fillId="6" borderId="1" xfId="0" applyNumberFormat="1" applyFill="1" applyBorder="1"/>
    <xf numFmtId="0" fontId="1" fillId="0" borderId="22" xfId="0" applyFont="1" applyBorder="1" applyAlignment="1">
      <alignment wrapText="1"/>
    </xf>
    <xf numFmtId="44" fontId="6" fillId="6" borderId="1" xfId="0" applyNumberFormat="1" applyFont="1" applyFill="1" applyBorder="1"/>
    <xf numFmtId="44" fontId="1" fillId="6" borderId="1" xfId="0" applyNumberFormat="1" applyFont="1" applyFill="1" applyBorder="1"/>
    <xf numFmtId="0" fontId="1" fillId="0" borderId="18" xfId="0" applyFont="1" applyBorder="1" applyAlignment="1">
      <alignment wrapText="1"/>
    </xf>
    <xf numFmtId="44" fontId="0" fillId="6" borderId="20" xfId="0" applyNumberFormat="1" applyFill="1" applyBorder="1"/>
    <xf numFmtId="44" fontId="0" fillId="3" borderId="21" xfId="1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98"/>
  <sheetViews>
    <sheetView tabSelected="1" topLeftCell="A28" zoomScale="85" zoomScaleNormal="85" workbookViewId="0">
      <selection activeCell="G77" sqref="G77"/>
    </sheetView>
  </sheetViews>
  <sheetFormatPr defaultRowHeight="14.4" x14ac:dyDescent="0.55000000000000004"/>
  <cols>
    <col min="2" max="2" width="25.3671875" customWidth="1"/>
    <col min="3" max="3" width="22" customWidth="1"/>
    <col min="4" max="4" width="21.578125" customWidth="1"/>
    <col min="5" max="5" width="19.7890625" customWidth="1"/>
    <col min="6" max="7" width="23" customWidth="1"/>
    <col min="8" max="8" width="16.68359375" customWidth="1"/>
    <col min="9" max="9" width="22.47265625" customWidth="1"/>
    <col min="10" max="10" width="13.83984375" customWidth="1"/>
    <col min="11" max="11" width="15.3125" customWidth="1"/>
    <col min="12" max="12" width="26" style="27" customWidth="1"/>
    <col min="13" max="13" width="16.3671875" customWidth="1"/>
    <col min="14" max="14" width="14.7890625" customWidth="1"/>
  </cols>
  <sheetData>
    <row r="3" spans="1:12" x14ac:dyDescent="0.55000000000000004">
      <c r="B3" s="4" t="s">
        <v>0</v>
      </c>
      <c r="E3" s="7"/>
      <c r="F3" t="s">
        <v>87</v>
      </c>
    </row>
    <row r="4" spans="1:12" x14ac:dyDescent="0.55000000000000004">
      <c r="E4" s="40"/>
      <c r="F4" t="s">
        <v>94</v>
      </c>
    </row>
    <row r="5" spans="1:12" x14ac:dyDescent="0.55000000000000004">
      <c r="E5" s="41"/>
      <c r="F5" t="s">
        <v>93</v>
      </c>
    </row>
    <row r="6" spans="1:12" x14ac:dyDescent="0.55000000000000004">
      <c r="B6" s="1" t="s">
        <v>1</v>
      </c>
    </row>
    <row r="7" spans="1:12" ht="43.5" thickBot="1" x14ac:dyDescent="0.6">
      <c r="A7">
        <v>1</v>
      </c>
      <c r="B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5" t="s">
        <v>74</v>
      </c>
      <c r="I7" s="25"/>
      <c r="J7" s="27"/>
      <c r="K7" s="25"/>
      <c r="L7"/>
    </row>
    <row r="8" spans="1:12" ht="14.7" thickBot="1" x14ac:dyDescent="0.6">
      <c r="C8" t="s">
        <v>7</v>
      </c>
      <c r="D8" t="s">
        <v>8</v>
      </c>
      <c r="E8" s="8">
        <v>0</v>
      </c>
      <c r="F8" s="8">
        <v>0</v>
      </c>
      <c r="G8" s="59">
        <v>0</v>
      </c>
      <c r="H8" s="53">
        <f>(F8+(G8*12))*157</f>
        <v>0</v>
      </c>
      <c r="I8" s="26"/>
      <c r="J8" s="27"/>
      <c r="K8" s="26"/>
      <c r="L8"/>
    </row>
    <row r="9" spans="1:12" ht="28.8" customHeight="1" thickBot="1" x14ac:dyDescent="0.6">
      <c r="C9" t="s">
        <v>75</v>
      </c>
      <c r="D9" t="s">
        <v>9</v>
      </c>
      <c r="E9" s="8">
        <v>0</v>
      </c>
      <c r="F9" s="8">
        <v>0</v>
      </c>
      <c r="G9" s="59">
        <v>0</v>
      </c>
      <c r="H9" s="53">
        <f>(F9+(G9*12))*157</f>
        <v>0</v>
      </c>
      <c r="I9" s="61" t="s">
        <v>76</v>
      </c>
      <c r="J9" s="61"/>
      <c r="K9" s="26"/>
      <c r="L9"/>
    </row>
    <row r="10" spans="1:12" x14ac:dyDescent="0.55000000000000004">
      <c r="C10" t="s">
        <v>10</v>
      </c>
    </row>
    <row r="11" spans="1:12" x14ac:dyDescent="0.55000000000000004">
      <c r="C11" t="s">
        <v>11</v>
      </c>
    </row>
    <row r="12" spans="1:12" ht="43.5" thickBot="1" x14ac:dyDescent="0.6">
      <c r="A12">
        <v>2</v>
      </c>
      <c r="B12" s="1" t="s">
        <v>12</v>
      </c>
      <c r="E12" s="1" t="s">
        <v>4</v>
      </c>
      <c r="F12" s="1" t="s">
        <v>5</v>
      </c>
      <c r="G12" s="1" t="s">
        <v>6</v>
      </c>
      <c r="H12" s="25" t="s">
        <v>74</v>
      </c>
      <c r="I12" s="27"/>
      <c r="J12" s="25"/>
      <c r="L12"/>
    </row>
    <row r="13" spans="1:12" ht="27.9" customHeight="1" thickBot="1" x14ac:dyDescent="0.6">
      <c r="C13" s="27" t="s">
        <v>78</v>
      </c>
      <c r="D13" t="s">
        <v>8</v>
      </c>
      <c r="E13" s="8">
        <v>0</v>
      </c>
      <c r="F13" s="8">
        <v>0</v>
      </c>
      <c r="G13" s="59">
        <v>0</v>
      </c>
      <c r="H13" s="53">
        <f>(F13+(G13*12))*102</f>
        <v>0</v>
      </c>
      <c r="I13" s="60" t="s">
        <v>77</v>
      </c>
      <c r="J13" s="60"/>
      <c r="L13"/>
    </row>
    <row r="15" spans="1:12" x14ac:dyDescent="0.55000000000000004">
      <c r="A15" s="3">
        <v>3</v>
      </c>
      <c r="B15" s="1" t="s">
        <v>13</v>
      </c>
      <c r="E15" s="8">
        <v>0</v>
      </c>
    </row>
    <row r="16" spans="1:12" x14ac:dyDescent="0.55000000000000004">
      <c r="A16" t="s">
        <v>14</v>
      </c>
      <c r="B16" s="1" t="s">
        <v>15</v>
      </c>
      <c r="E16" s="8">
        <v>0</v>
      </c>
    </row>
    <row r="17" spans="1:13" ht="14.7" thickBot="1" x14ac:dyDescent="0.6">
      <c r="A17" t="s">
        <v>14</v>
      </c>
      <c r="B17" s="1" t="s">
        <v>16</v>
      </c>
      <c r="E17" s="33">
        <v>0</v>
      </c>
    </row>
    <row r="18" spans="1:13" ht="29.1" thickBot="1" x14ac:dyDescent="0.6">
      <c r="B18" s="1"/>
      <c r="D18" s="57" t="s">
        <v>91</v>
      </c>
      <c r="E18" s="58">
        <f>SUM(E15:E17)*157</f>
        <v>0</v>
      </c>
    </row>
    <row r="19" spans="1:13" x14ac:dyDescent="0.55000000000000004">
      <c r="L19"/>
    </row>
    <row r="20" spans="1:13" ht="13.9" customHeight="1" thickBot="1" x14ac:dyDescent="0.6">
      <c r="A20">
        <v>4</v>
      </c>
      <c r="B20" s="1" t="s">
        <v>17</v>
      </c>
      <c r="E20" s="33">
        <v>0</v>
      </c>
    </row>
    <row r="21" spans="1:13" ht="29.1" thickBot="1" x14ac:dyDescent="0.6">
      <c r="B21" s="1"/>
      <c r="D21" s="57" t="s">
        <v>91</v>
      </c>
      <c r="E21" s="58">
        <f>E20*157</f>
        <v>0</v>
      </c>
    </row>
    <row r="22" spans="1:13" x14ac:dyDescent="0.55000000000000004">
      <c r="L22"/>
    </row>
    <row r="23" spans="1:13" ht="14.7" thickBot="1" x14ac:dyDescent="0.6">
      <c r="A23">
        <v>5</v>
      </c>
      <c r="B23" s="1" t="s">
        <v>18</v>
      </c>
      <c r="E23" s="33">
        <v>0</v>
      </c>
    </row>
    <row r="24" spans="1:13" ht="29.1" thickBot="1" x14ac:dyDescent="0.6">
      <c r="B24" s="1"/>
      <c r="D24" s="57" t="s">
        <v>91</v>
      </c>
      <c r="E24" s="58">
        <f>E23*157</f>
        <v>0</v>
      </c>
    </row>
    <row r="25" spans="1:13" s="42" customFormat="1" ht="14.7" thickBot="1" x14ac:dyDescent="0.6">
      <c r="B25" s="43"/>
      <c r="D25" s="44"/>
      <c r="E25" s="45"/>
      <c r="L25" s="46"/>
    </row>
    <row r="26" spans="1:13" ht="26.1" thickBot="1" x14ac:dyDescent="0.6">
      <c r="B26" s="1" t="s">
        <v>19</v>
      </c>
      <c r="C26" s="21" t="s">
        <v>20</v>
      </c>
      <c r="D26" s="22" t="s">
        <v>21</v>
      </c>
      <c r="E26" s="29" t="s">
        <v>79</v>
      </c>
      <c r="F26" s="22" t="s">
        <v>22</v>
      </c>
      <c r="G26" s="29" t="s">
        <v>80</v>
      </c>
      <c r="H26" s="22" t="s">
        <v>23</v>
      </c>
      <c r="I26" s="29" t="s">
        <v>81</v>
      </c>
      <c r="J26" s="22" t="s">
        <v>24</v>
      </c>
      <c r="K26" s="29" t="s">
        <v>82</v>
      </c>
      <c r="L26" s="22" t="s">
        <v>25</v>
      </c>
      <c r="M26" s="29" t="s">
        <v>83</v>
      </c>
    </row>
    <row r="27" spans="1:13" ht="48" customHeight="1" thickBot="1" x14ac:dyDescent="0.6">
      <c r="C27" s="2" t="s">
        <v>26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4.7" thickBot="1" x14ac:dyDescent="0.6">
      <c r="C28" s="6" t="s">
        <v>27</v>
      </c>
      <c r="D28" s="8">
        <v>0</v>
      </c>
      <c r="E28" s="28">
        <f>(D28*799)*12</f>
        <v>0</v>
      </c>
      <c r="F28" s="8">
        <v>0</v>
      </c>
      <c r="G28" s="28">
        <f>(F28*899)*12</f>
        <v>0</v>
      </c>
      <c r="H28" s="8">
        <v>0</v>
      </c>
      <c r="I28" s="28">
        <f>(H28*999)*12</f>
        <v>0</v>
      </c>
      <c r="J28" s="8">
        <v>0</v>
      </c>
      <c r="K28" s="28">
        <f>(J28*1499)*12</f>
        <v>0</v>
      </c>
      <c r="L28" s="8">
        <v>0</v>
      </c>
      <c r="M28" s="28">
        <f>(L28*1500)*12</f>
        <v>0</v>
      </c>
    </row>
    <row r="29" spans="1:13" ht="14.7" thickBot="1" x14ac:dyDescent="0.6">
      <c r="C29" s="6" t="s">
        <v>28</v>
      </c>
      <c r="D29" s="8">
        <v>0</v>
      </c>
      <c r="E29" s="28">
        <f t="shared" ref="E29:E34" si="0">(D29*799)*12</f>
        <v>0</v>
      </c>
      <c r="F29" s="8">
        <v>0</v>
      </c>
      <c r="G29" s="28">
        <f t="shared" ref="G29:G34" si="1">(F29*899)*12</f>
        <v>0</v>
      </c>
      <c r="H29" s="8">
        <v>0</v>
      </c>
      <c r="I29" s="28">
        <f t="shared" ref="I29:I34" si="2">(H29*999)*12</f>
        <v>0</v>
      </c>
      <c r="J29" s="8">
        <v>0</v>
      </c>
      <c r="K29" s="28">
        <f t="shared" ref="K29:K34" si="3">(J29*1499)*12</f>
        <v>0</v>
      </c>
      <c r="L29" s="8">
        <v>0</v>
      </c>
      <c r="M29" s="28">
        <f t="shared" ref="M29:M34" si="4">(L29*1500)*12</f>
        <v>0</v>
      </c>
    </row>
    <row r="30" spans="1:13" ht="14.7" thickBot="1" x14ac:dyDescent="0.6">
      <c r="C30" s="6" t="s">
        <v>29</v>
      </c>
      <c r="D30" s="8">
        <v>0</v>
      </c>
      <c r="E30" s="28">
        <f t="shared" si="0"/>
        <v>0</v>
      </c>
      <c r="F30" s="8">
        <v>0</v>
      </c>
      <c r="G30" s="28">
        <f t="shared" si="1"/>
        <v>0</v>
      </c>
      <c r="H30" s="8">
        <v>0</v>
      </c>
      <c r="I30" s="28">
        <f t="shared" si="2"/>
        <v>0</v>
      </c>
      <c r="J30" s="8">
        <v>0</v>
      </c>
      <c r="K30" s="28">
        <f t="shared" si="3"/>
        <v>0</v>
      </c>
      <c r="L30" s="8">
        <v>0</v>
      </c>
      <c r="M30" s="28">
        <f t="shared" si="4"/>
        <v>0</v>
      </c>
    </row>
    <row r="31" spans="1:13" ht="14.7" thickBot="1" x14ac:dyDescent="0.6">
      <c r="C31" s="6" t="s">
        <v>30</v>
      </c>
      <c r="D31" s="8">
        <v>0</v>
      </c>
      <c r="E31" s="28">
        <f t="shared" si="0"/>
        <v>0</v>
      </c>
      <c r="F31" s="8">
        <v>0</v>
      </c>
      <c r="G31" s="28">
        <f t="shared" si="1"/>
        <v>0</v>
      </c>
      <c r="H31" s="8">
        <v>0</v>
      </c>
      <c r="I31" s="28">
        <f t="shared" si="2"/>
        <v>0</v>
      </c>
      <c r="J31" s="8">
        <v>0</v>
      </c>
      <c r="K31" s="28">
        <f t="shared" si="3"/>
        <v>0</v>
      </c>
      <c r="L31" s="8">
        <v>0</v>
      </c>
      <c r="M31" s="28">
        <f t="shared" si="4"/>
        <v>0</v>
      </c>
    </row>
    <row r="32" spans="1:13" ht="14.7" thickBot="1" x14ac:dyDescent="0.6">
      <c r="C32" s="6" t="s">
        <v>31</v>
      </c>
      <c r="D32" s="8">
        <v>0</v>
      </c>
      <c r="E32" s="28">
        <f t="shared" si="0"/>
        <v>0</v>
      </c>
      <c r="F32" s="8">
        <v>0</v>
      </c>
      <c r="G32" s="28">
        <f t="shared" si="1"/>
        <v>0</v>
      </c>
      <c r="H32" s="8">
        <v>0</v>
      </c>
      <c r="I32" s="28">
        <f t="shared" si="2"/>
        <v>0</v>
      </c>
      <c r="J32" s="8">
        <v>0</v>
      </c>
      <c r="K32" s="28">
        <f t="shared" si="3"/>
        <v>0</v>
      </c>
      <c r="L32" s="8">
        <v>0</v>
      </c>
      <c r="M32" s="28">
        <f t="shared" si="4"/>
        <v>0</v>
      </c>
    </row>
    <row r="33" spans="1:14" ht="14.7" thickBot="1" x14ac:dyDescent="0.6">
      <c r="C33" s="6" t="s">
        <v>32</v>
      </c>
      <c r="D33" s="8">
        <v>0</v>
      </c>
      <c r="E33" s="28">
        <f t="shared" si="0"/>
        <v>0</v>
      </c>
      <c r="F33" s="8">
        <v>0</v>
      </c>
      <c r="G33" s="28">
        <f t="shared" si="1"/>
        <v>0</v>
      </c>
      <c r="H33" s="8">
        <v>0</v>
      </c>
      <c r="I33" s="28">
        <f t="shared" si="2"/>
        <v>0</v>
      </c>
      <c r="J33" s="8">
        <v>0</v>
      </c>
      <c r="K33" s="28">
        <f t="shared" si="3"/>
        <v>0</v>
      </c>
      <c r="L33" s="8">
        <v>0</v>
      </c>
      <c r="M33" s="28">
        <f t="shared" si="4"/>
        <v>0</v>
      </c>
    </row>
    <row r="34" spans="1:14" ht="14.7" thickBot="1" x14ac:dyDescent="0.6">
      <c r="C34" s="6" t="s">
        <v>33</v>
      </c>
      <c r="D34" s="8">
        <v>0</v>
      </c>
      <c r="E34" s="28">
        <f t="shared" si="0"/>
        <v>0</v>
      </c>
      <c r="F34" s="8">
        <v>0</v>
      </c>
      <c r="G34" s="28">
        <f t="shared" si="1"/>
        <v>0</v>
      </c>
      <c r="H34" s="8">
        <v>0</v>
      </c>
      <c r="I34" s="28">
        <f t="shared" si="2"/>
        <v>0</v>
      </c>
      <c r="J34" s="8">
        <v>0</v>
      </c>
      <c r="K34" s="28">
        <f t="shared" si="3"/>
        <v>0</v>
      </c>
      <c r="L34" s="8">
        <v>0</v>
      </c>
      <c r="M34" s="28">
        <f t="shared" si="4"/>
        <v>0</v>
      </c>
    </row>
    <row r="35" spans="1:14" ht="14.7" thickBot="1" x14ac:dyDescent="0.6">
      <c r="C35" s="34" t="s">
        <v>86</v>
      </c>
      <c r="D35" s="35"/>
      <c r="E35" s="36">
        <f>SUM(E28:E34)</f>
        <v>0</v>
      </c>
      <c r="F35" s="35"/>
      <c r="G35" s="36">
        <f>SUM(G28:G34)</f>
        <v>0</v>
      </c>
      <c r="H35" s="35"/>
      <c r="I35" s="36">
        <f>SUM(I28:I34)</f>
        <v>0</v>
      </c>
      <c r="J35" s="35"/>
      <c r="K35" s="36">
        <f>SUM(K28:K34)</f>
        <v>0</v>
      </c>
      <c r="L35" s="37"/>
      <c r="M35" s="38">
        <f>SUM(M28:M34)</f>
        <v>0</v>
      </c>
      <c r="N35" s="56">
        <f>E35+G35+I35+K35+M35</f>
        <v>0</v>
      </c>
    </row>
    <row r="36" spans="1:14" s="1" customFormat="1" ht="36" customHeight="1" thickBot="1" x14ac:dyDescent="0.6">
      <c r="C36" s="21" t="s">
        <v>20</v>
      </c>
      <c r="D36" s="22" t="s">
        <v>21</v>
      </c>
      <c r="E36" s="29" t="s">
        <v>79</v>
      </c>
      <c r="F36" s="22" t="s">
        <v>22</v>
      </c>
      <c r="G36" s="29" t="s">
        <v>80</v>
      </c>
      <c r="H36" s="22" t="s">
        <v>23</v>
      </c>
      <c r="I36" s="29" t="s">
        <v>81</v>
      </c>
      <c r="J36" s="22" t="s">
        <v>24</v>
      </c>
      <c r="K36" s="29" t="s">
        <v>82</v>
      </c>
      <c r="L36" s="22" t="s">
        <v>25</v>
      </c>
      <c r="M36" s="29" t="s">
        <v>83</v>
      </c>
    </row>
    <row r="37" spans="1:14" ht="39" thickBot="1" x14ac:dyDescent="0.6">
      <c r="C37" s="2" t="s">
        <v>34</v>
      </c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4" ht="14.7" thickBot="1" x14ac:dyDescent="0.6">
      <c r="C38" s="6" t="s">
        <v>27</v>
      </c>
      <c r="D38" s="8">
        <v>0</v>
      </c>
      <c r="E38" s="28">
        <f>(D38*799)*12</f>
        <v>0</v>
      </c>
      <c r="F38" s="8">
        <v>0</v>
      </c>
      <c r="G38" s="28">
        <f>(F38*899)*12</f>
        <v>0</v>
      </c>
      <c r="H38" s="8">
        <v>0</v>
      </c>
      <c r="I38" s="28">
        <f>(H38*999)*12</f>
        <v>0</v>
      </c>
      <c r="J38" s="8">
        <v>0</v>
      </c>
      <c r="K38" s="28">
        <f>(J38*1499)*12</f>
        <v>0</v>
      </c>
      <c r="L38" s="8">
        <v>0</v>
      </c>
      <c r="M38" s="28">
        <f>(L38*1500)*12</f>
        <v>0</v>
      </c>
    </row>
    <row r="39" spans="1:14" ht="14.7" thickBot="1" x14ac:dyDescent="0.6">
      <c r="C39" s="6" t="s">
        <v>28</v>
      </c>
      <c r="D39" s="8">
        <v>0</v>
      </c>
      <c r="E39" s="28">
        <f t="shared" ref="E39" si="5">(D39*799)*12</f>
        <v>0</v>
      </c>
      <c r="F39" s="8">
        <v>0</v>
      </c>
      <c r="G39" s="28">
        <f t="shared" ref="G39:G44" si="6">(F39*899)*12</f>
        <v>0</v>
      </c>
      <c r="H39" s="8">
        <v>0</v>
      </c>
      <c r="I39" s="28">
        <f t="shared" ref="I39:I44" si="7">(H39*999)*12</f>
        <v>0</v>
      </c>
      <c r="J39" s="8">
        <v>0</v>
      </c>
      <c r="K39" s="28">
        <f t="shared" ref="K39:K44" si="8">(J39*1499)*12</f>
        <v>0</v>
      </c>
      <c r="L39" s="8">
        <v>0</v>
      </c>
      <c r="M39" s="28">
        <f t="shared" ref="M39:M44" si="9">(L39*1500)*12</f>
        <v>0</v>
      </c>
    </row>
    <row r="40" spans="1:14" ht="14.7" thickBot="1" x14ac:dyDescent="0.6">
      <c r="C40" s="6" t="s">
        <v>29</v>
      </c>
      <c r="D40" s="8">
        <v>0</v>
      </c>
      <c r="E40" s="28">
        <f t="shared" ref="E40" si="10">(D40*799)*12</f>
        <v>0</v>
      </c>
      <c r="F40" s="8">
        <v>0</v>
      </c>
      <c r="G40" s="28">
        <f t="shared" si="6"/>
        <v>0</v>
      </c>
      <c r="H40" s="8">
        <v>0</v>
      </c>
      <c r="I40" s="28">
        <f t="shared" si="7"/>
        <v>0</v>
      </c>
      <c r="J40" s="8">
        <v>0</v>
      </c>
      <c r="K40" s="28">
        <f t="shared" si="8"/>
        <v>0</v>
      </c>
      <c r="L40" s="8">
        <v>0</v>
      </c>
      <c r="M40" s="28">
        <f t="shared" si="9"/>
        <v>0</v>
      </c>
    </row>
    <row r="41" spans="1:14" ht="14.7" thickBot="1" x14ac:dyDescent="0.6">
      <c r="C41" s="6" t="s">
        <v>30</v>
      </c>
      <c r="D41" s="8">
        <v>0</v>
      </c>
      <c r="E41" s="28">
        <f t="shared" ref="E41" si="11">(D41*799)*12</f>
        <v>0</v>
      </c>
      <c r="F41" s="8">
        <v>0</v>
      </c>
      <c r="G41" s="28">
        <f t="shared" si="6"/>
        <v>0</v>
      </c>
      <c r="H41" s="8">
        <v>0</v>
      </c>
      <c r="I41" s="28">
        <f t="shared" si="7"/>
        <v>0</v>
      </c>
      <c r="J41" s="8">
        <v>0</v>
      </c>
      <c r="K41" s="28">
        <f t="shared" si="8"/>
        <v>0</v>
      </c>
      <c r="L41" s="8">
        <v>0</v>
      </c>
      <c r="M41" s="28">
        <f t="shared" si="9"/>
        <v>0</v>
      </c>
    </row>
    <row r="42" spans="1:14" ht="14.7" thickBot="1" x14ac:dyDescent="0.6">
      <c r="C42" s="6" t="s">
        <v>31</v>
      </c>
      <c r="D42" s="8">
        <v>0</v>
      </c>
      <c r="E42" s="28">
        <f t="shared" ref="E42" si="12">(D42*799)*12</f>
        <v>0</v>
      </c>
      <c r="F42" s="8">
        <v>0</v>
      </c>
      <c r="G42" s="28">
        <f t="shared" si="6"/>
        <v>0</v>
      </c>
      <c r="H42" s="8">
        <v>0</v>
      </c>
      <c r="I42" s="28">
        <f t="shared" si="7"/>
        <v>0</v>
      </c>
      <c r="J42" s="8">
        <v>0</v>
      </c>
      <c r="K42" s="28">
        <f t="shared" si="8"/>
        <v>0</v>
      </c>
      <c r="L42" s="8">
        <v>0</v>
      </c>
      <c r="M42" s="28">
        <f t="shared" si="9"/>
        <v>0</v>
      </c>
    </row>
    <row r="43" spans="1:14" ht="14.7" thickBot="1" x14ac:dyDescent="0.6">
      <c r="C43" s="6" t="s">
        <v>32</v>
      </c>
      <c r="D43" s="8">
        <v>0</v>
      </c>
      <c r="E43" s="28">
        <f t="shared" ref="E43" si="13">(D43*799)*12</f>
        <v>0</v>
      </c>
      <c r="F43" s="8">
        <v>0</v>
      </c>
      <c r="G43" s="28">
        <f t="shared" si="6"/>
        <v>0</v>
      </c>
      <c r="H43" s="8">
        <v>0</v>
      </c>
      <c r="I43" s="28">
        <f t="shared" si="7"/>
        <v>0</v>
      </c>
      <c r="J43" s="8">
        <v>0</v>
      </c>
      <c r="K43" s="28">
        <f t="shared" si="8"/>
        <v>0</v>
      </c>
      <c r="L43" s="8">
        <v>0</v>
      </c>
      <c r="M43" s="28">
        <f t="shared" si="9"/>
        <v>0</v>
      </c>
    </row>
    <row r="44" spans="1:14" ht="14.7" thickBot="1" x14ac:dyDescent="0.6">
      <c r="C44" s="32" t="s">
        <v>33</v>
      </c>
      <c r="D44" s="33">
        <v>0</v>
      </c>
      <c r="E44" s="39">
        <f t="shared" ref="E44" si="14">(D44*799)*12</f>
        <v>0</v>
      </c>
      <c r="F44" s="33">
        <v>0</v>
      </c>
      <c r="G44" s="39">
        <f t="shared" si="6"/>
        <v>0</v>
      </c>
      <c r="H44" s="33">
        <v>0</v>
      </c>
      <c r="I44" s="39">
        <f t="shared" si="7"/>
        <v>0</v>
      </c>
      <c r="J44" s="33">
        <v>0</v>
      </c>
      <c r="K44" s="39">
        <f t="shared" si="8"/>
        <v>0</v>
      </c>
      <c r="L44" s="33">
        <v>0</v>
      </c>
      <c r="M44" s="39">
        <f t="shared" si="9"/>
        <v>0</v>
      </c>
    </row>
    <row r="45" spans="1:14" ht="14.7" thickBot="1" x14ac:dyDescent="0.6">
      <c r="C45" s="34" t="s">
        <v>86</v>
      </c>
      <c r="D45" s="35"/>
      <c r="E45" s="36">
        <f>SUM(E38:E44)</f>
        <v>0</v>
      </c>
      <c r="F45" s="35"/>
      <c r="G45" s="36">
        <f>SUM(G38:G44)</f>
        <v>0</v>
      </c>
      <c r="H45" s="35"/>
      <c r="I45" s="36">
        <f>SUM(I38:I44)</f>
        <v>0</v>
      </c>
      <c r="J45" s="35"/>
      <c r="K45" s="36">
        <f>SUM(K38:K44)</f>
        <v>0</v>
      </c>
      <c r="L45" s="37"/>
      <c r="M45" s="38">
        <f>SUM(M38:M44)</f>
        <v>0</v>
      </c>
      <c r="N45" s="56">
        <f>E45+G45+I45+K45+M45</f>
        <v>0</v>
      </c>
    </row>
    <row r="46" spans="1:14" x14ac:dyDescent="0.55000000000000004">
      <c r="E46" s="26"/>
      <c r="M46" s="26"/>
    </row>
    <row r="47" spans="1:14" x14ac:dyDescent="0.55000000000000004">
      <c r="A47">
        <v>6</v>
      </c>
      <c r="B47" s="1" t="s">
        <v>35</v>
      </c>
      <c r="E47" t="s">
        <v>36</v>
      </c>
      <c r="F47" t="s">
        <v>14</v>
      </c>
    </row>
    <row r="48" spans="1:14" x14ac:dyDescent="0.55000000000000004">
      <c r="B48" t="s">
        <v>37</v>
      </c>
      <c r="E48" s="8">
        <v>0</v>
      </c>
      <c r="F48" t="s">
        <v>14</v>
      </c>
    </row>
    <row r="49" spans="1:12" ht="14.7" thickBot="1" x14ac:dyDescent="0.6">
      <c r="B49" t="s">
        <v>38</v>
      </c>
      <c r="E49" s="33">
        <v>0</v>
      </c>
    </row>
    <row r="50" spans="1:12" ht="14.7" thickBot="1" x14ac:dyDescent="0.6">
      <c r="D50" s="48" t="s">
        <v>84</v>
      </c>
      <c r="E50" s="49">
        <f>E48+E49</f>
        <v>0</v>
      </c>
    </row>
    <row r="51" spans="1:12" x14ac:dyDescent="0.55000000000000004">
      <c r="L51"/>
    </row>
    <row r="52" spans="1:12" ht="14.7" thickBot="1" x14ac:dyDescent="0.6">
      <c r="A52">
        <v>7</v>
      </c>
      <c r="B52" s="1" t="s">
        <v>39</v>
      </c>
      <c r="E52" s="1" t="s">
        <v>40</v>
      </c>
      <c r="F52" s="1" t="s">
        <v>41</v>
      </c>
    </row>
    <row r="53" spans="1:12" x14ac:dyDescent="0.55000000000000004">
      <c r="B53" s="11" t="s">
        <v>42</v>
      </c>
      <c r="C53" s="12"/>
      <c r="D53" s="12" t="s">
        <v>43</v>
      </c>
      <c r="E53" s="13">
        <v>0</v>
      </c>
      <c r="F53" s="14">
        <v>0</v>
      </c>
    </row>
    <row r="54" spans="1:12" x14ac:dyDescent="0.55000000000000004">
      <c r="B54" s="15"/>
      <c r="D54" t="s">
        <v>44</v>
      </c>
      <c r="E54" s="8">
        <v>0</v>
      </c>
      <c r="F54" s="16">
        <v>0</v>
      </c>
    </row>
    <row r="55" spans="1:12" x14ac:dyDescent="0.55000000000000004">
      <c r="B55" s="15"/>
      <c r="D55" t="s">
        <v>45</v>
      </c>
      <c r="E55" s="8">
        <v>0</v>
      </c>
      <c r="F55" s="16">
        <v>0</v>
      </c>
    </row>
    <row r="56" spans="1:12" ht="14.7" thickBot="1" x14ac:dyDescent="0.6">
      <c r="B56" s="17"/>
      <c r="C56" s="18"/>
      <c r="D56" s="18" t="s">
        <v>46</v>
      </c>
      <c r="E56" s="19">
        <v>0</v>
      </c>
      <c r="F56" s="20">
        <v>0</v>
      </c>
    </row>
    <row r="57" spans="1:12" x14ac:dyDescent="0.55000000000000004">
      <c r="B57" s="11" t="s">
        <v>47</v>
      </c>
      <c r="C57" s="12"/>
      <c r="D57" s="12" t="s">
        <v>48</v>
      </c>
      <c r="E57" s="13">
        <v>0</v>
      </c>
      <c r="F57" s="14">
        <v>0</v>
      </c>
    </row>
    <row r="58" spans="1:12" x14ac:dyDescent="0.55000000000000004">
      <c r="B58" s="15"/>
      <c r="D58" t="s">
        <v>49</v>
      </c>
      <c r="E58" s="8">
        <v>0</v>
      </c>
      <c r="F58" s="16">
        <v>0</v>
      </c>
    </row>
    <row r="59" spans="1:12" x14ac:dyDescent="0.55000000000000004">
      <c r="B59" s="15"/>
      <c r="D59" t="s">
        <v>45</v>
      </c>
      <c r="E59" s="8">
        <v>0</v>
      </c>
      <c r="F59" s="16">
        <v>0</v>
      </c>
    </row>
    <row r="60" spans="1:12" ht="14.7" thickBot="1" x14ac:dyDescent="0.6">
      <c r="B60" s="17"/>
      <c r="C60" s="18"/>
      <c r="D60" s="18" t="s">
        <v>50</v>
      </c>
      <c r="E60" s="33">
        <v>0</v>
      </c>
      <c r="F60" s="51">
        <v>0</v>
      </c>
    </row>
    <row r="61" spans="1:12" ht="14.7" thickBot="1" x14ac:dyDescent="0.6">
      <c r="B61" s="31"/>
      <c r="C61" s="31"/>
      <c r="E61" s="52">
        <f>SUM(E53:E60)</f>
        <v>0</v>
      </c>
      <c r="F61" s="30">
        <f>SUM(F53:F60)</f>
        <v>0</v>
      </c>
      <c r="G61" s="50" t="s">
        <v>84</v>
      </c>
      <c r="H61" s="49">
        <f>E61+F61</f>
        <v>0</v>
      </c>
    </row>
    <row r="62" spans="1:12" x14ac:dyDescent="0.55000000000000004">
      <c r="A62">
        <v>8</v>
      </c>
      <c r="B62" s="1" t="s">
        <v>89</v>
      </c>
    </row>
    <row r="63" spans="1:12" x14ac:dyDescent="0.55000000000000004">
      <c r="B63" t="s">
        <v>51</v>
      </c>
      <c r="E63" s="8">
        <v>0</v>
      </c>
    </row>
    <row r="64" spans="1:12" x14ac:dyDescent="0.55000000000000004">
      <c r="B64" t="s">
        <v>52</v>
      </c>
      <c r="E64" s="8">
        <v>0</v>
      </c>
    </row>
    <row r="65" spans="1:12" x14ac:dyDescent="0.55000000000000004">
      <c r="B65" t="s">
        <v>53</v>
      </c>
      <c r="E65" s="8">
        <v>0</v>
      </c>
    </row>
    <row r="66" spans="1:12" x14ac:dyDescent="0.55000000000000004">
      <c r="B66" t="s">
        <v>54</v>
      </c>
      <c r="E66" s="8">
        <v>0</v>
      </c>
    </row>
    <row r="67" spans="1:12" ht="14.7" thickBot="1" x14ac:dyDescent="0.6">
      <c r="B67" t="s">
        <v>55</v>
      </c>
      <c r="E67" s="33">
        <v>0</v>
      </c>
    </row>
    <row r="68" spans="1:12" ht="29.1" thickBot="1" x14ac:dyDescent="0.6">
      <c r="D68" s="54" t="s">
        <v>91</v>
      </c>
      <c r="E68" s="53">
        <f>SUM(E63:E67)*157</f>
        <v>0</v>
      </c>
      <c r="L68"/>
    </row>
    <row r="69" spans="1:12" x14ac:dyDescent="0.55000000000000004">
      <c r="D69" s="62"/>
      <c r="E69" s="62"/>
      <c r="L69"/>
    </row>
    <row r="70" spans="1:12" x14ac:dyDescent="0.55000000000000004">
      <c r="A70">
        <v>9</v>
      </c>
      <c r="B70" s="1" t="s">
        <v>95</v>
      </c>
    </row>
    <row r="71" spans="1:12" ht="14.7" thickBot="1" x14ac:dyDescent="0.6">
      <c r="B71" t="s">
        <v>96</v>
      </c>
      <c r="E71" s="8">
        <v>0</v>
      </c>
    </row>
    <row r="72" spans="1:12" ht="14.7" thickBot="1" x14ac:dyDescent="0.6">
      <c r="E72" s="53">
        <f>E71*12</f>
        <v>0</v>
      </c>
    </row>
    <row r="73" spans="1:12" x14ac:dyDescent="0.55000000000000004">
      <c r="A73">
        <v>10</v>
      </c>
      <c r="B73" s="1" t="s">
        <v>88</v>
      </c>
    </row>
    <row r="74" spans="1:12" x14ac:dyDescent="0.55000000000000004">
      <c r="B74" s="1"/>
      <c r="D74" s="1" t="s">
        <v>56</v>
      </c>
      <c r="E74" s="1" t="s">
        <v>57</v>
      </c>
      <c r="F74" s="1" t="s">
        <v>58</v>
      </c>
      <c r="G74" s="1"/>
    </row>
    <row r="75" spans="1:12" x14ac:dyDescent="0.55000000000000004">
      <c r="C75" t="s">
        <v>59</v>
      </c>
      <c r="D75" s="24"/>
      <c r="E75" s="8">
        <v>0</v>
      </c>
      <c r="F75" s="8">
        <f>D75*E75</f>
        <v>0</v>
      </c>
    </row>
    <row r="76" spans="1:12" x14ac:dyDescent="0.55000000000000004">
      <c r="C76" t="s">
        <v>60</v>
      </c>
      <c r="D76" s="23"/>
      <c r="E76" s="8">
        <v>0</v>
      </c>
      <c r="F76" s="8">
        <f t="shared" ref="F76:F78" si="15">E76*D76</f>
        <v>0</v>
      </c>
    </row>
    <row r="77" spans="1:12" x14ac:dyDescent="0.55000000000000004">
      <c r="C77" t="s">
        <v>61</v>
      </c>
      <c r="D77" s="23"/>
      <c r="E77" s="8">
        <v>0</v>
      </c>
      <c r="F77" s="8">
        <f t="shared" si="15"/>
        <v>0</v>
      </c>
    </row>
    <row r="78" spans="1:12" ht="14.7" thickBot="1" x14ac:dyDescent="0.6">
      <c r="C78" t="s">
        <v>62</v>
      </c>
      <c r="D78" s="23"/>
      <c r="E78" s="33">
        <v>0</v>
      </c>
      <c r="F78" s="33">
        <f t="shared" si="15"/>
        <v>0</v>
      </c>
    </row>
    <row r="79" spans="1:12" ht="31.8" customHeight="1" thickBot="1" x14ac:dyDescent="0.6">
      <c r="E79" s="54" t="s">
        <v>92</v>
      </c>
      <c r="F79" s="49">
        <f>SUM(F74:F78)</f>
        <v>0</v>
      </c>
      <c r="L79"/>
    </row>
    <row r="80" spans="1:12" x14ac:dyDescent="0.55000000000000004">
      <c r="L80"/>
    </row>
    <row r="81" spans="1:12" x14ac:dyDescent="0.55000000000000004">
      <c r="A81">
        <v>11</v>
      </c>
      <c r="B81" s="1" t="s">
        <v>90</v>
      </c>
    </row>
    <row r="82" spans="1:12" x14ac:dyDescent="0.55000000000000004">
      <c r="B82" t="s">
        <v>63</v>
      </c>
      <c r="E82" s="8">
        <v>0</v>
      </c>
    </row>
    <row r="83" spans="1:12" x14ac:dyDescent="0.55000000000000004">
      <c r="B83" t="s">
        <v>65</v>
      </c>
      <c r="E83" s="8">
        <v>0</v>
      </c>
    </row>
    <row r="84" spans="1:12" x14ac:dyDescent="0.55000000000000004">
      <c r="B84" t="s">
        <v>66</v>
      </c>
      <c r="E84" s="8">
        <v>0</v>
      </c>
    </row>
    <row r="85" spans="1:12" x14ac:dyDescent="0.55000000000000004">
      <c r="B85" t="s">
        <v>67</v>
      </c>
      <c r="E85" s="8">
        <v>0</v>
      </c>
    </row>
    <row r="86" spans="1:12" x14ac:dyDescent="0.55000000000000004">
      <c r="B86" t="s">
        <v>68</v>
      </c>
      <c r="E86" s="8">
        <v>0</v>
      </c>
    </row>
    <row r="87" spans="1:12" x14ac:dyDescent="0.55000000000000004">
      <c r="B87" t="s">
        <v>69</v>
      </c>
      <c r="E87" s="8">
        <v>0</v>
      </c>
    </row>
    <row r="88" spans="1:12" ht="14.7" thickBot="1" x14ac:dyDescent="0.6">
      <c r="B88" t="s">
        <v>70</v>
      </c>
      <c r="E88" s="33">
        <v>0</v>
      </c>
    </row>
    <row r="89" spans="1:12" ht="29.1" thickBot="1" x14ac:dyDescent="0.6">
      <c r="D89" s="54" t="s">
        <v>91</v>
      </c>
      <c r="E89" s="49">
        <f>SUM(E82:E88)*157</f>
        <v>0</v>
      </c>
    </row>
    <row r="90" spans="1:12" x14ac:dyDescent="0.55000000000000004">
      <c r="L90"/>
    </row>
    <row r="91" spans="1:12" ht="28.8" x14ac:dyDescent="0.55000000000000004">
      <c r="A91">
        <v>12</v>
      </c>
      <c r="B91" s="25" t="s">
        <v>64</v>
      </c>
      <c r="E91" s="10">
        <v>0</v>
      </c>
    </row>
    <row r="92" spans="1:12" x14ac:dyDescent="0.55000000000000004">
      <c r="L92"/>
    </row>
    <row r="93" spans="1:12" ht="28.8" x14ac:dyDescent="0.55000000000000004">
      <c r="A93">
        <v>13</v>
      </c>
      <c r="B93" s="25" t="s">
        <v>71</v>
      </c>
      <c r="C93" t="s">
        <v>72</v>
      </c>
      <c r="E93" s="9"/>
    </row>
    <row r="94" spans="1:12" x14ac:dyDescent="0.55000000000000004">
      <c r="B94" s="1"/>
    </row>
    <row r="95" spans="1:12" ht="28.8" x14ac:dyDescent="0.55000000000000004">
      <c r="A95">
        <v>14</v>
      </c>
      <c r="B95" s="25" t="s">
        <v>73</v>
      </c>
      <c r="C95" t="s">
        <v>72</v>
      </c>
      <c r="E95" s="9"/>
    </row>
    <row r="97" spans="3:4" ht="14.7" thickBot="1" x14ac:dyDescent="0.6"/>
    <row r="98" spans="3:4" ht="15.9" thickBot="1" x14ac:dyDescent="0.65">
      <c r="C98" s="47" t="s">
        <v>85</v>
      </c>
      <c r="D98" s="55">
        <f>H8+H9+H13+E18+E21+E24+N35+N45+E50+H61+E68+E72+F79+E89</f>
        <v>0</v>
      </c>
    </row>
  </sheetData>
  <mergeCells count="2">
    <mergeCell ref="I13:J13"/>
    <mergeCell ref="I9:J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F10D37D4BA64CAE2E400D0250FC9A" ma:contentTypeVersion="16" ma:contentTypeDescription="Een nieuw document maken." ma:contentTypeScope="" ma:versionID="100b48f6fca917178728e668fa3a25d7">
  <xsd:schema xmlns:xsd="http://www.w3.org/2001/XMLSchema" xmlns:xs="http://www.w3.org/2001/XMLSchema" xmlns:p="http://schemas.microsoft.com/office/2006/metadata/properties" xmlns:ns2="90dbf67b-e90b-4cbf-9ab9-e222438cc63c" xmlns:ns3="990cf2bf-6270-4d0e-a894-e29a38d066e5" targetNamespace="http://schemas.microsoft.com/office/2006/metadata/properties" ma:root="true" ma:fieldsID="1d64645801c7d0b280acbb455d71b206" ns2:_="" ns3:_="">
    <xsd:import namespace="90dbf67b-e90b-4cbf-9ab9-e222438cc63c"/>
    <xsd:import namespace="990cf2bf-6270-4d0e-a894-e29a38d066e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bf67b-e90b-4cbf-9ab9-e222438cc63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078fcd4-485d-43ec-a444-0fff3fe4a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cf2bf-6270-4d0e-a894-e29a38d066e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74f3a6c-c147-4ec2-b783-bf3e04b3a495}" ma:internalName="TaxCatchAll" ma:showField="CatchAllData" ma:web="990cf2bf-6270-4d0e-a894-e29a38d06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90dbf67b-e90b-4cbf-9ab9-e222438cc63c" xsi:nil="true"/>
    <lcf76f155ced4ddcb4097134ff3c332f xmlns="90dbf67b-e90b-4cbf-9ab9-e222438cc63c">
      <Terms xmlns="http://schemas.microsoft.com/office/infopath/2007/PartnerControls"/>
    </lcf76f155ced4ddcb4097134ff3c332f>
    <TaxCatchAll xmlns="990cf2bf-6270-4d0e-a894-e29a38d066e5" xsi:nil="true"/>
    <SharedWithUsers xmlns="990cf2bf-6270-4d0e-a894-e29a38d066e5">
      <UserInfo>
        <DisplayName>Jong-Bultsma, Marijke de</DisplayName>
        <AccountId>1009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DD380-5827-42D6-8A6E-73846C93F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bf67b-e90b-4cbf-9ab9-e222438cc63c"/>
    <ds:schemaRef ds:uri="990cf2bf-6270-4d0e-a894-e29a38d06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604BA-4D60-4B00-A3AC-F8EDB438B496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customXml/itemProps3.xml><?xml version="1.0" encoding="utf-8"?>
<ds:datastoreItem xmlns:ds="http://schemas.openxmlformats.org/officeDocument/2006/customXml" ds:itemID="{E5048999-C447-43DE-8BE8-8D7855EB42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Bergwerff, Jorgen</dc:creator>
  <cp:keywords/>
  <dc:description/>
  <cp:lastModifiedBy>Kanters, Amanda</cp:lastModifiedBy>
  <cp:revision/>
  <dcterms:created xsi:type="dcterms:W3CDTF">2019-03-01T12:17:56Z</dcterms:created>
  <dcterms:modified xsi:type="dcterms:W3CDTF">2024-04-16T11:45:04Z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0x0101000C7F10D37D4BA64CAE2E400D0250FC9A</vt:lpwstr>
  </property>
  <property fmtid="{D5CDD505-2E9C-101B-9397-08002B2CF9AE}" pid="3" name="_dlc_DocIdItemGuid">
    <vt:lpwstr>45df341a-92ab-4ae6-9d98-e5c0aef11a4c</vt:lpwstr>
  </property>
  <property fmtid="{D5CDD505-2E9C-101B-9397-08002B2CF9AE}" pid="4" name="MediaServiceImageTags">
    <vt:lpwstr/>
  </property>
</Properties>
</file>