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I:\_SEC\Inkoop-RD\Inkoopdossiers lopend\RD2023-0152_TP_Snoeien bomen Tongelre\06. Aanbestedingsdocumenten\"/>
    </mc:Choice>
  </mc:AlternateContent>
  <xr:revisionPtr revIDLastSave="0" documentId="13_ncr:1_{D3E94944-3FD4-431B-BFF7-F8904A7645DF}" xr6:coauthVersionLast="47" xr6:coauthVersionMax="47" xr10:uidLastSave="{00000000-0000-0000-0000-000000000000}"/>
  <bookViews>
    <workbookView xWindow="10540" yWindow="-16370" windowWidth="16920" windowHeight="15520" xr2:uid="{00000000-000D-0000-FFFF-FFFF00000000}"/>
  </bookViews>
  <sheets>
    <sheet name="invulformulier" sheetId="1" r:id="rId1"/>
  </sheets>
  <definedNames>
    <definedName name="_xlnm.Print_Area" localSheetId="0">invulformulier!$A$1:$G$63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12" i="1" s="1"/>
  <c r="G45" i="1"/>
  <c r="G44" i="1"/>
  <c r="G43" i="1"/>
  <c r="G40" i="1"/>
  <c r="G39" i="1"/>
  <c r="G38" i="1"/>
  <c r="G35" i="1"/>
  <c r="G32" i="1"/>
  <c r="G31" i="1"/>
  <c r="G30" i="1"/>
  <c r="G29" i="1"/>
  <c r="G28" i="1"/>
  <c r="G27" i="1"/>
  <c r="G26" i="1"/>
  <c r="G25" i="1"/>
  <c r="G24" i="1"/>
  <c r="G23" i="1"/>
  <c r="G22" i="1"/>
  <c r="G21" i="1"/>
  <c r="G20" i="1"/>
  <c r="F46" i="1"/>
  <c r="E30" i="1"/>
  <c r="E23" i="1"/>
  <c r="E27" i="1"/>
  <c r="E20" i="1"/>
  <c r="E19" i="1"/>
  <c r="G19" i="1" s="1"/>
  <c r="E44" i="1"/>
  <c r="E39" i="1"/>
  <c r="E35" i="1"/>
  <c r="E34" i="1"/>
  <c r="G34" i="1" s="1"/>
  <c r="E33" i="1"/>
  <c r="G33" i="1" s="1"/>
  <c r="E45" i="1"/>
  <c r="E43" i="1"/>
  <c r="E40" i="1"/>
  <c r="E38" i="1"/>
  <c r="E32" i="1"/>
  <c r="E31" i="1"/>
  <c r="E29" i="1"/>
  <c r="E28" i="1"/>
  <c r="E26" i="1"/>
  <c r="E25" i="1"/>
  <c r="E24" i="1"/>
  <c r="E22" i="1"/>
  <c r="E21" i="1"/>
  <c r="G46" i="1" l="1"/>
</calcChain>
</file>

<file path=xl/sharedStrings.xml><?xml version="1.0" encoding="utf-8"?>
<sst xmlns="http://schemas.openxmlformats.org/spreadsheetml/2006/main" count="76" uniqueCount="71">
  <si>
    <t>Bewaken van het beeld in eigen regie</t>
  </si>
  <si>
    <t>Op de hoogte blijven van de stand van het areaal en snoeibehoefte</t>
  </si>
  <si>
    <t>Vragen</t>
  </si>
  <si>
    <t>Is er aandacht voor hogere snoeibehoeftige bomen (aandachtsbomen)?</t>
  </si>
  <si>
    <t>Wordt bij de reguliere visuele inspectie een verwachting gegeven van tijdstip van snoeibehoefte per boom?</t>
  </si>
  <si>
    <t>Wordt bij de visuele inspectie een verwachting gegeven van tijdstip van snoeibehoefte per aandachtsboom?</t>
  </si>
  <si>
    <t>Werkdagdelen</t>
  </si>
  <si>
    <t>Hoe snel na het smelten van sneeuw wordt de inspectie uitgevoerd?</t>
  </si>
  <si>
    <t>maanden</t>
  </si>
  <si>
    <t>Worden de gegevens verkregen uit de startcontrole en (regulier) (visuele) inspecties verwerkt in een werkplanning met snoeibehoefte in tijd per boom?</t>
  </si>
  <si>
    <t>Op welke wijze, wanneer en welke werkzaamheden worden uitgevoerd inclusief het materieel</t>
  </si>
  <si>
    <t>stuks</t>
  </si>
  <si>
    <r>
      <t xml:space="preserve">Indien de vaste ploeg(en) niet voldoende zijn, met hoeveel ploegen kan worden opgeschaald?
</t>
    </r>
    <r>
      <rPr>
        <sz val="9"/>
        <color theme="0" tint="-0.499984740745262"/>
        <rFont val="Calibri"/>
        <family val="2"/>
        <scheme val="minor"/>
      </rPr>
      <t>(vul 0 in indien opschalen niet mogelijk/gewenst is)</t>
    </r>
  </si>
  <si>
    <t>Wordt er gewerkt met vast personeel, materieel, afzetmateriaal en bebording per ploeg?</t>
  </si>
  <si>
    <t>Instructie</t>
  </si>
  <si>
    <t xml:space="preserve">Gelieve alle blauwe vakken in te vullen. </t>
  </si>
  <si>
    <t xml:space="preserve">Inschrijver </t>
  </si>
  <si>
    <t>Invulformulier wensenlijst snoeien op beeld</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</si>
  <si>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</si>
  <si>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</si>
  <si>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</si>
  <si>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</si>
  <si>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</si>
  <si>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</si>
  <si>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</si>
  <si>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</si>
  <si>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</si>
  <si>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</si>
  <si>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Invulformulier bij de inschrijving.</t>
  </si>
  <si>
    <t>nr.</t>
  </si>
  <si>
    <t>Vragenlijst</t>
  </si>
  <si>
    <t>weegfactor</t>
  </si>
  <si>
    <t xml:space="preserve">waardering </t>
  </si>
  <si>
    <t>Antwoord</t>
  </si>
  <si>
    <t>Zwaarte</t>
  </si>
  <si>
    <t>te behalen</t>
  </si>
  <si>
    <t>behaald</t>
  </si>
  <si>
    <t>Totale fictieve meerwaarde</t>
  </si>
  <si>
    <t>Wordt er gewerkt met een extra schadeploeg?</t>
  </si>
  <si>
    <t>Wordt bij bloedbomen geregistreerd of de snoeibehoefte bestaat uit dood of levend hout wat weggenomen moet worden?</t>
  </si>
  <si>
    <r>
      <t xml:space="preserve">Hoe snel worden de gegevens verkregen uit de startcontrole en (regulier) (visuele) inspecties geanalyseerd en verwerkt in de werkplanning?
</t>
    </r>
    <r>
      <rPr>
        <sz val="9"/>
        <color theme="0" tint="-0.499984740745262"/>
        <rFont val="Calibri"/>
        <family val="2"/>
        <scheme val="minor"/>
      </rPr>
      <t>(indien bij de vorige vraag nee is ingevuld, bij deze vraag 0 opgeven)</t>
    </r>
  </si>
  <si>
    <t>Wordt het uitgevoerd snoeiwerk voor gereedmelding bij opdrachgerver doormiddel van een steekproef door opdrachtnemer gecontroleerd om de kwaliteit te geranderen?</t>
  </si>
  <si>
    <t>Hoeveel European Tree Workers (ETW’ers) die gaan worden ingezet bij controle snoeitoestand zijn in het bezit van een certificaat Data Inspecteur Bomen (DIB) van het Norminstituut bomen?</t>
  </si>
  <si>
    <t>van het aantal ETW'ers</t>
  </si>
  <si>
    <t>Hoe vaak wordt er een extra visuele inspectie van (normale) bomen uitgevoerd voor het gehele areaal?</t>
  </si>
  <si>
    <t>1.1</t>
  </si>
  <si>
    <t>2.1</t>
  </si>
  <si>
    <t>2.2</t>
  </si>
  <si>
    <t>2.3</t>
  </si>
  <si>
    <t>5.1</t>
  </si>
  <si>
    <t>5.2</t>
  </si>
  <si>
    <t>5.3</t>
  </si>
  <si>
    <t>Wordt er vanaf windkracht 8 (stormachtig) en of windvlagen &gt; 20,8-24,4 m/sec (Windgemiddelde snelheid over 10 minuten (m/sec) een extra storminspectie uitgevoerd voor het gehele areaal?</t>
  </si>
  <si>
    <t>7.1</t>
  </si>
  <si>
    <t>7.2</t>
  </si>
  <si>
    <t>Hoe snel na de stormachtige windkracht en/of windvlagen wordt de inspectie uitgevoerd voor het gehele areaal?</t>
  </si>
  <si>
    <r>
      <t xml:space="preserve">Wordt er na het smelten van sneeuw een extra sneeuwinspectie uitgevoerd voor het gehele areaal?
</t>
    </r>
    <r>
      <rPr>
        <sz val="9"/>
        <color theme="0" tint="-0.499984740745262"/>
        <rFont val="Calibri"/>
        <family val="2"/>
        <scheme val="minor"/>
      </rPr>
      <t>(als er meer dan 5 cm is gevallen en dit vijf dagen of langer is blijven liggen)</t>
    </r>
  </si>
  <si>
    <t>8.1</t>
  </si>
  <si>
    <t>8.2</t>
  </si>
  <si>
    <t>2.4</t>
  </si>
  <si>
    <t>Worden de gegevens verkregen uit extra visuele inspecties van (normale) bomen verwerkt in GeoVisia?</t>
  </si>
  <si>
    <r>
      <t xml:space="preserve">Is de inspecteur van extra visuele inspecties van (normale) bomen in het bezit van een certificaat Data Inspecteur Bomen (DIB) van het Norminstituut bomen?
</t>
    </r>
    <r>
      <rPr>
        <sz val="8"/>
        <color theme="0" tint="-0.499984740745262"/>
        <rFont val="Calibri"/>
        <family val="2"/>
        <scheme val="minor"/>
      </rPr>
      <t>(indien bij de vorige vraag nee is ingevuld, bij deze vraag "Nee"opgeven)</t>
    </r>
  </si>
  <si>
    <t>Is de inspecteur van extra visuele inspecties van (normale) bomen een European Tree Workers (ETW’ers)?</t>
  </si>
  <si>
    <t>Hoe vaak wordt er een extra visuele inspectie van aandachtsbomen uitgevoerd voor het gehele areaal?</t>
  </si>
  <si>
    <t>Is de inspecteur extra visuele inspecties van aandachtsbomen een European Tree Workers (ETW’ers)?</t>
  </si>
  <si>
    <r>
      <t xml:space="preserve">Is de inspecteur van extra visuele inspecties van aandachtsbomen in het bezit van een certificaat Data Inspecteur Bomen (DIB) van het Norminstituut bomen?
</t>
    </r>
    <r>
      <rPr>
        <sz val="8"/>
        <color theme="0" tint="-0.499984740745262"/>
        <rFont val="Calibri"/>
        <family val="2"/>
        <scheme val="minor"/>
      </rPr>
      <t>(indien bij de vorige vraag nee is ingevuld, bij deze vraag "Nee"opgeven</t>
    </r>
    <r>
      <rPr>
        <sz val="11"/>
        <color theme="1"/>
        <rFont val="Calibri"/>
        <family val="2"/>
        <scheme val="minor"/>
      </rPr>
      <t>)</t>
    </r>
  </si>
  <si>
    <t>Worden de gegevens verkregen uit extra visuele inspecties van aandachtsbomen bomen verwerkt in GeoVisia?</t>
  </si>
  <si>
    <t xml:space="preserve">Perceel </t>
  </si>
  <si>
    <t>5.4</t>
  </si>
  <si>
    <t>5.5</t>
  </si>
  <si>
    <t>Snoeien bomen vanaf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</si>
</sst>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0.000"/>
    <numFmt numFmtId="166" formatCode="_ &quot;€&quot;\ * #,##0_ ;_ &quot;€&quot;\ * \-#,##0_ ;_ &quot;€&quot;\ * &quot;-&quot;??_ ;_ @_ "/>
  </numFmts>
  <fonts count="15" x14ac:knownFonts="1">
    <font>
      <sz val="11"/>
      <color theme="1"/>
      <name val="Calibri"/>
      <family val="2"/>
      <scheme val="minor"/>
    </font>
    <font>
      <sz val="11"/>
      <color theme="0"/>
      <name val="Calibri"/>
      <family val="2"/>
      <scheme val="minor"/>
    </font>
    <font>
      <sz val="9"/>
      <color theme="0" tint="-0.499984740745262"/>
      <name val="Calibri"/>
      <family val="2"/>
      <scheme val="minor"/>
    </font>
    <font>
      <sz val="11"/>
      <name val="Calibri"/>
      <family val="2"/>
      <scheme val="minor"/>
    </font>
    <font>
      <b/>
      <sz val="14"/>
      <color theme="4" tint="-0.249977111117893"/>
      <name val="Calibri"/>
      <family val="2"/>
      <scheme val="minor"/>
    </font>
    <font>
      <b/>
      <sz val="14"/>
      <color indexed="8"/>
      <name val="Calibri"/>
      <family val="2"/>
    </font>
    <font>
      <b/>
      <sz val="14"/>
      <name val="Calibri"/>
      <family val="2"/>
      <scheme val="minor"/>
    </font>
    <font>
      <b/>
      <sz val="12"/>
      <color theme="1"/>
      <name val="Calibri"/>
      <family val="2"/>
      <scheme val="minor"/>
    </font>
    <font>
      <i/>
      <sz val="11"/>
      <color theme="1"/>
      <name val="Calibri"/>
      <family val="2"/>
      <scheme val="minor"/>
    </font>
    <font>
      <i/>
      <sz val="8"/>
      <color theme="1"/>
      <name val="Calibri"/>
      <family val="2"/>
      <scheme val="minor"/>
    </font>
    <font>
      <sz val="11"/>
      <color theme="1"/>
      <name val="Calibri"/>
      <family val="2"/>
      <scheme val="minor"/>
    </font>
    <font>
      <b/>
      <sz val="11"/>
      <color theme="0"/>
      <name val="Calibri"/>
      <family val="2"/>
      <scheme val="minor"/>
    </font>
    <font>
      <b/>
      <sz val="14"/>
      <color theme="0"/>
      <name val="Calibri"/>
      <family val="2"/>
      <scheme val="minor"/>
    </font>
    <font>
      <b/>
      <sz val="14"/>
      <color theme="0" tint="-0.499984740745262"/>
      <name val="Calibri"/>
      <family val="2"/>
      <scheme val="minor"/>
    </font>
    <font>
      <sz val="8"/>
      <color theme="0" tint="-0.499984740745262"/>
      <name val="Calibri"/>
      <family val="2"/>
      <scheme val="minor"/>
    </font>
  </fonts>
  <fills count="8">
    <fill>
      <patternFill patternType="none"/>
    </fill>
    <fill>
      <patternFill patternType="gray125"/>
    </fill>
    <fill>
      <patternFill patternType="solid">
        <fgColor rgb="FFC00000"/>
        <bgColor indexed="64"/>
      </patternFill>
    </fill>
    <fill>
      <patternFill patternType="solid">
        <fgColor theme="5"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3"/>
        <bgColor indexed="64"/>
      </patternFill>
    </fill>
    <fill>
      <patternFill patternType="solid">
        <fgColor rgb="FFFF0000"/>
        <bgColor indexed="64"/>
      </patternFill>
    </fill>
  </fills>
  <borders count="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164" fontId="10" fillId="0" borderId="0" applyFont="0" applyFill="0" applyBorder="0" applyAlignment="0" applyProtection="0"/>
  </cellStyleXfs>
  <cellXfs count="51">
    <xf numFmtId="0" fontId="0" fillId="0" borderId="0" xfId="0"/>
    <xf numFmtId="49" fontId="3" fillId="5" borderId="0" xfId="0" applyNumberFormat="1" applyFont="1" applyFill="1" applyProtection="1">
      <protection locked="0"/>
    </xf>
    <xf numFmtId="0" fontId="0" fillId="4" borderId="0" xfId="0" applyFill="1" applyAlignment="1">
      <alignment vertical="top"/>
    </xf>
    <xf numFmtId="0" fontId="4" fillId="4" borderId="0" xfId="0" applyFont="1" applyFill="1"/>
    <xf numFmtId="0" fontId="5" fillId="4" borderId="0" xfId="0" applyFont="1" applyFill="1"/>
    <xf numFmtId="0" fontId="0" fillId="0" borderId="0" xfId="0" applyAlignment="1">
      <alignment vertical="top"/>
    </xf>
    <xf numFmtId="0" fontId="0" fillId="0" borderId="0" xfId="0" applyAlignment="1">
      <alignment vertical="top" wrapText="1"/>
    </xf>
    <xf numFmtId="0" fontId="6" fillId="4" borderId="0" xfId="0" applyFont="1" applyFill="1"/>
    <xf numFmtId="0" fontId="3" fillId="4" borderId="0" xfId="0" applyFont="1" applyFill="1"/>
    <xf numFmtId="0" fontId="7" fillId="4" borderId="0" xfId="0" applyFont="1" applyFill="1"/>
    <xf numFmtId="0" fontId="0" fillId="4" borderId="0" xfId="0" applyFill="1"/>
    <xf numFmtId="0" fontId="0" fillId="5" borderId="0" xfId="0" applyFill="1" applyAlignment="1">
      <alignment vertical="top"/>
    </xf>
    <xf numFmtId="0" fontId="0" fillId="4" borderId="0" xfId="0" applyFill="1" applyAlignment="1">
      <alignment horizontal="center" vertical="top"/>
    </xf>
    <xf numFmtId="0" fontId="1" fillId="2" borderId="0" xfId="0" applyFont="1" applyFill="1" applyAlignment="1">
      <alignment vertical="top"/>
    </xf>
    <xf numFmtId="0" fontId="1" fillId="2" borderId="0" xfId="0" applyFont="1" applyFill="1" applyAlignment="1">
      <alignment horizontal="center" vertical="top"/>
    </xf>
    <xf numFmtId="0" fontId="1" fillId="3" borderId="0" xfId="0" applyFont="1" applyFill="1" applyAlignment="1">
      <alignment vertical="top"/>
    </xf>
    <xf numFmtId="0" fontId="1" fillId="3" borderId="0" xfId="0" applyFont="1" applyFill="1" applyAlignment="1">
      <alignment horizontal="center" vertical="top"/>
    </xf>
    <xf numFmtId="0" fontId="3" fillId="0" borderId="0" xfId="0" applyFont="1" applyAlignment="1">
      <alignment vertical="top"/>
    </xf>
    <xf numFmtId="0" fontId="3" fillId="0" borderId="0" xfId="0" applyFont="1" applyAlignment="1">
      <alignment vertical="top" wrapText="1"/>
    </xf>
    <xf numFmtId="0" fontId="0" fillId="0" borderId="0" xfId="0" applyAlignment="1">
      <alignment horizontal="center" vertical="top"/>
    </xf>
    <xf numFmtId="0" fontId="1" fillId="2" borderId="0" xfId="0" applyFont="1" applyFill="1" applyAlignment="1">
      <alignment vertical="top" wrapText="1"/>
    </xf>
    <xf numFmtId="9" fontId="0" fillId="0" borderId="0" xfId="0" applyNumberFormat="1" applyAlignment="1">
      <alignment horizontal="center" vertical="top"/>
    </xf>
    <xf numFmtId="0" fontId="0" fillId="4" borderId="0" xfId="0" applyFill="1" applyAlignment="1">
      <alignment horizontal="left"/>
    </xf>
    <xf numFmtId="0" fontId="3" fillId="4" borderId="0" xfId="0" applyFont="1" applyFill="1" applyAlignment="1">
      <alignment horizontal="left"/>
    </xf>
    <xf numFmtId="0" fontId="0" fillId="4" borderId="0" xfId="0" applyFill="1" applyAlignment="1">
      <alignment horizontal="left" wrapText="1"/>
    </xf>
    <xf numFmtId="0" fontId="9" fillId="4" borderId="0" xfId="0" applyFont="1" applyFill="1" applyAlignment="1">
      <alignment vertical="center"/>
    </xf>
    <xf numFmtId="0" fontId="8" fillId="4" borderId="0" xfId="0" applyFont="1" applyFill="1" applyAlignment="1">
      <alignment vertical="center"/>
    </xf>
    <xf numFmtId="9" fontId="3" fillId="5" borderId="0" xfId="0" applyNumberFormat="1" applyFont="1" applyFill="1" applyAlignment="1" applyProtection="1">
      <alignment horizontal="center" vertical="top"/>
      <protection locked="0"/>
    </xf>
    <xf numFmtId="0" fontId="0" fillId="5" borderId="0" xfId="0" applyFill="1" applyAlignment="1" applyProtection="1">
      <alignment horizontal="center" vertical="top"/>
      <protection locked="0"/>
    </xf>
    <xf numFmtId="0" fontId="0" fillId="5" borderId="0" xfId="0" applyFill="1" applyAlignment="1" applyProtection="1">
      <alignment horizontal="center" vertical="top" wrapText="1"/>
      <protection locked="0"/>
    </xf>
    <xf numFmtId="2" fontId="0" fillId="4" borderId="0" xfId="0" applyNumberFormat="1" applyFill="1" applyAlignment="1">
      <alignment horizontal="center" vertical="top"/>
    </xf>
    <xf numFmtId="2" fontId="1" fillId="2" borderId="0" xfId="0" applyNumberFormat="1" applyFont="1" applyFill="1" applyAlignment="1">
      <alignment horizontal="center" vertical="top"/>
    </xf>
    <xf numFmtId="2" fontId="1" fillId="3" borderId="0" xfId="0" applyNumberFormat="1" applyFont="1" applyFill="1" applyAlignment="1">
      <alignment horizontal="center" vertical="top"/>
    </xf>
    <xf numFmtId="2" fontId="3" fillId="0" borderId="0" xfId="0" applyNumberFormat="1" applyFont="1" applyAlignment="1">
      <alignment horizontal="center" vertical="top"/>
    </xf>
    <xf numFmtId="2" fontId="0" fillId="0" borderId="0" xfId="0" applyNumberFormat="1" applyAlignment="1">
      <alignment horizontal="center" vertical="top"/>
    </xf>
    <xf numFmtId="2" fontId="3" fillId="4" borderId="0" xfId="0" applyNumberFormat="1" applyFont="1" applyFill="1" applyAlignment="1">
      <alignment horizontal="center"/>
    </xf>
    <xf numFmtId="2" fontId="0" fillId="4" borderId="0" xfId="0" applyNumberFormat="1" applyFill="1" applyAlignment="1">
      <alignment horizontal="center" wrapText="1"/>
    </xf>
    <xf numFmtId="0" fontId="12" fillId="6" borderId="2" xfId="0" applyFont="1" applyFill="1" applyBorder="1" applyAlignment="1">
      <alignment horizontal="left" vertical="center"/>
    </xf>
    <xf numFmtId="0" fontId="11" fillId="6" borderId="0" xfId="0" applyFont="1" applyFill="1" applyAlignment="1">
      <alignment horizontal="left" vertical="center" wrapText="1"/>
    </xf>
    <xf numFmtId="0" fontId="11" fillId="6" borderId="0" xfId="0" applyFont="1" applyFill="1" applyAlignment="1">
      <alignment horizontal="center" vertical="center" wrapText="1"/>
    </xf>
    <xf numFmtId="165" fontId="11" fillId="6" borderId="0" xfId="0" applyNumberFormat="1" applyFont="1" applyFill="1" applyAlignment="1">
      <alignment horizontal="center" vertical="center" wrapText="1"/>
    </xf>
    <xf numFmtId="165" fontId="0" fillId="0" borderId="0" xfId="0" applyNumberFormat="1" applyAlignment="1">
      <alignment horizontal="center" vertical="top"/>
    </xf>
    <xf numFmtId="165" fontId="0" fillId="4" borderId="0" xfId="0" applyNumberFormat="1" applyFill="1" applyAlignment="1">
      <alignment horizontal="center" vertical="top"/>
    </xf>
    <xf numFmtId="0" fontId="7" fillId="0" borderId="0" xfId="0" applyFont="1"/>
    <xf numFmtId="0" fontId="11" fillId="7" borderId="3" xfId="0" applyFont="1" applyFill="1" applyBorder="1" applyAlignment="1">
      <alignment vertical="top" wrapText="1"/>
    </xf>
    <xf numFmtId="0" fontId="11" fillId="7" borderId="5" xfId="0" applyFont="1" applyFill="1" applyBorder="1" applyAlignment="1">
      <alignment vertical="top" wrapText="1"/>
    </xf>
    <xf numFmtId="166" fontId="6" fillId="4" borderId="4" xfId="1" applyNumberFormat="1" applyFont="1" applyFill="1" applyBorder="1" applyAlignment="1" applyProtection="1">
      <alignment vertical="center"/>
    </xf>
    <xf numFmtId="166" fontId="13" fillId="4" borderId="6" xfId="1" applyNumberFormat="1" applyFont="1" applyFill="1" applyBorder="1" applyAlignment="1" applyProtection="1">
      <alignment vertical="center"/>
    </xf>
    <xf numFmtId="9" fontId="0" fillId="4" borderId="0" xfId="0" applyNumberFormat="1" applyFill="1" applyAlignment="1">
      <alignment horizontal="center" vertical="top"/>
    </xf>
    <xf numFmtId="0" fontId="3" fillId="5" borderId="1" xfId="0" applyFont="1" applyFill="1" applyBorder="1" applyAlignment="1" applyProtection="1">
      <alignment horizontal="center"/>
      <protection locked="0"/>
    </xf>
    <xf numFmtId="0" fontId="0" fillId="4" borderId="0" xfId="0" applyFill="1" applyAlignment="1">
      <alignment horizontal="left" vertical="top" wrapText="1"/>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179918</xdr:colOff>
      <xdr:row>0</xdr:row>
      <xdr:rowOff>153459</xdr:rowOff>
    </xdr:from>
    <xdr:to>
      <xdr:col>4</xdr:col>
      <xdr:colOff>456029</xdr:colOff>
      <xdr:row>3</xdr:row>
      <xdr:rowOff>88624</xdr:rowOff>
    </xdr:to>
    <xdr:pic>
      <xdr:nvPicPr>
        <xdr:cNvPr id="2" name="Afbeelding 1">
          <a:extLst>
            <a:ext uri="{FF2B5EF4-FFF2-40B4-BE49-F238E27FC236}">
              <a16:creationId xmlns:a16="http://schemas.microsoft.com/office/drawing/2014/main" id="{408C1FC1-DEA2-47A9-B623-89385442F9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1" y="153459"/>
          <a:ext cx="1983776" cy="61779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3"/>
  <sheetViews>
    <sheetView tabSelected="1" zoomScale="90" zoomScaleNormal="90" workbookViewId="0">
      <selection activeCell="B10" sqref="B10"/>
    </sheetView>
  </sheetViews>
  <sheetFormatPr defaultColWidth="9.1796875" defaultRowHeight="14.5" x14ac:dyDescent="0.35"/>
  <cols>
    <col min="1" max="1" width="3.81640625" style="5" bestFit="1" customWidth="1"/>
    <col min="2" max="2" width="70.453125" style="5" customWidth="1"/>
    <col min="3" max="3" width="9.81640625" style="19" customWidth="1"/>
    <col min="4" max="4" width="14.1796875" style="5" customWidth="1"/>
    <col min="5" max="5" width="11.1796875" style="34" customWidth="1"/>
    <col min="6" max="6" width="9.81640625" style="19" bestFit="1" customWidth="1"/>
    <col min="7" max="7" width="10.81640625" style="41" customWidth="1"/>
    <col min="8" max="8" width="9.1796875" style="5"/>
    <col min="9" max="9" width="45.26953125" style="6" customWidth="1"/>
    <col min="10" max="10" width="29.81640625" style="6" customWidth="1"/>
    <col min="11" max="16" width="9.1796875" style="6"/>
    <col min="17" max="16384" width="9.1796875" style="5"/>
  </cols>
  <sheetData>
    <row r="1" spans="1:7" ht="18.5" x14ac:dyDescent="0.45">
      <c r="A1" s="2"/>
      <c r="B1" s="3" t="s">
        <v>70</v>
      </c>
      <c r="C1" s="4"/>
      <c r="D1" s="2"/>
      <c r="E1" s="30"/>
      <c r="F1" s="12"/>
      <c r="G1" s="42"/>
    </row>
    <row r="2" spans="1:7" ht="18.5" x14ac:dyDescent="0.45">
      <c r="A2" s="2"/>
      <c r="B2" s="7" t="s">
        <v>17</v>
      </c>
      <c r="C2" s="8"/>
      <c r="D2" s="2"/>
      <c r="E2" s="30"/>
      <c r="F2" s="12"/>
      <c r="G2" s="42"/>
    </row>
    <row r="3" spans="1:7" ht="18.5" x14ac:dyDescent="0.45">
      <c r="A3" s="2"/>
      <c r="B3" s="7"/>
      <c r="C3" s="8"/>
      <c r="D3" s="2"/>
      <c r="E3" s="30"/>
      <c r="F3" s="12"/>
      <c r="G3" s="42"/>
    </row>
    <row r="4" spans="1:7" ht="15.5" x14ac:dyDescent="0.35">
      <c r="A4" s="2"/>
      <c r="B4" s="9" t="s">
        <v>14</v>
      </c>
      <c r="C4" s="10"/>
      <c r="D4" s="2"/>
      <c r="E4" s="30"/>
      <c r="F4" s="12"/>
      <c r="G4" s="42"/>
    </row>
    <row r="5" spans="1:7" x14ac:dyDescent="0.35">
      <c r="A5" s="2"/>
      <c r="B5" s="11" t="s">
        <v>15</v>
      </c>
      <c r="C5" s="2"/>
      <c r="D5" s="2"/>
      <c r="E5" s="30"/>
      <c r="F5" s="12"/>
      <c r="G5" s="42"/>
    </row>
    <row r="6" spans="1:7" x14ac:dyDescent="0.35">
      <c r="A6" s="2"/>
      <c r="B6" s="8"/>
      <c r="C6" s="2"/>
      <c r="D6" s="2"/>
      <c r="E6" s="30"/>
      <c r="F6" s="12"/>
      <c r="G6" s="42"/>
    </row>
    <row r="7" spans="1:7" ht="15.5" x14ac:dyDescent="0.35">
      <c r="A7" s="2"/>
      <c r="B7" s="9" t="s">
        <v>16</v>
      </c>
      <c r="C7" s="2"/>
      <c r="D7" s="2"/>
      <c r="E7" s="30"/>
      <c r="F7" s="12"/>
      <c r="G7" s="42"/>
    </row>
    <row r="8" spans="1:7" x14ac:dyDescent="0.35">
      <c r="A8" s="2"/>
      <c r="B8" s="1"/>
      <c r="C8" s="2"/>
      <c r="D8" s="2"/>
      <c r="E8" s="30"/>
      <c r="F8" s="12"/>
      <c r="G8" s="42"/>
    </row>
    <row r="9" spans="1:7" ht="15.5" x14ac:dyDescent="0.35">
      <c r="A9" s="2"/>
      <c r="B9" s="9" t="s">
        <v>67</v>
      </c>
      <c r="C9" s="2"/>
      <c r="D9" s="2"/>
      <c r="E9" s="30"/>
      <c r="F9" s="12"/>
      <c r="G9" s="42"/>
    </row>
    <row r="10" spans="1:7" x14ac:dyDescent="0.35">
      <c r="A10" s="2"/>
      <c r="B10" s="1"/>
      <c r="C10" s="2"/>
      <c r="D10" s="2"/>
      <c r="E10" s="30"/>
      <c r="F10" s="12"/>
      <c r="G10" s="42"/>
    </row>
    <row r="11" spans="1:7" ht="16" thickBot="1" x14ac:dyDescent="0.4">
      <c r="A11" s="2"/>
      <c r="B11" s="43" t="s">
        <v>37</v>
      </c>
      <c r="C11" s="10"/>
      <c r="D11" s="10"/>
      <c r="E11" s="30"/>
      <c r="F11" s="12"/>
      <c r="G11" s="42"/>
    </row>
    <row r="12" spans="1:7" ht="18.5" x14ac:dyDescent="0.35">
      <c r="A12" s="2"/>
      <c r="B12" s="44" t="s">
        <v>36</v>
      </c>
      <c r="C12" s="10"/>
      <c r="D12" s="46" t="str">
        <f>IF(B10="","",(G46/F46)*D13)</f>
        <v/>
      </c>
      <c r="E12" s="30"/>
      <c r="F12" s="12"/>
      <c r="G12" s="42"/>
    </row>
    <row r="13" spans="1:7" ht="19" thickBot="1" x14ac:dyDescent="0.4">
      <c r="A13" s="2"/>
      <c r="B13" s="45" t="s">
        <v>35</v>
      </c>
      <c r="C13" s="10"/>
      <c r="D13" s="47" t="str">
        <f>IF(B10="","",(IF(B10="Perceel 1 Tongelre",134000,(IF(B10="Perceel 2 Centrum",60800,0)))))</f>
        <v/>
      </c>
      <c r="E13" s="30"/>
      <c r="F13" s="12"/>
      <c r="G13" s="42"/>
    </row>
    <row r="14" spans="1:7" x14ac:dyDescent="0.35">
      <c r="A14" s="2"/>
      <c r="B14" s="2"/>
      <c r="C14" s="2"/>
      <c r="D14" s="2"/>
      <c r="E14" s="30"/>
      <c r="F14" s="12"/>
      <c r="G14" s="42"/>
    </row>
    <row r="15" spans="1:7" x14ac:dyDescent="0.35">
      <c r="A15" s="2"/>
      <c r="B15" s="2"/>
      <c r="C15" s="12"/>
      <c r="D15" s="2"/>
      <c r="E15" s="30"/>
      <c r="F15" s="12"/>
      <c r="G15" s="42"/>
    </row>
    <row r="16" spans="1:7" ht="18.5" x14ac:dyDescent="0.35">
      <c r="A16" s="37" t="s">
        <v>29</v>
      </c>
      <c r="B16" s="37" t="s">
        <v>30</v>
      </c>
      <c r="C16" s="38" t="s">
        <v>33</v>
      </c>
      <c r="D16" s="38"/>
      <c r="E16" s="38" t="s">
        <v>31</v>
      </c>
      <c r="F16" s="39" t="s">
        <v>34</v>
      </c>
      <c r="G16" s="40" t="s">
        <v>32</v>
      </c>
    </row>
    <row r="17" spans="1:7" ht="14.25" customHeight="1" x14ac:dyDescent="0.35">
      <c r="A17" s="13"/>
      <c r="B17" s="13" t="s">
        <v>1</v>
      </c>
      <c r="C17" s="14"/>
      <c r="D17" s="13"/>
      <c r="E17" s="31"/>
      <c r="F17" s="31"/>
      <c r="G17" s="31"/>
    </row>
    <row r="18" spans="1:7" x14ac:dyDescent="0.35">
      <c r="A18" s="15"/>
      <c r="B18" s="15" t="s">
        <v>2</v>
      </c>
      <c r="C18" s="16"/>
      <c r="D18" s="15"/>
      <c r="E18" s="32"/>
      <c r="F18" s="32"/>
      <c r="G18" s="32"/>
    </row>
    <row r="19" spans="1:7" ht="43.5" x14ac:dyDescent="0.35">
      <c r="A19" s="5" t="s">
        <v>45</v>
      </c>
      <c r="B19" s="6" t="s">
        <v>42</v>
      </c>
      <c r="C19" s="27"/>
      <c r="D19" s="18" t="s">
        <v>43</v>
      </c>
      <c r="E19" s="33" t="str">
        <f>IF(C19="","",(IF(C19=0%,0,(IF(C19=10%,1,(IF(C19=20%,2,(IF(C19=30%,3,(IF(C19=40%,4,(IF(C19=50%,5,(IF(C19=60%,6,(IF(C19=70%,7,(IF(C19=80%,8,(IF(C19=90%,9,(IF(C19=100%,10,0)))))))))))))))))))))))</f>
        <v/>
      </c>
      <c r="F19" s="21">
        <v>0.75</v>
      </c>
      <c r="G19" s="41" t="str">
        <f>IF(C19="","",E19*F19)</f>
        <v/>
      </c>
    </row>
    <row r="20" spans="1:7" ht="29" x14ac:dyDescent="0.35">
      <c r="A20" s="5" t="s">
        <v>46</v>
      </c>
      <c r="B20" s="6" t="s">
        <v>44</v>
      </c>
      <c r="C20" s="28"/>
      <c r="D20" s="5" t="s">
        <v>8</v>
      </c>
      <c r="E20" s="34" t="str">
        <f>IF(C20="","",(IF(C20="1 per 6",10,(IF(C20="1 per 12",8,(IF(C20="1 per 18",4,(IF(C20="1 per 24",0,0)))))))))</f>
        <v/>
      </c>
      <c r="F20" s="21">
        <v>1</v>
      </c>
      <c r="G20" s="41" t="str">
        <f t="shared" ref="G20:G34" si="0">IF(C20="","",E20*F20)</f>
        <v/>
      </c>
    </row>
    <row r="21" spans="1:7" ht="29" x14ac:dyDescent="0.35">
      <c r="A21" s="5" t="s">
        <v>47</v>
      </c>
      <c r="B21" s="6" t="s">
        <v>62</v>
      </c>
      <c r="C21" s="28"/>
      <c r="E21" s="34" t="str">
        <f t="shared" ref="E21:E26" si="1">IF(C21="","",(IF(C21="Nee",0,10)))</f>
        <v/>
      </c>
      <c r="F21" s="21">
        <v>1</v>
      </c>
      <c r="G21" s="41" t="str">
        <f t="shared" si="0"/>
        <v/>
      </c>
    </row>
    <row r="22" spans="1:7" ht="39.5" x14ac:dyDescent="0.35">
      <c r="A22" s="5" t="s">
        <v>48</v>
      </c>
      <c r="B22" s="6" t="s">
        <v>61</v>
      </c>
      <c r="C22" s="28"/>
      <c r="E22" s="34" t="str">
        <f t="shared" si="1"/>
        <v/>
      </c>
      <c r="F22" s="21">
        <v>0.5</v>
      </c>
      <c r="G22" s="41" t="str">
        <f t="shared" si="0"/>
        <v/>
      </c>
    </row>
    <row r="23" spans="1:7" ht="29" x14ac:dyDescent="0.35">
      <c r="A23" s="5" t="s">
        <v>59</v>
      </c>
      <c r="B23" s="6" t="s">
        <v>60</v>
      </c>
      <c r="C23" s="28"/>
      <c r="D23" s="17"/>
      <c r="E23" s="34" t="str">
        <f t="shared" si="1"/>
        <v/>
      </c>
      <c r="F23" s="21">
        <v>1</v>
      </c>
      <c r="G23" s="41" t="str">
        <f t="shared" si="0"/>
        <v/>
      </c>
    </row>
    <row r="24" spans="1:7" ht="29" x14ac:dyDescent="0.35">
      <c r="A24" s="5">
        <v>3</v>
      </c>
      <c r="B24" s="6" t="s">
        <v>4</v>
      </c>
      <c r="C24" s="28"/>
      <c r="D24" s="17"/>
      <c r="E24" s="34" t="str">
        <f t="shared" si="1"/>
        <v/>
      </c>
      <c r="F24" s="21">
        <v>1</v>
      </c>
      <c r="G24" s="41" t="str">
        <f t="shared" si="0"/>
        <v/>
      </c>
    </row>
    <row r="25" spans="1:7" ht="29" x14ac:dyDescent="0.35">
      <c r="A25" s="5">
        <v>4</v>
      </c>
      <c r="B25" s="6" t="s">
        <v>39</v>
      </c>
      <c r="C25" s="28"/>
      <c r="D25" s="17"/>
      <c r="E25" s="34" t="str">
        <f t="shared" si="1"/>
        <v/>
      </c>
      <c r="F25" s="21">
        <v>1</v>
      </c>
      <c r="G25" s="41" t="str">
        <f t="shared" si="0"/>
        <v/>
      </c>
    </row>
    <row r="26" spans="1:7" x14ac:dyDescent="0.35">
      <c r="A26" s="5" t="s">
        <v>49</v>
      </c>
      <c r="B26" s="6" t="s">
        <v>3</v>
      </c>
      <c r="C26" s="28"/>
      <c r="D26" s="17"/>
      <c r="E26" s="34" t="str">
        <f t="shared" si="1"/>
        <v/>
      </c>
      <c r="F26" s="21">
        <v>1</v>
      </c>
      <c r="G26" s="41" t="str">
        <f t="shared" si="0"/>
        <v/>
      </c>
    </row>
    <row r="27" spans="1:7" ht="29" x14ac:dyDescent="0.35">
      <c r="A27" s="5" t="s">
        <v>50</v>
      </c>
      <c r="B27" s="6" t="s">
        <v>63</v>
      </c>
      <c r="C27" s="28"/>
      <c r="D27" s="5" t="s">
        <v>8</v>
      </c>
      <c r="E27" s="34" t="str">
        <f>IF(C27="","",(IF(C27="1 per 6",10,(IF(C27="1 per 12",8,(IF(C27="1 per 18",4,(IF(C27="1 per 24",0,0)))))))))</f>
        <v/>
      </c>
      <c r="F27" s="21">
        <v>1</v>
      </c>
      <c r="G27" s="41" t="str">
        <f t="shared" si="0"/>
        <v/>
      </c>
    </row>
    <row r="28" spans="1:7" ht="29" x14ac:dyDescent="0.35">
      <c r="A28" s="5" t="s">
        <v>51</v>
      </c>
      <c r="B28" s="6" t="s">
        <v>64</v>
      </c>
      <c r="C28" s="28"/>
      <c r="E28" s="34" t="str">
        <f>IF(C28="","",(IF(C28="Nee",0,10)))</f>
        <v/>
      </c>
      <c r="F28" s="21">
        <v>1</v>
      </c>
      <c r="G28" s="41" t="str">
        <f t="shared" si="0"/>
        <v/>
      </c>
    </row>
    <row r="29" spans="1:7" ht="43.5" x14ac:dyDescent="0.35">
      <c r="A29" s="5" t="s">
        <v>68</v>
      </c>
      <c r="B29" s="6" t="s">
        <v>65</v>
      </c>
      <c r="C29" s="28"/>
      <c r="E29" s="34" t="str">
        <f>IF(C29="","",(IF(C29="Nee",0,10)))</f>
        <v/>
      </c>
      <c r="F29" s="21">
        <v>0.5</v>
      </c>
      <c r="G29" s="41" t="str">
        <f t="shared" si="0"/>
        <v/>
      </c>
    </row>
    <row r="30" spans="1:7" ht="29" x14ac:dyDescent="0.35">
      <c r="A30" s="5" t="s">
        <v>69</v>
      </c>
      <c r="B30" s="6" t="s">
        <v>66</v>
      </c>
      <c r="C30" s="28"/>
      <c r="D30" s="17"/>
      <c r="E30" s="34" t="str">
        <f>IF(C30="","",(IF(C30="Nee",0,10)))</f>
        <v/>
      </c>
      <c r="F30" s="21">
        <v>1</v>
      </c>
      <c r="G30" s="41" t="str">
        <f t="shared" si="0"/>
        <v/>
      </c>
    </row>
    <row r="31" spans="1:7" ht="29" x14ac:dyDescent="0.35">
      <c r="A31" s="5">
        <v>6</v>
      </c>
      <c r="B31" s="6" t="s">
        <v>5</v>
      </c>
      <c r="C31" s="28"/>
      <c r="D31" s="17"/>
      <c r="E31" s="34" t="str">
        <f>IF(C31="","",(IF(C31="Nee",0,10)))</f>
        <v/>
      </c>
      <c r="F31" s="21">
        <v>0.25</v>
      </c>
      <c r="G31" s="41" t="str">
        <f t="shared" si="0"/>
        <v/>
      </c>
    </row>
    <row r="32" spans="1:7" ht="43.5" x14ac:dyDescent="0.35">
      <c r="A32" s="5" t="s">
        <v>53</v>
      </c>
      <c r="B32" s="6" t="s">
        <v>52</v>
      </c>
      <c r="C32" s="28"/>
      <c r="D32" s="17"/>
      <c r="E32" s="34" t="str">
        <f>IF(C32="","",(IF(C32="Nee",0,10)))</f>
        <v/>
      </c>
      <c r="F32" s="21">
        <v>1</v>
      </c>
      <c r="G32" s="41" t="str">
        <f t="shared" si="0"/>
        <v/>
      </c>
    </row>
    <row r="33" spans="1:9" ht="29" x14ac:dyDescent="0.35">
      <c r="A33" s="5" t="s">
        <v>54</v>
      </c>
      <c r="B33" s="6" t="s">
        <v>55</v>
      </c>
      <c r="C33" s="28"/>
      <c r="D33" s="5" t="s">
        <v>6</v>
      </c>
      <c r="E33" s="33" t="str">
        <f>IF(C33="","",(IF(C33=8,0,(IF(C33=7,1,(IF(C33=6,3,(IF(C33=5,4,(IF(C33=4,6,(IF(C33=3,7,(IF(C33=2,9,(IF(C33=1,10,0)))))))))))))))))</f>
        <v/>
      </c>
      <c r="F33" s="21">
        <v>1</v>
      </c>
      <c r="G33" s="41" t="str">
        <f t="shared" si="0"/>
        <v/>
      </c>
    </row>
    <row r="34" spans="1:9" ht="41" x14ac:dyDescent="0.35">
      <c r="A34" s="5" t="s">
        <v>57</v>
      </c>
      <c r="B34" s="6" t="s">
        <v>56</v>
      </c>
      <c r="C34" s="28"/>
      <c r="D34" s="17"/>
      <c r="E34" s="34" t="str">
        <f>IF(C34="","",(IF(C34="Nee",0,10)))</f>
        <v/>
      </c>
      <c r="F34" s="21">
        <v>1</v>
      </c>
      <c r="G34" s="41" t="str">
        <f t="shared" si="0"/>
        <v/>
      </c>
    </row>
    <row r="35" spans="1:9" x14ac:dyDescent="0.35">
      <c r="A35" s="5" t="s">
        <v>58</v>
      </c>
      <c r="B35" s="6" t="s">
        <v>7</v>
      </c>
      <c r="C35" s="28"/>
      <c r="D35" s="5" t="s">
        <v>6</v>
      </c>
      <c r="E35" s="33" t="str">
        <f>IF(C35="","",(IF(C35=8,0,(IF(C35=7,1,(IF(C35=6,3,(IF(C35=5,4,(IF(C35=4,6,(IF(C35=3,7,(IF(C35=2,9,(IF(C35=1,10,0)))))))))))))))))</f>
        <v/>
      </c>
      <c r="F35" s="21">
        <v>1</v>
      </c>
      <c r="G35" s="41" t="str">
        <f>IF(C35="","",E35*F35)</f>
        <v/>
      </c>
    </row>
    <row r="36" spans="1:9" x14ac:dyDescent="0.35">
      <c r="A36" s="13"/>
      <c r="B36" s="13" t="s">
        <v>0</v>
      </c>
      <c r="C36" s="14"/>
      <c r="D36" s="13"/>
      <c r="E36" s="31"/>
      <c r="F36" s="31"/>
      <c r="G36" s="31"/>
    </row>
    <row r="37" spans="1:9" x14ac:dyDescent="0.35">
      <c r="A37" s="15"/>
      <c r="B37" s="15" t="s">
        <v>2</v>
      </c>
      <c r="C37" s="16"/>
      <c r="D37" s="15"/>
      <c r="E37" s="32"/>
      <c r="F37" s="32"/>
      <c r="G37" s="32"/>
    </row>
    <row r="38" spans="1:9" ht="29" x14ac:dyDescent="0.35">
      <c r="A38" s="5">
        <v>9</v>
      </c>
      <c r="B38" s="6" t="s">
        <v>9</v>
      </c>
      <c r="C38" s="28"/>
      <c r="E38" s="34" t="str">
        <f>IF(C38="","",(IF(C38="Nee",0,10)))</f>
        <v/>
      </c>
      <c r="F38" s="21">
        <v>1</v>
      </c>
      <c r="G38" s="41" t="str">
        <f t="shared" ref="G38:G40" si="2">IF(C38="","",E38*F38)</f>
        <v/>
      </c>
    </row>
    <row r="39" spans="1:9" ht="41" x14ac:dyDescent="0.35">
      <c r="A39" s="5">
        <v>10</v>
      </c>
      <c r="B39" s="6" t="s">
        <v>40</v>
      </c>
      <c r="C39" s="28"/>
      <c r="D39" s="5" t="s">
        <v>6</v>
      </c>
      <c r="E39" s="33" t="str">
        <f>IF(C39="","",(IF(C39=8,0,(IF(C39=7,1,(IF(C39=6,3,(IF(C39=5,4,(IF(C39=4,6,(IF(C39=3,7,(IF(C39=2,9,(IF(C39=1,10,0)))))))))))))))))</f>
        <v/>
      </c>
      <c r="F39" s="21">
        <v>1</v>
      </c>
      <c r="G39" s="41" t="str">
        <f t="shared" si="2"/>
        <v/>
      </c>
    </row>
    <row r="40" spans="1:9" ht="43.5" x14ac:dyDescent="0.35">
      <c r="A40" s="5">
        <v>11</v>
      </c>
      <c r="B40" s="18" t="s">
        <v>41</v>
      </c>
      <c r="C40" s="28"/>
      <c r="D40" s="17"/>
      <c r="E40" s="34" t="str">
        <f>IF(C40="","",(IF(C40="Nee",0,10)))</f>
        <v/>
      </c>
      <c r="F40" s="21">
        <v>1</v>
      </c>
      <c r="G40" s="41" t="str">
        <f t="shared" si="2"/>
        <v/>
      </c>
    </row>
    <row r="41" spans="1:9" ht="29" x14ac:dyDescent="0.35">
      <c r="A41" s="13"/>
      <c r="B41" s="20" t="s">
        <v>10</v>
      </c>
      <c r="C41" s="14"/>
      <c r="D41" s="13"/>
      <c r="E41" s="31"/>
      <c r="F41" s="31"/>
      <c r="G41" s="31"/>
    </row>
    <row r="42" spans="1:9" x14ac:dyDescent="0.35">
      <c r="A42" s="15"/>
      <c r="B42" s="15" t="s">
        <v>2</v>
      </c>
      <c r="C42" s="16"/>
      <c r="D42" s="15"/>
      <c r="E42" s="32"/>
      <c r="F42" s="32"/>
      <c r="G42" s="32"/>
    </row>
    <row r="43" spans="1:9" ht="29" x14ac:dyDescent="0.35">
      <c r="A43" s="5">
        <v>12</v>
      </c>
      <c r="B43" s="6" t="s">
        <v>13</v>
      </c>
      <c r="C43" s="28"/>
      <c r="E43" s="34" t="str">
        <f>IF(C43="","",(IF(C43="Nee",0,10)))</f>
        <v/>
      </c>
      <c r="F43" s="21">
        <v>1</v>
      </c>
      <c r="G43" s="41" t="str">
        <f t="shared" ref="G43:G45" si="3">IF(C43="","",E43*F43)</f>
        <v/>
      </c>
      <c r="I43" s="18"/>
    </row>
    <row r="44" spans="1:9" ht="41" x14ac:dyDescent="0.35">
      <c r="A44" s="5">
        <v>13</v>
      </c>
      <c r="B44" s="6" t="s">
        <v>12</v>
      </c>
      <c r="C44" s="29"/>
      <c r="D44" s="5" t="s">
        <v>11</v>
      </c>
      <c r="E44" s="33" t="str">
        <f>IF(C44="","",(IF(C44=0,0,(IF(C44=1,5,(IF(C44=2,10,0)))))))</f>
        <v/>
      </c>
      <c r="F44" s="21">
        <v>1</v>
      </c>
      <c r="G44" s="41" t="str">
        <f t="shared" si="3"/>
        <v/>
      </c>
      <c r="I44" s="18"/>
    </row>
    <row r="45" spans="1:9" x14ac:dyDescent="0.35">
      <c r="A45" s="5">
        <v>14</v>
      </c>
      <c r="B45" s="6" t="s">
        <v>38</v>
      </c>
      <c r="C45" s="28"/>
      <c r="E45" s="34" t="str">
        <f>IF(C45="","",(IF(C45="Nee",0,10)))</f>
        <v/>
      </c>
      <c r="F45" s="21">
        <v>1</v>
      </c>
      <c r="G45" s="41" t="str">
        <f t="shared" si="3"/>
        <v/>
      </c>
    </row>
    <row r="46" spans="1:9" hidden="1" x14ac:dyDescent="0.35">
      <c r="C46" s="5"/>
      <c r="E46" s="5"/>
      <c r="F46" s="41">
        <f>(SUM(F19:F45))*10</f>
        <v>210</v>
      </c>
      <c r="G46" s="41">
        <f>SUM(G19:G45)</f>
        <v>0</v>
      </c>
    </row>
    <row r="47" spans="1:9" x14ac:dyDescent="0.35">
      <c r="A47" s="2"/>
      <c r="B47" s="2"/>
      <c r="C47" s="48"/>
      <c r="D47" s="2"/>
      <c r="E47" s="30"/>
      <c r="F47" s="12"/>
      <c r="G47" s="42"/>
    </row>
    <row r="48" spans="1:9" x14ac:dyDescent="0.35">
      <c r="A48" s="2"/>
      <c r="B48" s="22" t="s">
        <v>18</v>
      </c>
      <c r="C48" s="49"/>
      <c r="D48" s="49"/>
      <c r="E48" s="49"/>
      <c r="F48" s="12"/>
      <c r="G48" s="42"/>
    </row>
    <row r="49" spans="1:7" x14ac:dyDescent="0.35">
      <c r="A49" s="2"/>
      <c r="B49" s="22" t="s">
        <v>19</v>
      </c>
      <c r="C49" s="49"/>
      <c r="D49" s="49"/>
      <c r="E49" s="49"/>
      <c r="F49" s="12"/>
      <c r="G49" s="42"/>
    </row>
    <row r="50" spans="1:7" x14ac:dyDescent="0.35">
      <c r="A50" s="2"/>
      <c r="B50" s="22" t="s">
        <v>20</v>
      </c>
      <c r="C50" s="49"/>
      <c r="D50" s="49"/>
      <c r="E50" s="49"/>
      <c r="F50" s="12"/>
      <c r="G50" s="42"/>
    </row>
    <row r="51" spans="1:7" x14ac:dyDescent="0.35">
      <c r="A51" s="2"/>
      <c r="B51" s="22"/>
      <c r="C51" s="23"/>
      <c r="D51" s="23"/>
      <c r="E51" s="35"/>
      <c r="F51" s="12"/>
      <c r="G51" s="42"/>
    </row>
    <row r="52" spans="1:7" ht="124.5" customHeight="1" x14ac:dyDescent="0.35">
      <c r="A52" s="2"/>
      <c r="B52" s="50" t="s">
        <v>21</v>
      </c>
      <c r="C52" s="50"/>
      <c r="D52" s="50"/>
      <c r="E52" s="50"/>
      <c r="F52" s="12"/>
      <c r="G52" s="42"/>
    </row>
    <row r="53" spans="1:7" x14ac:dyDescent="0.35">
      <c r="A53" s="2"/>
      <c r="B53" s="24"/>
      <c r="C53" s="24"/>
      <c r="D53" s="24"/>
      <c r="E53" s="36"/>
      <c r="F53" s="12"/>
      <c r="G53" s="42"/>
    </row>
    <row r="54" spans="1:7" x14ac:dyDescent="0.35">
      <c r="A54" s="2"/>
      <c r="B54" s="22" t="s">
        <v>22</v>
      </c>
      <c r="C54" s="49"/>
      <c r="D54" s="49"/>
      <c r="E54" s="49"/>
      <c r="F54" s="12"/>
      <c r="G54" s="42"/>
    </row>
    <row r="55" spans="1:7" x14ac:dyDescent="0.35">
      <c r="A55" s="2"/>
      <c r="B55" s="22" t="s">
        <v>23</v>
      </c>
      <c r="C55" s="49"/>
      <c r="D55" s="49"/>
      <c r="E55" s="49"/>
      <c r="F55" s="12"/>
      <c r="G55" s="42"/>
    </row>
    <row r="56" spans="1:7" x14ac:dyDescent="0.35">
      <c r="A56" s="2"/>
      <c r="B56" s="22"/>
      <c r="C56" s="23"/>
      <c r="D56" s="23"/>
      <c r="E56" s="35"/>
      <c r="F56" s="12"/>
      <c r="G56" s="42"/>
    </row>
    <row r="57" spans="1:7" x14ac:dyDescent="0.35">
      <c r="A57" s="2"/>
      <c r="B57" s="22" t="s">
        <v>24</v>
      </c>
      <c r="C57" s="49"/>
      <c r="D57" s="49"/>
      <c r="E57" s="49"/>
      <c r="F57" s="12"/>
      <c r="G57" s="42"/>
    </row>
    <row r="58" spans="1:7" x14ac:dyDescent="0.35">
      <c r="A58" s="2"/>
      <c r="B58" s="22" t="s">
        <v>25</v>
      </c>
      <c r="C58" s="49"/>
      <c r="D58" s="49"/>
      <c r="E58" s="49"/>
      <c r="F58" s="12"/>
      <c r="G58" s="42"/>
    </row>
    <row r="59" spans="1:7" x14ac:dyDescent="0.35">
      <c r="A59" s="2"/>
      <c r="B59" s="22" t="s">
        <v>26</v>
      </c>
      <c r="C59" s="49"/>
      <c r="D59" s="49"/>
      <c r="E59" s="49"/>
      <c r="F59" s="12"/>
      <c r="G59" s="42"/>
    </row>
    <row r="60" spans="1:7" x14ac:dyDescent="0.35">
      <c r="A60" s="2"/>
      <c r="B60" s="25"/>
      <c r="C60" s="10"/>
      <c r="D60" s="8"/>
      <c r="E60" s="35"/>
      <c r="F60" s="12"/>
      <c r="G60" s="42"/>
    </row>
    <row r="61" spans="1:7" x14ac:dyDescent="0.35">
      <c r="A61" s="2"/>
      <c r="B61" s="26" t="s">
        <v>27</v>
      </c>
      <c r="C61" s="10"/>
      <c r="D61" s="8"/>
      <c r="E61" s="35"/>
      <c r="F61" s="12"/>
      <c r="G61" s="42"/>
    </row>
    <row r="62" spans="1:7" x14ac:dyDescent="0.35">
      <c r="A62" s="2"/>
      <c r="B62" s="26" t="s">
        <v>28</v>
      </c>
      <c r="C62" s="10"/>
      <c r="D62" s="8"/>
      <c r="E62" s="35"/>
      <c r="F62" s="12"/>
      <c r="G62" s="42"/>
    </row>
    <row r="63" spans="1:7" x14ac:dyDescent="0.35">
      <c r="A63" s="2"/>
      <c r="B63" s="2"/>
      <c r="C63" s="12"/>
      <c r="D63" s="2"/>
      <c r="E63" s="30"/>
    </row>
  </sheetData>
  <sheetProtection algorithmName="SHA-512" hashValue="01rXCWEVwhIFEKLg5tGYur0j3CNMNhzJ44jVT7T5H7ydD7yIieUR+deSDqchZGLUd8nCGKGo8eSVEIqXNOwe0A==" saltValue="tUesrmcrbaOD2Yyg1kcFHQ==" spinCount="100000" sheet="1" selectLockedCells="1"/>
  <mergeCells count="9">
    <mergeCell ref="C57:E57"/>
    <mergeCell ref="C58:E58"/>
    <mergeCell ref="C59:E59"/>
    <mergeCell ref="B52:E52"/>
    <mergeCell ref="C48:E48"/>
    <mergeCell ref="C49:E49"/>
    <mergeCell ref="C50:E50"/>
    <mergeCell ref="C54:E54"/>
    <mergeCell ref="C55:E55"/>
  </mergeCells>
  <dataValidations count="7">
    <dataValidation type="list" allowBlank="1" showInputMessage="1" showErrorMessage="1" sqref="C19" xr:uid="{88898DB4-7681-4A8C-974B-999519B1A8C8}">
      <formula1>"0%,10%,20%,30%,40%,50%,60%,70%,80%,90%,100%"</formula1>
    </dataValidation>
    <dataValidation type="list" allowBlank="1" showInputMessage="1" showErrorMessage="1" sqref="C38 C34 C21:C26 C40 C43 C45 C28:C32" xr:uid="{69A9A4DB-7866-4338-9EA6-D20BC82FA2F0}">
      <formula1>"Ja,Nee"</formula1>
    </dataValidation>
    <dataValidation type="list" allowBlank="1" showInputMessage="1" showErrorMessage="1" sqref="C33 C35 C39" xr:uid="{4D183FCD-0790-43E8-A3CE-4CC5DCE071ED}">
      <formula1>"1,2,3,4,5,6,7,8"</formula1>
    </dataValidation>
    <dataValidation type="list" allowBlank="1" showInputMessage="1" showErrorMessage="1" sqref="C44" xr:uid="{083B6FAB-DA01-4C45-826A-2FF2306B9065}">
      <formula1>"0,1,2"</formula1>
    </dataValidation>
    <dataValidation type="list" allowBlank="1" showInputMessage="1" showErrorMessage="1" sqref="C47" xr:uid="{6D298F2D-25C2-4A8C-BEF7-29A8A0FDE75A}">
      <formula1>"10%,20%,30%,40%,50%,60%,70%,80%,90%,100%"</formula1>
    </dataValidation>
    <dataValidation type="list" allowBlank="1" showInputMessage="1" showErrorMessage="1" sqref="C20 C27" xr:uid="{552F605C-D771-4BA0-915D-14E420C6ED82}">
      <formula1>"1 per 6,1 per 12,1 per 18,1 per 24"</formula1>
    </dataValidation>
    <dataValidation type="list" allowBlank="1" showInputMessage="1" showErrorMessage="1" sqref="B10" xr:uid="{7CE3EC17-4312-497D-804E-28E95E344C5B}">
      <formula1>"Perceel 1 Tongelre,Perceel 2 Centrum"</formula1>
    </dataValidation>
  </dataValidations>
  <pageMargins left="0.70866141732283472" right="0.70866141732283472" top="0.74803149606299213" bottom="0.74803149606299213" header="0.31496062992125984" footer="0.31496062992125984"/>
  <pageSetup paperSize="9" orientation="landscape" r:id="rId1"/>
  <rowBreaks count="1" manualBreakCount="1">
    <brk id="47" max="6" man="1"/>
  </rowBreaks>
  <ignoredErrors>
    <ignoredError sqref="E44 E33 E39"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invulformulier</vt:lpstr>
      <vt:lpstr>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Sierk Visser</dc:creator>
  <cp:keywords/>
  <dc:description/>
  <cp:lastModifiedBy>Thomas Philippo</cp:lastModifiedBy>
  <cp:revision/>
  <dcterms:created xsi:type="dcterms:W3CDTF">2023-02-28T12:56:50Z</dcterms:created>
  <dcterms:modified xsi:type="dcterms:W3CDTF">2024-03-04T14:04:36Z</dcterms:modified>
  <cp:category/>
  <cp:contentStatus/>
</cp:coreProperties>
</file>