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uud Steenbakkers\DGM Dropbox\Ruud Steenbakkers\DGM vof\Projecten\Zuidplas\Project\grondonderzoeks docs\TENDERNED\Nota van Inlichtingen\NvI2\"/>
    </mc:Choice>
  </mc:AlternateContent>
  <xr:revisionPtr revIDLastSave="0" documentId="8_{F6510A9F-6B8F-484F-BA14-D7FCE54F22CF}" xr6:coauthVersionLast="47" xr6:coauthVersionMax="47" xr10:uidLastSave="{00000000-0000-0000-0000-000000000000}"/>
  <bookViews>
    <workbookView xWindow="67080" yWindow="-120" windowWidth="29040" windowHeight="15720" xr2:uid="{00000000-000D-0000-FFFF-FFFF00000000}"/>
  </bookViews>
  <sheets>
    <sheet name="Totaal" sheetId="8" r:id="rId1"/>
    <sheet name="1. Sonderingen" sheetId="2" r:id="rId2"/>
    <sheet name="2. Boringen" sheetId="3" r:id="rId3"/>
    <sheet name="3. Peilbuizen" sheetId="4" r:id="rId4"/>
    <sheet name="4. Laboratoriumonderzoek" sheetId="9" r:id="rId5"/>
    <sheet name="5. Rapportage &amp; diverse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8" l="1"/>
  <c r="A7" i="8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6" i="2"/>
  <c r="G33" i="9" l="1"/>
  <c r="G30" i="3"/>
  <c r="G17" i="2"/>
  <c r="G18" i="3"/>
  <c r="G17" i="3"/>
  <c r="G9" i="3"/>
  <c r="G8" i="3"/>
  <c r="G15" i="2"/>
  <c r="G14" i="2"/>
  <c r="G13" i="2"/>
  <c r="G9" i="2"/>
  <c r="G8" i="2"/>
  <c r="G7" i="2"/>
  <c r="G13" i="7"/>
  <c r="G12" i="7"/>
  <c r="G11" i="7"/>
  <c r="G10" i="7"/>
  <c r="G9" i="7"/>
  <c r="A8" i="8"/>
  <c r="A6" i="8"/>
  <c r="A5" i="8"/>
  <c r="A4" i="8"/>
  <c r="G6" i="7"/>
  <c r="G7" i="7"/>
  <c r="G16" i="7"/>
  <c r="G17" i="7"/>
  <c r="G18" i="7"/>
  <c r="G5" i="7"/>
  <c r="G19" i="7" l="1"/>
  <c r="E9" i="4"/>
  <c r="G18" i="4"/>
  <c r="G17" i="4"/>
  <c r="G16" i="4"/>
  <c r="G15" i="4"/>
  <c r="G12" i="4"/>
  <c r="G11" i="4"/>
  <c r="G10" i="4"/>
  <c r="G9" i="4"/>
  <c r="G6" i="4"/>
  <c r="G5" i="4"/>
  <c r="G29" i="3"/>
  <c r="G28" i="3"/>
  <c r="G27" i="3"/>
  <c r="G26" i="3"/>
  <c r="G23" i="3"/>
  <c r="G22" i="3"/>
  <c r="G21" i="3"/>
  <c r="G16" i="3"/>
  <c r="G11" i="3"/>
  <c r="G7" i="3"/>
  <c r="G33" i="2"/>
  <c r="G32" i="2"/>
  <c r="G31" i="2"/>
  <c r="G30" i="2"/>
  <c r="G29" i="2"/>
  <c r="G28" i="2"/>
  <c r="G27" i="2"/>
  <c r="G26" i="2"/>
  <c r="G25" i="2"/>
  <c r="G24" i="2"/>
  <c r="G23" i="2"/>
  <c r="G20" i="2"/>
  <c r="G16" i="2"/>
  <c r="G12" i="2"/>
  <c r="E13" i="3"/>
  <c r="G13" i="3" s="1"/>
  <c r="E12" i="3"/>
  <c r="G12" i="3" s="1"/>
  <c r="E10" i="3"/>
  <c r="G10" i="3" s="1"/>
  <c r="G6" i="2"/>
  <c r="G34" i="2" l="1"/>
  <c r="B4" i="8" s="1"/>
  <c r="G19" i="4"/>
  <c r="B6" i="8" s="1"/>
  <c r="G31" i="3"/>
  <c r="B5" i="8" s="1"/>
  <c r="B8" i="8"/>
  <c r="B9" i="8" l="1"/>
</calcChain>
</file>

<file path=xl/sharedStrings.xml><?xml version="1.0" encoding="utf-8"?>
<sst xmlns="http://schemas.openxmlformats.org/spreadsheetml/2006/main" count="445" uniqueCount="242">
  <si>
    <t>Post-</t>
  </si>
  <si>
    <t>Eenheid</t>
  </si>
  <si>
    <t>V/NV</t>
  </si>
  <si>
    <t>Aantal</t>
  </si>
  <si>
    <t>nummer</t>
  </si>
  <si>
    <t>Omschrijving onderdeel</t>
  </si>
  <si>
    <t>1.1</t>
  </si>
  <si>
    <t>1.1.1</t>
  </si>
  <si>
    <t>Meter</t>
  </si>
  <si>
    <t>V</t>
  </si>
  <si>
    <t>1.1.2</t>
  </si>
  <si>
    <t>1.2</t>
  </si>
  <si>
    <t>1.2.1</t>
  </si>
  <si>
    <t>1.2.2</t>
  </si>
  <si>
    <t>1.2.3</t>
  </si>
  <si>
    <t>1.3</t>
  </si>
  <si>
    <t>1.3.1</t>
  </si>
  <si>
    <t>Aan- en afvoer materieel</t>
  </si>
  <si>
    <t>Vast bedrag</t>
  </si>
  <si>
    <t>NV</t>
  </si>
  <si>
    <t>Wachttarief materieel &amp; personeel</t>
  </si>
  <si>
    <t>Uur</t>
  </si>
  <si>
    <t>Centimeter</t>
  </si>
  <si>
    <t>Stuk</t>
  </si>
  <si>
    <t>5.1.1</t>
  </si>
  <si>
    <t>5.1.2</t>
  </si>
  <si>
    <t>5.1.3</t>
  </si>
  <si>
    <t>5.2.1</t>
  </si>
  <si>
    <t>5.2.2</t>
  </si>
  <si>
    <t>5.2.3</t>
  </si>
  <si>
    <t>Nemen ongeroerd monster t.b.v. classificatie en laboratoriumonderzoek</t>
  </si>
  <si>
    <t>Maand</t>
  </si>
  <si>
    <t>Metingen</t>
  </si>
  <si>
    <t>Handmatig uitvoeren peilbuismetingen</t>
  </si>
  <si>
    <t>Verwerken &amp; rapporteren metingen per uitleesronde</t>
  </si>
  <si>
    <t>Keer</t>
  </si>
  <si>
    <t>Automatisch uitvoeren peilbuismetingen middels GPS-logger (huren datakast)</t>
  </si>
  <si>
    <t>Automatisch uitvoeren waterspanningsmetingen middels GPS-logger (huren datakast)</t>
  </si>
  <si>
    <t>LABORATORIUMONDERZOEK</t>
  </si>
  <si>
    <t>Bepalen zoutgehalte</t>
  </si>
  <si>
    <t>Bepalen korrelvorm (Powers)</t>
  </si>
  <si>
    <t>Rapportage onderzoeksresultaten</t>
  </si>
  <si>
    <t>Diverse</t>
  </si>
  <si>
    <t>Wachttarief materieel &amp; personeel (buiten schuld opdrachtnemer)</t>
  </si>
  <si>
    <t>Rupstoeslag per punt</t>
  </si>
  <si>
    <t>KLIC-melding, vergunningen, meldingen, etc.</t>
  </si>
  <si>
    <t>Boring t/m mv -10 m</t>
  </si>
  <si>
    <t>Aan- en afvoer sondeerwagen/tracktruck (Middengebied)</t>
  </si>
  <si>
    <t>Aan- en afvoer rupsvoertuig (Middengebied)</t>
  </si>
  <si>
    <t>Aan- en afvoer mini-sondeerrups (Middengebied)</t>
  </si>
  <si>
    <t>Sondering t/m mv -15 m</t>
  </si>
  <si>
    <t>1. GEOTECHNISCH ONDERZOEK - SONDERINGEN (NEN-EN-ISO 22476-1)</t>
  </si>
  <si>
    <t>Postnummer</t>
  </si>
  <si>
    <t>Tarief
(excl. BTW)</t>
  </si>
  <si>
    <t>1.4.1</t>
  </si>
  <si>
    <t>1.4.2</t>
  </si>
  <si>
    <t>1.4.3</t>
  </si>
  <si>
    <t>1.4.4</t>
  </si>
  <si>
    <t>1.4.5</t>
  </si>
  <si>
    <t>1.4.7</t>
  </si>
  <si>
    <t>1.4.8</t>
  </si>
  <si>
    <t>1.4.9</t>
  </si>
  <si>
    <t>1.4.10</t>
  </si>
  <si>
    <t>1.4.11</t>
  </si>
  <si>
    <t>1.4.12</t>
  </si>
  <si>
    <t xml:space="preserve">Sondering ten minste klasse 2. Incl meting waterspanning. 
RD coördinaten (x,y) en in m t.o.v. NAP (z). </t>
  </si>
  <si>
    <t xml:space="preserve">Sondering ten minste klasse 2. 
RD coördinaten (x,y) en in m t.o.v. NAP (z). </t>
  </si>
  <si>
    <t xml:space="preserve">Sondering ten minste klasse 1. Incl meting waterspanning. 
RD coördinaten (x,y) en in m t.o.v. NAP (z). </t>
  </si>
  <si>
    <t>Aan- en afvoer kernboormachine (Middengebied)</t>
  </si>
  <si>
    <t>Kernen</t>
  </si>
  <si>
    <t>Afvullen sondeergat met vloeibaar bentoniet</t>
  </si>
  <si>
    <t xml:space="preserve">Mechanische boring, geschikt voor testen en geroerde en ongeroerde monstername. 
RD coördinaten (x,y) en in m t.o.v. NAP (z). </t>
  </si>
  <si>
    <t xml:space="preserve">Continue steekboring (67 mm) 
RD coördinaten (x,y) en in m t.o.v. NAP (z). </t>
  </si>
  <si>
    <t>Aan- en afvoer materieel (Middengebied)</t>
  </si>
  <si>
    <t>Monstername niet cohesief - geroerd</t>
  </si>
  <si>
    <t>Monstername niet cohesief - ongeroerd</t>
  </si>
  <si>
    <t>Monstername cohesief - ongeroerd t.b.v. classificatie en laboratoriumonderzoek</t>
  </si>
  <si>
    <t>Plaatsen peilbuis in boorgat 
Inmeten van bovenzijde peilbuis, sensoren en maaiveld in m. t.o.v. NAP.</t>
  </si>
  <si>
    <t>2.1.1</t>
  </si>
  <si>
    <t>2.1.2</t>
  </si>
  <si>
    <t>2.1.5</t>
  </si>
  <si>
    <t>2.3.4</t>
  </si>
  <si>
    <t>2.3.1</t>
  </si>
  <si>
    <t>2.3.2</t>
  </si>
  <si>
    <t>2.3.3</t>
  </si>
  <si>
    <t>2.1.4</t>
  </si>
  <si>
    <t>2.1.6</t>
  </si>
  <si>
    <t>2.1.7</t>
  </si>
  <si>
    <t>2.2.1</t>
  </si>
  <si>
    <t>2.2.2</t>
  </si>
  <si>
    <t>2.2.3</t>
  </si>
  <si>
    <t xml:space="preserve">3. PEILBUIZEN &amp; WATERSPANNINGSMETER </t>
  </si>
  <si>
    <t>3.1.1</t>
  </si>
  <si>
    <t>3.1.2</t>
  </si>
  <si>
    <t>3.2.1</t>
  </si>
  <si>
    <t>3.2.2</t>
  </si>
  <si>
    <t>3.2.5</t>
  </si>
  <si>
    <t>3.2.6</t>
  </si>
  <si>
    <t>Mobilisatie en demobilisatie uitzet-/inmeetploeg</t>
  </si>
  <si>
    <t>5 RAPPORTAGE &amp; SPECIFIEKE WERKZAAMHEDEN</t>
  </si>
  <si>
    <t>Uitvoeringskosten (incl. voorziening plaatsen rijplaten, herstel schade, etc.)</t>
  </si>
  <si>
    <t>Naam ondertekenaar</t>
  </si>
  <si>
    <t>Functie ondertekenaar</t>
  </si>
  <si>
    <t>Datum</t>
  </si>
  <si>
    <t>Handtekening</t>
  </si>
  <si>
    <t>omschrijving</t>
  </si>
  <si>
    <t xml:space="preserve">bedrag </t>
  </si>
  <si>
    <t>Naam Inschrijver (organisatienaam)</t>
  </si>
  <si>
    <t>Totaal Peilbuizen</t>
  </si>
  <si>
    <t>Totaal Rapportage</t>
  </si>
  <si>
    <t>totaal Inschrijfprijs</t>
  </si>
  <si>
    <t>6. Het ingevuld prijzenblad dient zowel in Excel als PDF te worden opgeleverd. PDF versie dient rechtgeldig te zijn ondertekend</t>
  </si>
  <si>
    <t>2. Alle aangeboden prijzen zijn exclusief BTW.</t>
  </si>
  <si>
    <t>3. De prijzen dienen marktconform te zijn en passend op de gevraagde dienst.</t>
  </si>
  <si>
    <t>5. Wanneer er naar oordeel van Vrager sprake is van een zogenaamde manipulatieve inschrijving zal de inschrijver worden uitgesloten.</t>
  </si>
  <si>
    <t xml:space="preserve">BIJLAGE E PRIJZENBLAD Europese aanbestding Grondonderzoek kenmerk ZS00205982 </t>
  </si>
  <si>
    <t>4.1.1</t>
  </si>
  <si>
    <t>4.1.2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</si>
  <si>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</si>
  <si>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</si>
  <si>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</si>
  <si>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</si>
  <si>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</si>
  <si>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</si>
  <si>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</si>
  <si>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</si>
  <si>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</si>
  <si>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</si>
  <si>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</si>
  <si>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</si>
  <si>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</si>
  <si>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</si>
  <si>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</si>
  <si>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 xml:space="preserve">4. </t>
  </si>
  <si>
    <t>4.1</t>
  </si>
  <si>
    <t>2.1</t>
  </si>
  <si>
    <t>2.2</t>
  </si>
  <si>
    <t>1.4</t>
  </si>
  <si>
    <t>2.3</t>
  </si>
  <si>
    <t>3.1</t>
  </si>
  <si>
    <t>3.2</t>
  </si>
  <si>
    <t>3.3</t>
  </si>
  <si>
    <t>Boring t/m mv -3 m</t>
  </si>
  <si>
    <t>Nemen geroerd monster t.b.v. classificatie en laboratoriumonderzoek</t>
  </si>
  <si>
    <t>Uitvoeren van een Direct Shear (DS) proef, niet-cohesief monster</t>
  </si>
  <si>
    <t>4.1.19</t>
  </si>
  <si>
    <t>4.1.20</t>
  </si>
  <si>
    <t>4.1.21</t>
  </si>
  <si>
    <t>4.1.22</t>
  </si>
  <si>
    <t>4.1.23</t>
  </si>
  <si>
    <t>4.1.24</t>
  </si>
  <si>
    <t>Bepalen waterdoorlatendheid van grond dmv Constant Head test</t>
  </si>
  <si>
    <t>Bepalen waterdoorlatendheid van grond dmv Falling Head Test</t>
  </si>
  <si>
    <t>Bepalen zuurgehalte (PH-meting)</t>
  </si>
  <si>
    <t>Bepalen organisch stofgehalte, gloeiverlies en CaCO3-gehalte</t>
  </si>
  <si>
    <t>Bepalen chloride gehalte (Zand)</t>
  </si>
  <si>
    <t>4.1.25</t>
  </si>
  <si>
    <t>4.1.26</t>
  </si>
  <si>
    <t>Watergehalte</t>
  </si>
  <si>
    <t xml:space="preserve">Vaststellen Atterbergse grenzen </t>
  </si>
  <si>
    <t xml:space="preserve">Korrelgrootteverdeling vanaf 2 µm - 63 µm  </t>
  </si>
  <si>
    <t>Uitvoeren van een Direct Simple Shear (DSS) proef, cohesieve Veen monsters</t>
  </si>
  <si>
    <t xml:space="preserve">OED - IL Samendrukkingsproef 5-traps </t>
  </si>
  <si>
    <t xml:space="preserve">OED - IL Extra trap samendrukkingsproef </t>
  </si>
  <si>
    <t xml:space="preserve">OED - CRS Constant rate of strain (CRS-K0)-proeven </t>
  </si>
  <si>
    <t>4.1.27</t>
  </si>
  <si>
    <t>5.1</t>
  </si>
  <si>
    <t>5.2</t>
  </si>
  <si>
    <t>Volume gewicht (nat/droog)</t>
  </si>
  <si>
    <t>Bepalen schuifsterkte m.b.v. hand-vinproef en pocket penetrometer</t>
  </si>
  <si>
    <t>Bepalen specifieke dichtheid van zandkorrels</t>
  </si>
  <si>
    <t>Bepalen Minimale en Maximale dichtheid, Zand</t>
  </si>
  <si>
    <t>4.1.28</t>
  </si>
  <si>
    <t>Sondering door holoceen pakket tot circa mv  -7 á 10 m</t>
  </si>
  <si>
    <t>Mini-sondeerrups (Middengebied), inclusief sonderen</t>
  </si>
  <si>
    <t xml:space="preserve">Sondering t/m mv -15 m </t>
  </si>
  <si>
    <t>Laboratorium analyses</t>
  </si>
  <si>
    <t>Kosten
(excl. BTW)</t>
  </si>
  <si>
    <t>Totaal sonderingen</t>
  </si>
  <si>
    <t>Totaal boringen</t>
  </si>
  <si>
    <t>Totaal laboratorium onderzoek</t>
  </si>
  <si>
    <t>Tarief 
(excl. BTW)</t>
  </si>
  <si>
    <t>Kosten 
(excl. BTW)</t>
  </si>
  <si>
    <t>Plaatsen peilbuis in freatisch grondwater 
(incl. afwerking zoals beschreven in Bijlage 1)</t>
  </si>
  <si>
    <t>Plaatsen peilbuis in 1e watervoerende pakket 
(incl. afwerking zoals beschreven in Bijlage 1)</t>
  </si>
  <si>
    <t>Korrelgrootteverdeling vanaf 63 µm</t>
  </si>
  <si>
    <t xml:space="preserve">1. Alle prijzen zijn prijspeil 2025 inclusief alle bijkomende kosten voor aanvullende diensten (administratie, regie voorrij-, reis- en verblijfskosten, e.d.) en zijn vast gedurende de looptijd van de raamovereenkomst als mede voor de duur van de op basis van deze raamovereenkomst overeengekomen Nadere overeenkomsten. </t>
  </si>
  <si>
    <t>4. Aanbieders (op straffe van uitsluiting) verplicht dit prijzenblad intact te laten, volledig in te vullen en geen negatieve bedragen en/of nulbedragen in te vullen.</t>
  </si>
  <si>
    <t>4.1.3</t>
  </si>
  <si>
    <r>
      <rPr>
        <b/>
        <sz val="9"/>
        <rFont val="Verdana"/>
        <family val="2"/>
      </rPr>
      <t>7. LET OP</t>
    </r>
    <r>
      <rPr>
        <sz val="9"/>
        <rFont val="Verdana"/>
        <family val="2"/>
      </rPr>
      <t xml:space="preserve"> Het prijzenblad bestaat uit zes tabbladen waarvan Aanbieder vijf dient in te vullen (Sonderingen, Boringen, Peilbuizen, Laboratoriumonderzoek en Rapportage). In het tabblad "Totaal" worden alle bedragen doorgerekend. </t>
    </r>
  </si>
  <si>
    <t xml:space="preserve">8. De opgegegeven aantallen voor Fase 1 zijn typisch en indicatief (ter bepaling voor de inschrijfprijs van de raamovereenkomst). Inschrijver kan hier geen rechten aan ontlenen voor Fase 1. De daadwerkelijke aantallen en exacte locaties van Fase 1 zullen mogelijk wijzigen voor start uitvoering. </t>
  </si>
  <si>
    <t>5.2.4</t>
  </si>
  <si>
    <t>5.3.2</t>
  </si>
  <si>
    <t>5.3.3</t>
  </si>
  <si>
    <t>5.3</t>
  </si>
  <si>
    <t>5.3.1</t>
  </si>
  <si>
    <t>Verrekentarieven specialisten voor aanvullende vragen</t>
  </si>
  <si>
    <t>Adviseur Geotechniek / Geohydrologie</t>
  </si>
  <si>
    <t>Hoofd Laboratorium</t>
  </si>
  <si>
    <t xml:space="preserve">Projectmanager </t>
  </si>
  <si>
    <t>Deelproject</t>
  </si>
  <si>
    <r>
      <t>Begeleiding, omgevingscommunicatie, uitwerken gegevens en rapportage (grondonderzoeksresultaten inclusief parameterbepaling en geotechnisch lengteprofiel) en leveren in digitaal formaat</t>
    </r>
    <r>
      <rPr>
        <b/>
        <sz val="8"/>
        <rFont val="Arial"/>
        <family val="2"/>
      </rPr>
      <t xml:space="preserve"> voor Fase t/m 25</t>
    </r>
    <r>
      <rPr>
        <sz val="8"/>
        <rFont val="Arial"/>
        <family val="2"/>
      </rPr>
      <t xml:space="preserve"> in-situ onderzoekspunten</t>
    </r>
  </si>
  <si>
    <r>
      <t xml:space="preserve">Begeleiding, omgevingscommunicatie, uitwerken gegevens en rapportage (grondonderzoeksresultaten inclusief parameterbepaling en geotechnisch lengteprofiel) en leveren in digitaal formaat </t>
    </r>
    <r>
      <rPr>
        <b/>
        <sz val="8"/>
        <rFont val="Arial"/>
        <family val="2"/>
      </rPr>
      <t xml:space="preserve">voor Fase tussen 25 en 50 </t>
    </r>
    <r>
      <rPr>
        <sz val="8"/>
        <rFont val="Arial"/>
        <family val="2"/>
      </rPr>
      <t>in-situ onderzoekspunten</t>
    </r>
  </si>
  <si>
    <r>
      <t xml:space="preserve">Begeleiding, omgevingscommunicatie, uitwerken gegevens en rapportage (grondonderzoeksresultaten inclusief parameterbepaling en geotechnisch lengteprofiel) en leveren in digitaal formaat tussen </t>
    </r>
    <r>
      <rPr>
        <b/>
        <sz val="8"/>
        <rFont val="Arial"/>
        <family val="2"/>
      </rPr>
      <t>voor Fase &gt;50</t>
    </r>
    <r>
      <rPr>
        <sz val="8"/>
        <rFont val="Arial"/>
        <family val="2"/>
      </rPr>
      <t xml:space="preserve"> in-situ onderzoekspunten</t>
    </r>
  </si>
  <si>
    <t>Tekenaar / Ontwerper</t>
  </si>
  <si>
    <t xml:space="preserve">Sondering van mv -15m t/m mv -25 m </t>
  </si>
  <si>
    <t xml:space="preserve">Sondering van mv -25m t/m mv -35 m </t>
  </si>
  <si>
    <t xml:space="preserve">Sondering van mv -35m t/m mv -45 m </t>
  </si>
  <si>
    <t>1.1.3</t>
  </si>
  <si>
    <t>1.1.4</t>
  </si>
  <si>
    <t>1.2.4</t>
  </si>
  <si>
    <t xml:space="preserve">Boring  van mv -10m t/m mv -15 m </t>
  </si>
  <si>
    <t xml:space="preserve">Boring van mv -15m t/m mv -20 m </t>
  </si>
  <si>
    <t>2.1.3</t>
  </si>
  <si>
    <t>Dissipatie-test in cohesief materiaal (t50 of max 30 min)</t>
  </si>
  <si>
    <t>2.3.5</t>
  </si>
  <si>
    <t xml:space="preserve">Stuk </t>
  </si>
  <si>
    <t>2. GEOTECHNISCH ONDERZOEK - MECHANISCHE BORINGEN</t>
  </si>
  <si>
    <r>
      <t>OED - IL Samendrukkingsproef 11-traps incl. ontlasting-herbelasting abc-Isotache (CUR Aanbeveling 101), inclusief bepalen van de c</t>
    </r>
    <r>
      <rPr>
        <vertAlign val="subscript"/>
        <sz val="8"/>
        <rFont val="Arial"/>
        <family val="2"/>
      </rPr>
      <t>v</t>
    </r>
    <r>
      <rPr>
        <sz val="8"/>
        <rFont val="Arial"/>
        <family val="2"/>
      </rPr>
      <t xml:space="preserve"> waarde of k-waarde (Darcy), waarbij tevens minimaal 3 belastingtrappen voor meerdere dagen dienen te worden aangehouden ivm bepaling kruip</t>
    </r>
  </si>
  <si>
    <t>Dissipatie-test in niet-cohesief materiaal (stabiele meting of maximaal 10 minuten)</t>
  </si>
  <si>
    <t>1.2.5</t>
  </si>
  <si>
    <t>1.2.6</t>
  </si>
  <si>
    <t>Plaatsen divers met sondeerwagen (maximaal 10m)</t>
  </si>
  <si>
    <t>Vinproef (vane-test) (in boorgat of met sondeerwagen)</t>
  </si>
  <si>
    <t>3.3.1</t>
  </si>
  <si>
    <t>3.3.2</t>
  </si>
  <si>
    <t>3.3.3</t>
  </si>
  <si>
    <t>3.3.4</t>
  </si>
  <si>
    <t>Identificatie en boorbeschrijving geroerd monster</t>
  </si>
  <si>
    <t>Identificatie, boorbeschrijving en maken foto ongeroerd monster</t>
  </si>
  <si>
    <t xml:space="preserve">OED - CRS Constant rate of strain-proeven </t>
  </si>
  <si>
    <r>
      <t xml:space="preserve">Uitvoering van handboring </t>
    </r>
    <r>
      <rPr>
        <b/>
        <sz val="8"/>
        <color rgb="FFFF0000"/>
        <rFont val="Arial"/>
        <family val="2"/>
      </rPr>
      <t>(beschrijfklasse B2)</t>
    </r>
    <r>
      <rPr>
        <b/>
        <sz val="8"/>
        <rFont val="Arial"/>
        <family val="2"/>
      </rPr>
      <t xml:space="preserve">
RD coördinaten (x,y) en in m t.o.v. NAP (z). </t>
    </r>
  </si>
  <si>
    <r>
      <t xml:space="preserve">Voorboren tot maximaal 2m </t>
    </r>
    <r>
      <rPr>
        <sz val="8"/>
        <color rgb="FFFF0000"/>
        <rFont val="Arial"/>
        <family val="2"/>
      </rPr>
      <t>(beschrijfklasse B3)</t>
    </r>
    <r>
      <rPr>
        <sz val="8"/>
        <rFont val="Arial"/>
        <family val="2"/>
      </rPr>
      <t>, incl. opnemen in boorbeschrijving.</t>
    </r>
  </si>
  <si>
    <t xml:space="preserve">Huur drukopnemers </t>
  </si>
  <si>
    <t xml:space="preserve">Plaatsen drukopnemers in freatisch grondwater of 1e watervoerende pakket </t>
  </si>
  <si>
    <t>Plaatsen drukopnemers in peilbuis 
(RD coördinaten (x,y) en in m t.o.v. NAP (z). Inmeten van bovenzijde waterspanningsmeters, sensoren en maaiveld in m. t.o.v. NAP.)</t>
  </si>
  <si>
    <t xml:space="preserve">verwijderen drukopnemers in freatisch grondwater of 1e watervoerende pakket </t>
  </si>
  <si>
    <t xml:space="preserve">Kopen drukopnemers </t>
  </si>
  <si>
    <t>Triaxiaalproef (isotroop) geconsolideerd-ongedraineerd (CIUc)</t>
  </si>
  <si>
    <t>Triaxiaalproef (anisotroop) geconsolideerd-ongedraineerd (CAU)</t>
  </si>
  <si>
    <t>Triaxiaalproef geconsolideerd-gedraind (CD)</t>
  </si>
  <si>
    <t>Triaxiaalproef ongeconsolideerd-ongedraineerd (UUTX)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</si>
</sst>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&quot;€&quot;\ #,##0"/>
    <numFmt numFmtId="166" formatCode="&quot;€&quot;\ #,##0.00"/>
  </numFmts>
  <fonts count="2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2"/>
      <name val="Aptos Narrow"/>
      <family val="2"/>
      <scheme val="minor"/>
    </font>
    <font>
      <b/>
      <sz val="9"/>
      <name val="Verdana"/>
      <family val="2"/>
    </font>
    <font>
      <b/>
      <sz val="11"/>
      <color theme="1"/>
      <name val="Aptos Narrow"/>
      <scheme val="minor"/>
    </font>
    <font>
      <vertAlign val="subscript"/>
      <sz val="8"/>
      <name val="Arial"/>
      <family val="2"/>
    </font>
    <font>
      <sz val="10"/>
      <color rgb="FF1A191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5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9"/>
      <name val="Arial"/>
      <family val="2"/>
    </font>
    <font>
      <sz val="9"/>
      <color theme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164" fontId="2" fillId="0" borderId="4" xfId="0" applyNumberFormat="1" applyFont="1" applyBorder="1" applyAlignment="1">
      <alignment horizontal="right" vertical="top" wrapText="1"/>
    </xf>
    <xf numFmtId="0" fontId="7" fillId="0" borderId="0" xfId="1"/>
    <xf numFmtId="0" fontId="8" fillId="3" borderId="3" xfId="1" applyFont="1" applyFill="1" applyBorder="1" applyAlignment="1">
      <alignment horizontal="center"/>
    </xf>
    <xf numFmtId="0" fontId="10" fillId="4" borderId="3" xfId="1" applyFont="1" applyFill="1" applyBorder="1" applyAlignment="1">
      <alignment horizontal="left" wrapText="1"/>
    </xf>
    <xf numFmtId="0" fontId="9" fillId="0" borderId="9" xfId="1" applyFont="1" applyBorder="1"/>
    <xf numFmtId="0" fontId="9" fillId="0" borderId="10" xfId="1" applyFont="1" applyBorder="1"/>
    <xf numFmtId="0" fontId="9" fillId="0" borderId="11" xfId="1" applyFont="1" applyBorder="1" applyAlignment="1">
      <alignment vertical="center"/>
    </xf>
    <xf numFmtId="0" fontId="14" fillId="0" borderId="0" xfId="0" applyFont="1"/>
    <xf numFmtId="0" fontId="16" fillId="0" borderId="0" xfId="0" applyFont="1"/>
    <xf numFmtId="165" fontId="2" fillId="0" borderId="3" xfId="0" applyNumberFormat="1" applyFont="1" applyBorder="1" applyAlignment="1">
      <alignment vertical="top" wrapText="1"/>
    </xf>
    <xf numFmtId="165" fontId="17" fillId="0" borderId="3" xfId="1" applyNumberFormat="1" applyFont="1" applyBorder="1" applyAlignment="1">
      <alignment horizontal="right" wrapText="1"/>
    </xf>
    <xf numFmtId="165" fontId="18" fillId="0" borderId="3" xfId="1" applyNumberFormat="1" applyFont="1" applyBorder="1" applyAlignment="1">
      <alignment horizontal="right"/>
    </xf>
    <xf numFmtId="166" fontId="17" fillId="0" borderId="3" xfId="0" applyNumberFormat="1" applyFont="1" applyBorder="1"/>
    <xf numFmtId="4" fontId="2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/>
    </xf>
    <xf numFmtId="4" fontId="19" fillId="0" borderId="3" xfId="0" applyNumberFormat="1" applyFont="1" applyBorder="1"/>
    <xf numFmtId="0" fontId="1" fillId="0" borderId="3" xfId="0" applyFont="1" applyBorder="1" applyAlignment="1">
      <alignment horizontal="right" vertical="top" wrapText="1"/>
    </xf>
    <xf numFmtId="166" fontId="18" fillId="0" borderId="3" xfId="0" applyNumberFormat="1" applyFont="1" applyBorder="1"/>
    <xf numFmtId="0" fontId="1" fillId="0" borderId="3" xfId="0" applyFont="1" applyBorder="1" applyAlignment="1" applyProtection="1">
      <alignment horizontal="right" vertical="top" wrapText="1"/>
      <protection locked="0"/>
    </xf>
    <xf numFmtId="164" fontId="1" fillId="0" borderId="3" xfId="0" applyNumberFormat="1" applyFont="1" applyBorder="1" applyAlignment="1">
      <alignment horizontal="right" vertical="top" wrapText="1"/>
    </xf>
    <xf numFmtId="164" fontId="18" fillId="0" borderId="3" xfId="0" applyNumberFormat="1" applyFont="1" applyBorder="1"/>
    <xf numFmtId="165" fontId="20" fillId="0" borderId="3" xfId="1" applyNumberFormat="1" applyFont="1" applyBorder="1" applyAlignment="1">
      <alignment horizontal="left" wrapText="1"/>
    </xf>
    <xf numFmtId="164" fontId="21" fillId="0" borderId="3" xfId="0" applyNumberFormat="1" applyFont="1" applyBorder="1" applyAlignment="1">
      <alignment horizontal="right" vertical="top" wrapText="1"/>
    </xf>
    <xf numFmtId="0" fontId="9" fillId="0" borderId="25" xfId="2" applyFont="1" applyBorder="1" applyAlignment="1">
      <alignment wrapText="1"/>
    </xf>
    <xf numFmtId="0" fontId="9" fillId="0" borderId="26" xfId="2" applyFont="1" applyBorder="1" applyAlignment="1">
      <alignment wrapText="1"/>
    </xf>
    <xf numFmtId="0" fontId="7" fillId="0" borderId="26" xfId="2" applyBorder="1" applyAlignment="1">
      <alignment wrapText="1"/>
    </xf>
    <xf numFmtId="0" fontId="7" fillId="0" borderId="27" xfId="2" applyBorder="1" applyAlignment="1">
      <alignment wrapText="1"/>
    </xf>
    <xf numFmtId="0" fontId="11" fillId="0" borderId="11" xfId="2" applyFont="1" applyBorder="1" applyAlignment="1">
      <alignment wrapText="1"/>
    </xf>
    <xf numFmtId="0" fontId="11" fillId="0" borderId="28" xfId="2" applyFont="1" applyBorder="1" applyAlignment="1">
      <alignment wrapText="1"/>
    </xf>
    <xf numFmtId="0" fontId="11" fillId="0" borderId="29" xfId="2" applyFont="1" applyBorder="1" applyAlignment="1">
      <alignment wrapText="1"/>
    </xf>
    <xf numFmtId="0" fontId="11" fillId="0" borderId="7" xfId="2" applyFont="1" applyBorder="1" applyAlignment="1">
      <alignment wrapText="1"/>
    </xf>
    <xf numFmtId="0" fontId="12" fillId="0" borderId="20" xfId="2" applyFont="1" applyBorder="1" applyAlignment="1">
      <alignment wrapText="1"/>
    </xf>
    <xf numFmtId="0" fontId="12" fillId="0" borderId="21" xfId="2" applyFont="1" applyBorder="1" applyAlignment="1">
      <alignment wrapText="1"/>
    </xf>
    <xf numFmtId="0" fontId="9" fillId="0" borderId="8" xfId="2" applyFont="1" applyBorder="1" applyAlignment="1">
      <alignment wrapText="1"/>
    </xf>
    <xf numFmtId="0" fontId="9" fillId="0" borderId="3" xfId="2" applyFont="1" applyBorder="1" applyAlignment="1">
      <alignment wrapText="1"/>
    </xf>
    <xf numFmtId="0" fontId="7" fillId="0" borderId="3" xfId="2" applyBorder="1" applyAlignment="1">
      <alignment wrapText="1"/>
    </xf>
    <xf numFmtId="0" fontId="7" fillId="0" borderId="22" xfId="2" applyBorder="1" applyAlignment="1">
      <alignment wrapText="1"/>
    </xf>
    <xf numFmtId="0" fontId="9" fillId="0" borderId="23" xfId="2" applyFont="1" applyBorder="1" applyAlignment="1">
      <alignment wrapText="1"/>
    </xf>
    <xf numFmtId="0" fontId="9" fillId="0" borderId="5" xfId="2" applyFont="1" applyBorder="1" applyAlignment="1">
      <alignment wrapText="1"/>
    </xf>
    <xf numFmtId="0" fontId="7" fillId="0" borderId="5" xfId="2" applyBorder="1" applyAlignment="1">
      <alignment wrapText="1"/>
    </xf>
    <xf numFmtId="0" fontId="7" fillId="0" borderId="24" xfId="2" applyBorder="1" applyAlignment="1">
      <alignment wrapText="1"/>
    </xf>
    <xf numFmtId="0" fontId="9" fillId="0" borderId="12" xfId="1" applyFont="1" applyBorder="1"/>
    <xf numFmtId="0" fontId="0" fillId="0" borderId="13" xfId="0" applyBorder="1"/>
    <xf numFmtId="0" fontId="0" fillId="0" borderId="14" xfId="0" applyBorder="1"/>
    <xf numFmtId="0" fontId="9" fillId="0" borderId="15" xfId="1" applyFont="1" applyBorder="1"/>
    <xf numFmtId="0" fontId="0" fillId="0" borderId="0" xfId="0"/>
    <xf numFmtId="0" fontId="0" fillId="0" borderId="16" xfId="0" applyBorder="1"/>
    <xf numFmtId="0" fontId="9" fillId="0" borderId="17" xfId="1" applyFont="1" applyBorder="1"/>
    <xf numFmtId="0" fontId="0" fillId="0" borderId="18" xfId="0" applyBorder="1"/>
    <xf numFmtId="0" fontId="0" fillId="0" borderId="19" xfId="0" applyBorder="1"/>
    <xf numFmtId="164" fontId="2" fillId="0" borderId="5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6" xfId="0" applyBorder="1"/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30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0" borderId="4" xfId="0" applyBorder="1" applyAlignment="1">
      <alignment horizontal="right" vertical="top" wrapText="1"/>
    </xf>
    <xf numFmtId="0" fontId="22" fillId="0" borderId="3" xfId="0" applyFont="1" applyBorder="1" applyAlignment="1" applyProtection="1">
      <alignment vertical="top" wrapText="1"/>
      <protection locked="0"/>
    </xf>
    <xf numFmtId="0" fontId="24" fillId="0" borderId="3" xfId="0" applyFont="1" applyBorder="1" applyAlignment="1">
      <alignment vertical="top" wrapText="1"/>
    </xf>
    <xf numFmtId="0" fontId="24" fillId="0" borderId="3" xfId="0" applyFont="1" applyBorder="1" applyAlignment="1" applyProtection="1">
      <alignment vertical="top" wrapText="1"/>
      <protection locked="0"/>
    </xf>
    <xf numFmtId="166" fontId="25" fillId="0" borderId="3" xfId="0" applyNumberFormat="1" applyFont="1" applyBorder="1"/>
  </cellXfs>
  <cellStyles count="3">
    <cellStyle name="Standaard" xfId="0" builtinId="0"/>
    <cellStyle name="Standaard_Blad1" xfId="1" xr:uid="{00000000-0005-0000-0000-000001000000}"/>
    <cellStyle name="Standaard_samenvatting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BreakPreview" zoomScale="160" zoomScaleNormal="160" zoomScaleSheetLayoutView="160" workbookViewId="0">
      <selection activeCell="B8" sqref="B8"/>
    </sheetView>
  </sheetViews>
  <sheetFormatPr defaultRowHeight="14.5" x14ac:dyDescent="0.35"/>
  <cols>
    <col min="1" max="1" width="29.7265625" customWidth="1"/>
    <col min="2" max="2" width="18.453125" customWidth="1"/>
    <col min="4" max="4" width="18.26953125" customWidth="1"/>
  </cols>
  <sheetData>
    <row r="1" spans="1:4" x14ac:dyDescent="0.35">
      <c r="A1" s="31" t="s">
        <v>115</v>
      </c>
    </row>
    <row r="2" spans="1:4" ht="16" x14ac:dyDescent="0.4">
      <c r="A2" s="25"/>
      <c r="B2" s="25"/>
    </row>
    <row r="3" spans="1:4" ht="16" x14ac:dyDescent="0.4">
      <c r="A3" s="26" t="s">
        <v>105</v>
      </c>
      <c r="B3" s="26" t="s">
        <v>106</v>
      </c>
    </row>
    <row r="4" spans="1:4" ht="18.649999999999999" customHeight="1" x14ac:dyDescent="0.35">
      <c r="A4" s="45" t="str">
        <f>'1. Sonderingen'!F34</f>
        <v>Totaal sonderingen</v>
      </c>
      <c r="B4" s="34">
        <f>'1. Sonderingen'!G34</f>
        <v>0</v>
      </c>
    </row>
    <row r="5" spans="1:4" ht="14.5" customHeight="1" x14ac:dyDescent="0.35">
      <c r="A5" s="45" t="str">
        <f>'2. Boringen'!F31</f>
        <v>Totaal boringen</v>
      </c>
      <c r="B5" s="34">
        <f>'2. Boringen'!G31</f>
        <v>0</v>
      </c>
    </row>
    <row r="6" spans="1:4" ht="12.65" customHeight="1" x14ac:dyDescent="0.35">
      <c r="A6" s="45" t="str">
        <f>'3. Peilbuizen'!F19</f>
        <v>Totaal Peilbuizen</v>
      </c>
      <c r="B6" s="34">
        <f>'3. Peilbuizen'!G19</f>
        <v>0</v>
      </c>
    </row>
    <row r="7" spans="1:4" x14ac:dyDescent="0.35">
      <c r="A7" s="45" t="str">
        <f>'4. Laboratoriumonderzoek'!F33</f>
        <v>Totaal laboratorium onderzoek</v>
      </c>
      <c r="B7" s="34">
        <f>'4. Laboratoriumonderzoek'!G33</f>
        <v>0</v>
      </c>
    </row>
    <row r="8" spans="1:4" x14ac:dyDescent="0.35">
      <c r="A8" s="45" t="str">
        <f>'5. Rapportage &amp; diverse'!F19</f>
        <v>Totaal Rapportage</v>
      </c>
      <c r="B8" s="34">
        <f>'5. Rapportage &amp; diverse'!G19</f>
        <v>0</v>
      </c>
    </row>
    <row r="9" spans="1:4" ht="16.5" customHeight="1" x14ac:dyDescent="0.35">
      <c r="A9" s="27" t="s">
        <v>110</v>
      </c>
      <c r="B9" s="35">
        <f>B4+B5+B6+B7+B8</f>
        <v>0</v>
      </c>
    </row>
    <row r="10" spans="1:4" ht="16" x14ac:dyDescent="0.4">
      <c r="A10" s="25"/>
      <c r="B10" s="25"/>
    </row>
    <row r="11" spans="1:4" ht="15" thickBot="1" x14ac:dyDescent="0.4"/>
    <row r="12" spans="1:4" ht="52" customHeight="1" x14ac:dyDescent="0.4">
      <c r="A12" s="54" t="s">
        <v>186</v>
      </c>
      <c r="B12" s="55"/>
      <c r="C12" s="55"/>
      <c r="D12" s="56"/>
    </row>
    <row r="13" spans="1:4" ht="16" x14ac:dyDescent="0.4">
      <c r="A13" s="57" t="s">
        <v>112</v>
      </c>
      <c r="B13" s="58"/>
      <c r="C13" s="59"/>
      <c r="D13" s="60"/>
    </row>
    <row r="14" spans="1:4" ht="17.149999999999999" customHeight="1" x14ac:dyDescent="0.4">
      <c r="A14" s="61" t="s">
        <v>113</v>
      </c>
      <c r="B14" s="62"/>
      <c r="C14" s="63"/>
      <c r="D14" s="64"/>
    </row>
    <row r="15" spans="1:4" ht="28.5" customHeight="1" x14ac:dyDescent="0.4">
      <c r="A15" s="47" t="s">
        <v>187</v>
      </c>
      <c r="B15" s="48"/>
      <c r="C15" s="49"/>
      <c r="D15" s="50"/>
    </row>
    <row r="16" spans="1:4" ht="26.5" customHeight="1" x14ac:dyDescent="0.4">
      <c r="A16" s="47" t="s">
        <v>114</v>
      </c>
      <c r="B16" s="48"/>
      <c r="C16" s="49"/>
      <c r="D16" s="50"/>
    </row>
    <row r="17" spans="1:4" ht="26.5" customHeight="1" x14ac:dyDescent="0.4">
      <c r="A17" s="47" t="s">
        <v>111</v>
      </c>
      <c r="B17" s="48"/>
      <c r="C17" s="49"/>
      <c r="D17" s="50"/>
    </row>
    <row r="18" spans="1:4" ht="38.25" customHeight="1" thickBot="1" x14ac:dyDescent="0.4">
      <c r="A18" s="51" t="s">
        <v>189</v>
      </c>
      <c r="B18" s="52"/>
      <c r="C18" s="52"/>
      <c r="D18" s="53"/>
    </row>
    <row r="19" spans="1:4" ht="36.75" customHeight="1" thickBot="1" x14ac:dyDescent="0.4">
      <c r="A19" s="51" t="s">
        <v>190</v>
      </c>
      <c r="B19" s="52"/>
      <c r="C19" s="52"/>
      <c r="D19" s="53"/>
    </row>
    <row r="21" spans="1:4" ht="15" thickBot="1" x14ac:dyDescent="0.4"/>
    <row r="22" spans="1:4" x14ac:dyDescent="0.35">
      <c r="A22" s="28" t="s">
        <v>107</v>
      </c>
      <c r="B22" s="65"/>
      <c r="C22" s="66"/>
      <c r="D22" s="67"/>
    </row>
    <row r="23" spans="1:4" x14ac:dyDescent="0.35">
      <c r="A23" s="29" t="s">
        <v>101</v>
      </c>
      <c r="B23" s="68"/>
      <c r="C23" s="69"/>
      <c r="D23" s="70"/>
    </row>
    <row r="24" spans="1:4" x14ac:dyDescent="0.35">
      <c r="A24" s="29" t="s">
        <v>102</v>
      </c>
      <c r="B24" s="68"/>
      <c r="C24" s="69"/>
      <c r="D24" s="70"/>
    </row>
    <row r="25" spans="1:4" x14ac:dyDescent="0.35">
      <c r="A25" s="29" t="s">
        <v>103</v>
      </c>
      <c r="B25" s="68"/>
      <c r="C25" s="69"/>
      <c r="D25" s="70"/>
    </row>
    <row r="26" spans="1:4" ht="15" thickBot="1" x14ac:dyDescent="0.4">
      <c r="A26" s="30" t="s">
        <v>104</v>
      </c>
      <c r="B26" s="71"/>
      <c r="C26" s="72"/>
      <c r="D26" s="73"/>
    </row>
  </sheetData>
  <mergeCells count="13">
    <mergeCell ref="B22:D22"/>
    <mergeCell ref="B23:D23"/>
    <mergeCell ref="B24:D24"/>
    <mergeCell ref="B25:D25"/>
    <mergeCell ref="B26:D26"/>
    <mergeCell ref="A16:D16"/>
    <mergeCell ref="A17:D17"/>
    <mergeCell ref="A19:D19"/>
    <mergeCell ref="A12:D12"/>
    <mergeCell ref="A13:D13"/>
    <mergeCell ref="A14:D14"/>
    <mergeCell ref="A15:D15"/>
    <mergeCell ref="A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view="pageBreakPreview" topLeftCell="A11" zoomScale="145" zoomScaleNormal="130" zoomScaleSheetLayoutView="145" workbookViewId="0">
      <selection activeCell="B33" sqref="B33"/>
    </sheetView>
  </sheetViews>
  <sheetFormatPr defaultRowHeight="14.5" x14ac:dyDescent="0.35"/>
  <cols>
    <col min="2" max="2" width="46.08984375" customWidth="1"/>
    <col min="6" max="6" width="10.36328125" customWidth="1"/>
  </cols>
  <sheetData>
    <row r="1" spans="1:7" x14ac:dyDescent="0.35">
      <c r="A1" s="76" t="s">
        <v>51</v>
      </c>
      <c r="B1" s="77"/>
      <c r="C1" s="77"/>
      <c r="D1" s="77"/>
      <c r="E1" s="77"/>
      <c r="F1" s="77"/>
      <c r="G1" s="78"/>
    </row>
    <row r="2" spans="1:7" x14ac:dyDescent="0.35">
      <c r="A2" s="81" t="s">
        <v>52</v>
      </c>
      <c r="B2" s="79" t="s">
        <v>5</v>
      </c>
      <c r="C2" s="79" t="s">
        <v>1</v>
      </c>
      <c r="D2" s="79" t="s">
        <v>2</v>
      </c>
      <c r="E2" s="79" t="s">
        <v>3</v>
      </c>
      <c r="F2" s="74" t="s">
        <v>53</v>
      </c>
      <c r="G2" s="74" t="s">
        <v>177</v>
      </c>
    </row>
    <row r="3" spans="1:7" x14ac:dyDescent="0.35">
      <c r="A3" s="82"/>
      <c r="B3" s="80"/>
      <c r="C3" s="80"/>
      <c r="D3" s="80"/>
      <c r="E3" s="80"/>
      <c r="F3" s="75"/>
      <c r="G3" s="75"/>
    </row>
    <row r="4" spans="1:7" x14ac:dyDescent="0.35">
      <c r="A4" s="2"/>
      <c r="B4" s="2"/>
      <c r="C4" s="2"/>
      <c r="D4" s="2"/>
      <c r="E4" s="2"/>
      <c r="F4" s="6"/>
      <c r="G4" s="2"/>
    </row>
    <row r="5" spans="1:7" ht="21" x14ac:dyDescent="0.35">
      <c r="A5" s="3" t="s">
        <v>6</v>
      </c>
      <c r="B5" s="3" t="s">
        <v>66</v>
      </c>
      <c r="C5" s="2"/>
      <c r="D5" s="2"/>
      <c r="E5" s="7"/>
      <c r="F5" s="8"/>
      <c r="G5" s="2"/>
    </row>
    <row r="6" spans="1:7" x14ac:dyDescent="0.35">
      <c r="A6" s="2" t="s">
        <v>7</v>
      </c>
      <c r="B6" s="2" t="s">
        <v>175</v>
      </c>
      <c r="C6" s="2" t="s">
        <v>23</v>
      </c>
      <c r="D6" s="2" t="s">
        <v>9</v>
      </c>
      <c r="E6" s="7">
        <f>61-7</f>
        <v>54</v>
      </c>
      <c r="F6" s="8"/>
      <c r="G6" s="33">
        <f>IF(E6="","",E6*F6)</f>
        <v>0</v>
      </c>
    </row>
    <row r="7" spans="1:7" x14ac:dyDescent="0.35">
      <c r="A7" s="2" t="s">
        <v>10</v>
      </c>
      <c r="B7" s="2" t="s">
        <v>205</v>
      </c>
      <c r="C7" s="2" t="s">
        <v>23</v>
      </c>
      <c r="D7" s="2" t="s">
        <v>9</v>
      </c>
      <c r="E7" s="2">
        <v>29</v>
      </c>
      <c r="F7" s="46"/>
      <c r="G7" s="33">
        <f>IF(E7="","",E7*F7)</f>
        <v>0</v>
      </c>
    </row>
    <row r="8" spans="1:7" x14ac:dyDescent="0.35">
      <c r="A8" s="2" t="s">
        <v>208</v>
      </c>
      <c r="B8" s="2" t="s">
        <v>206</v>
      </c>
      <c r="C8" s="2" t="s">
        <v>23</v>
      </c>
      <c r="D8" s="2" t="s">
        <v>9</v>
      </c>
      <c r="E8" s="2">
        <v>0</v>
      </c>
      <c r="F8" s="46"/>
      <c r="G8" s="33">
        <f>IF(E8="","",E8*F8)</f>
        <v>0</v>
      </c>
    </row>
    <row r="9" spans="1:7" x14ac:dyDescent="0.35">
      <c r="A9" s="2" t="s">
        <v>209</v>
      </c>
      <c r="B9" s="2" t="s">
        <v>207</v>
      </c>
      <c r="C9" s="2" t="s">
        <v>23</v>
      </c>
      <c r="D9" s="2" t="s">
        <v>9</v>
      </c>
      <c r="E9" s="2">
        <v>0</v>
      </c>
      <c r="F9" s="46"/>
      <c r="G9" s="33">
        <f>IF(E9="","",E9*F9)</f>
        <v>0</v>
      </c>
    </row>
    <row r="10" spans="1:7" x14ac:dyDescent="0.35">
      <c r="A10" s="2"/>
      <c r="B10" s="2"/>
      <c r="C10" s="2"/>
      <c r="D10" s="2"/>
      <c r="E10" s="7"/>
      <c r="F10" s="5"/>
      <c r="G10" s="2"/>
    </row>
    <row r="11" spans="1:7" ht="21" x14ac:dyDescent="0.35">
      <c r="A11" s="3" t="s">
        <v>11</v>
      </c>
      <c r="B11" s="3" t="s">
        <v>65</v>
      </c>
      <c r="C11" s="2"/>
      <c r="D11" s="2"/>
      <c r="E11" s="7"/>
      <c r="F11" s="8"/>
      <c r="G11" s="2"/>
    </row>
    <row r="12" spans="1:7" x14ac:dyDescent="0.35">
      <c r="A12" s="2" t="s">
        <v>12</v>
      </c>
      <c r="B12" s="2" t="s">
        <v>50</v>
      </c>
      <c r="C12" s="2" t="s">
        <v>23</v>
      </c>
      <c r="D12" s="2" t="s">
        <v>9</v>
      </c>
      <c r="E12" s="7">
        <v>7</v>
      </c>
      <c r="F12" s="8"/>
      <c r="G12" s="33">
        <f t="shared" ref="G12:G17" si="0">IF(E12="","",E12*F12)</f>
        <v>0</v>
      </c>
    </row>
    <row r="13" spans="1:7" x14ac:dyDescent="0.35">
      <c r="A13" s="2" t="s">
        <v>13</v>
      </c>
      <c r="B13" s="2" t="s">
        <v>205</v>
      </c>
      <c r="C13" s="2" t="s">
        <v>23</v>
      </c>
      <c r="D13" s="2" t="s">
        <v>9</v>
      </c>
      <c r="E13" s="2">
        <v>0</v>
      </c>
      <c r="F13" s="46"/>
      <c r="G13" s="33">
        <f t="shared" si="0"/>
        <v>0</v>
      </c>
    </row>
    <row r="14" spans="1:7" x14ac:dyDescent="0.35">
      <c r="A14" s="2" t="s">
        <v>14</v>
      </c>
      <c r="B14" s="2" t="s">
        <v>206</v>
      </c>
      <c r="C14" s="2" t="s">
        <v>23</v>
      </c>
      <c r="D14" s="2" t="s">
        <v>9</v>
      </c>
      <c r="E14" s="2">
        <v>0</v>
      </c>
      <c r="F14" s="46"/>
      <c r="G14" s="33">
        <f t="shared" si="0"/>
        <v>0</v>
      </c>
    </row>
    <row r="15" spans="1:7" x14ac:dyDescent="0.35">
      <c r="A15" s="2" t="s">
        <v>210</v>
      </c>
      <c r="B15" s="2" t="s">
        <v>207</v>
      </c>
      <c r="C15" s="2" t="s">
        <v>23</v>
      </c>
      <c r="D15" s="2" t="s">
        <v>9</v>
      </c>
      <c r="E15" s="2">
        <v>0</v>
      </c>
      <c r="F15" s="46"/>
      <c r="G15" s="33">
        <f t="shared" si="0"/>
        <v>0</v>
      </c>
    </row>
    <row r="16" spans="1:7" ht="20" x14ac:dyDescent="0.35">
      <c r="A16" s="2" t="s">
        <v>220</v>
      </c>
      <c r="B16" s="2" t="s">
        <v>219</v>
      </c>
      <c r="C16" s="2" t="s">
        <v>23</v>
      </c>
      <c r="D16" s="2" t="s">
        <v>9</v>
      </c>
      <c r="E16" s="7">
        <v>20</v>
      </c>
      <c r="F16" s="8"/>
      <c r="G16" s="33">
        <f t="shared" si="0"/>
        <v>0</v>
      </c>
    </row>
    <row r="17" spans="1:7" x14ac:dyDescent="0.35">
      <c r="A17" s="2" t="s">
        <v>221</v>
      </c>
      <c r="B17" s="2" t="s">
        <v>214</v>
      </c>
      <c r="C17" s="2" t="s">
        <v>23</v>
      </c>
      <c r="D17" s="2" t="s">
        <v>9</v>
      </c>
      <c r="E17" s="7">
        <v>20</v>
      </c>
      <c r="F17" s="8"/>
      <c r="G17" s="33">
        <f t="shared" si="0"/>
        <v>0</v>
      </c>
    </row>
    <row r="18" spans="1:7" x14ac:dyDescent="0.35">
      <c r="A18" s="2"/>
      <c r="B18" s="9"/>
      <c r="C18" s="2"/>
      <c r="D18" s="2"/>
      <c r="E18" s="7"/>
      <c r="F18" s="8"/>
      <c r="G18" s="2"/>
    </row>
    <row r="19" spans="1:7" ht="21" x14ac:dyDescent="0.35">
      <c r="A19" s="3" t="s">
        <v>15</v>
      </c>
      <c r="B19" s="3" t="s">
        <v>67</v>
      </c>
      <c r="C19" s="10"/>
      <c r="D19" s="2"/>
      <c r="E19" s="7"/>
      <c r="F19" s="8"/>
      <c r="G19" s="2"/>
    </row>
    <row r="20" spans="1:7" x14ac:dyDescent="0.35">
      <c r="A20" s="2" t="s">
        <v>16</v>
      </c>
      <c r="B20" s="4" t="s">
        <v>173</v>
      </c>
      <c r="C20" s="2" t="s">
        <v>23</v>
      </c>
      <c r="D20" s="2" t="s">
        <v>9</v>
      </c>
      <c r="E20" s="7">
        <v>3</v>
      </c>
      <c r="F20" s="8"/>
      <c r="G20" s="33">
        <f>IF(E20="","",E20*F20)</f>
        <v>0</v>
      </c>
    </row>
    <row r="21" spans="1:7" x14ac:dyDescent="0.35">
      <c r="A21" s="2"/>
      <c r="B21" s="2"/>
      <c r="C21" s="2"/>
      <c r="D21" s="2"/>
      <c r="E21" s="7"/>
      <c r="F21" s="8"/>
      <c r="G21" s="2"/>
    </row>
    <row r="22" spans="1:7" x14ac:dyDescent="0.35">
      <c r="A22" s="22" t="s">
        <v>137</v>
      </c>
      <c r="B22" s="3" t="s">
        <v>17</v>
      </c>
      <c r="C22" s="2"/>
      <c r="D22" s="2"/>
      <c r="E22" s="7"/>
      <c r="F22" s="8"/>
      <c r="G22" s="2"/>
    </row>
    <row r="23" spans="1:7" x14ac:dyDescent="0.35">
      <c r="A23" s="2" t="s">
        <v>54</v>
      </c>
      <c r="B23" s="2" t="s">
        <v>47</v>
      </c>
      <c r="C23" s="2" t="s">
        <v>18</v>
      </c>
      <c r="D23" s="2" t="s">
        <v>9</v>
      </c>
      <c r="E23" s="7">
        <v>1</v>
      </c>
      <c r="F23" s="8"/>
      <c r="G23" s="33">
        <f t="shared" ref="G23:G33" si="1">IF(E23="","",E23*F23)</f>
        <v>0</v>
      </c>
    </row>
    <row r="24" spans="1:7" x14ac:dyDescent="0.35">
      <c r="A24" s="2" t="s">
        <v>55</v>
      </c>
      <c r="B24" s="2" t="s">
        <v>48</v>
      </c>
      <c r="C24" s="2" t="s">
        <v>18</v>
      </c>
      <c r="D24" s="2" t="s">
        <v>9</v>
      </c>
      <c r="E24" s="7">
        <v>1</v>
      </c>
      <c r="F24" s="8"/>
      <c r="G24" s="33">
        <f t="shared" si="1"/>
        <v>0</v>
      </c>
    </row>
    <row r="25" spans="1:7" x14ac:dyDescent="0.35">
      <c r="A25" s="2" t="s">
        <v>56</v>
      </c>
      <c r="B25" s="2" t="s">
        <v>44</v>
      </c>
      <c r="C25" s="2" t="s">
        <v>23</v>
      </c>
      <c r="D25" s="2" t="s">
        <v>9</v>
      </c>
      <c r="E25" s="7">
        <v>0</v>
      </c>
      <c r="F25" s="8"/>
      <c r="G25" s="33">
        <f t="shared" si="1"/>
        <v>0</v>
      </c>
    </row>
    <row r="26" spans="1:7" x14ac:dyDescent="0.35">
      <c r="A26" s="2" t="s">
        <v>57</v>
      </c>
      <c r="B26" s="2" t="s">
        <v>49</v>
      </c>
      <c r="C26" s="2" t="s">
        <v>18</v>
      </c>
      <c r="D26" s="2" t="s">
        <v>9</v>
      </c>
      <c r="E26" s="7">
        <v>0</v>
      </c>
      <c r="F26" s="8"/>
      <c r="G26" s="33">
        <f t="shared" si="1"/>
        <v>0</v>
      </c>
    </row>
    <row r="27" spans="1:7" x14ac:dyDescent="0.35">
      <c r="A27" s="2" t="s">
        <v>58</v>
      </c>
      <c r="B27" s="2" t="s">
        <v>174</v>
      </c>
      <c r="C27" s="2" t="s">
        <v>21</v>
      </c>
      <c r="D27" s="2" t="s">
        <v>9</v>
      </c>
      <c r="E27" s="7">
        <v>0</v>
      </c>
      <c r="F27" s="8"/>
      <c r="G27" s="33">
        <f t="shared" si="1"/>
        <v>0</v>
      </c>
    </row>
    <row r="28" spans="1:7" x14ac:dyDescent="0.35">
      <c r="A28" s="2" t="s">
        <v>59</v>
      </c>
      <c r="B28" s="2" t="s">
        <v>43</v>
      </c>
      <c r="C28" s="2" t="s">
        <v>21</v>
      </c>
      <c r="D28" s="2" t="s">
        <v>9</v>
      </c>
      <c r="E28" s="7">
        <v>0</v>
      </c>
      <c r="F28" s="8"/>
      <c r="G28" s="33">
        <f t="shared" si="1"/>
        <v>0</v>
      </c>
    </row>
    <row r="29" spans="1:7" x14ac:dyDescent="0.35">
      <c r="A29" s="2" t="s">
        <v>60</v>
      </c>
      <c r="B29" s="2" t="s">
        <v>68</v>
      </c>
      <c r="C29" s="2" t="s">
        <v>18</v>
      </c>
      <c r="D29" s="2" t="s">
        <v>9</v>
      </c>
      <c r="E29" s="2">
        <v>0</v>
      </c>
      <c r="F29" s="2"/>
      <c r="G29" s="33">
        <f t="shared" si="1"/>
        <v>0</v>
      </c>
    </row>
    <row r="30" spans="1:7" x14ac:dyDescent="0.35">
      <c r="A30" s="2" t="s">
        <v>61</v>
      </c>
      <c r="B30" s="2" t="s">
        <v>69</v>
      </c>
      <c r="C30" s="2" t="s">
        <v>22</v>
      </c>
      <c r="D30" s="2" t="s">
        <v>9</v>
      </c>
      <c r="E30" s="7">
        <v>0</v>
      </c>
      <c r="F30" s="8"/>
      <c r="G30" s="33">
        <f t="shared" si="1"/>
        <v>0</v>
      </c>
    </row>
    <row r="31" spans="1:7" x14ac:dyDescent="0.35">
      <c r="A31" s="2" t="s">
        <v>62</v>
      </c>
      <c r="B31" s="2" t="s">
        <v>222</v>
      </c>
      <c r="C31" s="2" t="s">
        <v>216</v>
      </c>
      <c r="D31" s="2" t="s">
        <v>9</v>
      </c>
      <c r="E31" s="7">
        <v>0</v>
      </c>
      <c r="F31" s="8"/>
      <c r="G31" s="33">
        <f t="shared" si="1"/>
        <v>0</v>
      </c>
    </row>
    <row r="32" spans="1:7" x14ac:dyDescent="0.35">
      <c r="A32" s="2" t="s">
        <v>63</v>
      </c>
      <c r="B32" s="2" t="s">
        <v>70</v>
      </c>
      <c r="C32" s="2" t="s">
        <v>8</v>
      </c>
      <c r="D32" s="2" t="s">
        <v>9</v>
      </c>
      <c r="E32" s="7">
        <v>0</v>
      </c>
      <c r="F32" s="8"/>
      <c r="G32" s="33">
        <f t="shared" si="1"/>
        <v>0</v>
      </c>
    </row>
    <row r="33" spans="1:7" ht="20" x14ac:dyDescent="0.35">
      <c r="A33" s="2" t="s">
        <v>64</v>
      </c>
      <c r="B33" s="2" t="s">
        <v>232</v>
      </c>
      <c r="C33" s="2" t="s">
        <v>23</v>
      </c>
      <c r="D33" s="2" t="s">
        <v>9</v>
      </c>
      <c r="E33" s="7">
        <v>0</v>
      </c>
      <c r="F33" s="8"/>
      <c r="G33" s="33">
        <f t="shared" si="1"/>
        <v>0</v>
      </c>
    </row>
    <row r="34" spans="1:7" ht="26" customHeight="1" x14ac:dyDescent="0.35">
      <c r="A34" s="11"/>
      <c r="B34" s="11"/>
      <c r="C34" s="11"/>
      <c r="D34" s="11"/>
      <c r="E34" s="11"/>
      <c r="F34" s="43" t="s">
        <v>178</v>
      </c>
      <c r="G34" s="41">
        <f>SUM(G4:G33)</f>
        <v>0</v>
      </c>
    </row>
    <row r="35" spans="1:7" x14ac:dyDescent="0.35">
      <c r="A35" s="11"/>
      <c r="B35" s="11"/>
      <c r="C35" s="11"/>
      <c r="D35" s="11"/>
      <c r="E35" s="11"/>
      <c r="F35" s="12"/>
    </row>
    <row r="36" spans="1:7" x14ac:dyDescent="0.35">
      <c r="A36" s="13"/>
      <c r="B36" s="13"/>
      <c r="C36" s="11"/>
      <c r="D36" s="11"/>
      <c r="E36" s="11"/>
      <c r="F36" s="12"/>
    </row>
  </sheetData>
  <mergeCells count="8">
    <mergeCell ref="G2:G3"/>
    <mergeCell ref="A1:G1"/>
    <mergeCell ref="B2:B3"/>
    <mergeCell ref="C2:C3"/>
    <mergeCell ref="D2:D3"/>
    <mergeCell ref="E2:E3"/>
    <mergeCell ref="F2:F3"/>
    <mergeCell ref="A2:A3"/>
  </mergeCells>
  <phoneticPr fontId="6" type="noConversion"/>
  <pageMargins left="0.7" right="0.7" top="0.75" bottom="0.75" header="0.3" footer="0.3"/>
  <pageSetup paperSize="9" scale="87" orientation="portrait" r:id="rId1"/>
  <ignoredErrors>
    <ignoredError sqref="E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view="pageBreakPreview" zoomScale="160" zoomScaleNormal="160" zoomScaleSheetLayoutView="160" workbookViewId="0">
      <selection activeCell="B30" sqref="B30"/>
    </sheetView>
  </sheetViews>
  <sheetFormatPr defaultRowHeight="14.5" x14ac:dyDescent="0.35"/>
  <cols>
    <col min="2" max="2" width="45.08984375" customWidth="1"/>
  </cols>
  <sheetData>
    <row r="1" spans="1:7" s="69" customFormat="1" x14ac:dyDescent="0.35">
      <c r="A1" s="83"/>
    </row>
    <row r="2" spans="1:7" x14ac:dyDescent="0.35">
      <c r="A2" s="76" t="s">
        <v>217</v>
      </c>
      <c r="B2" s="77"/>
      <c r="C2" s="77"/>
      <c r="D2" s="77"/>
      <c r="E2" s="77"/>
      <c r="F2" s="77"/>
      <c r="G2" s="78"/>
    </row>
    <row r="3" spans="1:7" ht="14.65" customHeight="1" x14ac:dyDescent="0.35">
      <c r="A3" s="81" t="s">
        <v>52</v>
      </c>
      <c r="B3" s="79" t="s">
        <v>5</v>
      </c>
      <c r="C3" s="79" t="s">
        <v>1</v>
      </c>
      <c r="D3" s="79" t="s">
        <v>2</v>
      </c>
      <c r="E3" s="79" t="s">
        <v>3</v>
      </c>
      <c r="F3" s="74" t="s">
        <v>53</v>
      </c>
      <c r="G3" s="74" t="s">
        <v>177</v>
      </c>
    </row>
    <row r="4" spans="1:7" x14ac:dyDescent="0.35">
      <c r="A4" s="82"/>
      <c r="B4" s="80"/>
      <c r="C4" s="80"/>
      <c r="D4" s="80"/>
      <c r="E4" s="80"/>
      <c r="F4" s="75"/>
      <c r="G4" s="75"/>
    </row>
    <row r="5" spans="1:7" x14ac:dyDescent="0.35">
      <c r="A5" s="2"/>
      <c r="B5" s="2"/>
      <c r="C5" s="2"/>
      <c r="D5" s="2"/>
      <c r="E5" s="2"/>
      <c r="F5" s="14"/>
      <c r="G5" s="14"/>
    </row>
    <row r="6" spans="1:7" ht="31.5" x14ac:dyDescent="0.35">
      <c r="A6" s="3" t="s">
        <v>135</v>
      </c>
      <c r="B6" s="3" t="s">
        <v>71</v>
      </c>
      <c r="C6" s="2"/>
      <c r="D6" s="2"/>
      <c r="E6" s="7"/>
      <c r="F6" s="8"/>
      <c r="G6" s="14"/>
    </row>
    <row r="7" spans="1:7" x14ac:dyDescent="0.35">
      <c r="A7" s="2" t="s">
        <v>78</v>
      </c>
      <c r="B7" s="2" t="s">
        <v>46</v>
      </c>
      <c r="C7" s="2" t="s">
        <v>23</v>
      </c>
      <c r="D7" s="2" t="s">
        <v>9</v>
      </c>
      <c r="E7" s="7">
        <v>0</v>
      </c>
      <c r="F7" s="8"/>
      <c r="G7" s="24">
        <f>IF(E7="","",E7*F7)</f>
        <v>0</v>
      </c>
    </row>
    <row r="8" spans="1:7" x14ac:dyDescent="0.35">
      <c r="A8" s="2" t="s">
        <v>79</v>
      </c>
      <c r="B8" s="2" t="s">
        <v>211</v>
      </c>
      <c r="C8" s="2" t="s">
        <v>23</v>
      </c>
      <c r="D8" s="2" t="s">
        <v>9</v>
      </c>
      <c r="E8" s="7">
        <v>15</v>
      </c>
      <c r="F8" s="8"/>
      <c r="G8" s="24">
        <f>IF(E8="","",E8*F8)</f>
        <v>0</v>
      </c>
    </row>
    <row r="9" spans="1:7" x14ac:dyDescent="0.35">
      <c r="A9" s="2" t="s">
        <v>213</v>
      </c>
      <c r="B9" s="2" t="s">
        <v>212</v>
      </c>
      <c r="C9" s="2" t="s">
        <v>23</v>
      </c>
      <c r="D9" s="2" t="s">
        <v>9</v>
      </c>
      <c r="E9" s="7">
        <v>0</v>
      </c>
      <c r="F9" s="8"/>
      <c r="G9" s="24">
        <f>IF(E9="","",E9*F9)</f>
        <v>0</v>
      </c>
    </row>
    <row r="10" spans="1:7" x14ac:dyDescent="0.35">
      <c r="A10" s="2" t="s">
        <v>85</v>
      </c>
      <c r="B10" s="2" t="s">
        <v>74</v>
      </c>
      <c r="C10" s="2" t="s">
        <v>23</v>
      </c>
      <c r="D10" s="2" t="s">
        <v>9</v>
      </c>
      <c r="E10" s="7">
        <f>15*5</f>
        <v>75</v>
      </c>
      <c r="F10" s="8"/>
      <c r="G10" s="24">
        <f t="shared" ref="G10:G13" si="0">IF(E10="","",E10*F10)</f>
        <v>0</v>
      </c>
    </row>
    <row r="11" spans="1:7" x14ac:dyDescent="0.35">
      <c r="A11" s="2" t="s">
        <v>80</v>
      </c>
      <c r="B11" s="2" t="s">
        <v>75</v>
      </c>
      <c r="C11" s="2" t="s">
        <v>23</v>
      </c>
      <c r="D11" s="2" t="s">
        <v>9</v>
      </c>
      <c r="E11" s="7">
        <v>0</v>
      </c>
      <c r="F11" s="8"/>
      <c r="G11" s="24">
        <f t="shared" si="0"/>
        <v>0</v>
      </c>
    </row>
    <row r="12" spans="1:7" ht="20" x14ac:dyDescent="0.35">
      <c r="A12" s="2" t="s">
        <v>86</v>
      </c>
      <c r="B12" s="2" t="s">
        <v>76</v>
      </c>
      <c r="C12" s="2" t="s">
        <v>23</v>
      </c>
      <c r="D12" s="2" t="s">
        <v>9</v>
      </c>
      <c r="E12" s="7">
        <f>15*6</f>
        <v>90</v>
      </c>
      <c r="F12" s="8"/>
      <c r="G12" s="24">
        <f t="shared" si="0"/>
        <v>0</v>
      </c>
    </row>
    <row r="13" spans="1:7" x14ac:dyDescent="0.35">
      <c r="A13" s="2" t="s">
        <v>87</v>
      </c>
      <c r="B13" s="2" t="s">
        <v>223</v>
      </c>
      <c r="C13" s="2" t="s">
        <v>23</v>
      </c>
      <c r="D13" s="2" t="s">
        <v>9</v>
      </c>
      <c r="E13" s="7">
        <f>2*5</f>
        <v>10</v>
      </c>
      <c r="F13" s="8"/>
      <c r="G13" s="24">
        <f t="shared" si="0"/>
        <v>0</v>
      </c>
    </row>
    <row r="14" spans="1:7" x14ac:dyDescent="0.35">
      <c r="A14" s="2"/>
      <c r="B14" s="15"/>
      <c r="C14" s="2"/>
      <c r="D14" s="2"/>
      <c r="E14" s="7"/>
      <c r="F14" s="8"/>
      <c r="G14" s="14"/>
    </row>
    <row r="15" spans="1:7" ht="21" x14ac:dyDescent="0.35">
      <c r="A15" s="3" t="s">
        <v>136</v>
      </c>
      <c r="B15" s="3" t="s">
        <v>72</v>
      </c>
      <c r="C15" s="2"/>
      <c r="D15" s="2"/>
      <c r="E15" s="7"/>
      <c r="F15" s="8"/>
      <c r="G15" s="14"/>
    </row>
    <row r="16" spans="1:7" x14ac:dyDescent="0.35">
      <c r="A16" s="2" t="s">
        <v>88</v>
      </c>
      <c r="B16" s="2" t="s">
        <v>46</v>
      </c>
      <c r="C16" s="2" t="s">
        <v>23</v>
      </c>
      <c r="D16" s="2" t="s">
        <v>9</v>
      </c>
      <c r="E16" s="7">
        <v>0</v>
      </c>
      <c r="F16" s="8"/>
      <c r="G16" s="24">
        <f t="shared" ref="G16" si="1">IF(E16="","",E16*F16)</f>
        <v>0</v>
      </c>
    </row>
    <row r="17" spans="1:7" x14ac:dyDescent="0.35">
      <c r="A17" s="2" t="s">
        <v>89</v>
      </c>
      <c r="B17" s="2" t="s">
        <v>211</v>
      </c>
      <c r="C17" s="2" t="s">
        <v>23</v>
      </c>
      <c r="D17" s="2" t="s">
        <v>9</v>
      </c>
      <c r="E17" s="7">
        <v>0</v>
      </c>
      <c r="F17" s="8"/>
      <c r="G17" s="24">
        <f>IF(E17="","",E17*F17)</f>
        <v>0</v>
      </c>
    </row>
    <row r="18" spans="1:7" x14ac:dyDescent="0.35">
      <c r="A18" s="2" t="s">
        <v>90</v>
      </c>
      <c r="B18" s="2" t="s">
        <v>212</v>
      </c>
      <c r="C18" s="2" t="s">
        <v>23</v>
      </c>
      <c r="D18" s="2" t="s">
        <v>9</v>
      </c>
      <c r="E18" s="7">
        <v>0</v>
      </c>
      <c r="F18" s="8"/>
      <c r="G18" s="24">
        <f>IF(E18="","",E18*F18)</f>
        <v>0</v>
      </c>
    </row>
    <row r="19" spans="1:7" x14ac:dyDescent="0.35">
      <c r="A19" s="2"/>
      <c r="B19" s="2"/>
      <c r="C19" s="2"/>
      <c r="D19" s="2"/>
      <c r="E19" s="7"/>
      <c r="F19" s="8"/>
      <c r="G19" s="14"/>
    </row>
    <row r="20" spans="1:7" ht="21" x14ac:dyDescent="0.35">
      <c r="A20" s="3" t="s">
        <v>136</v>
      </c>
      <c r="B20" s="3" t="s">
        <v>231</v>
      </c>
      <c r="C20" s="2"/>
      <c r="D20" s="2"/>
      <c r="E20" s="7"/>
      <c r="F20" s="8"/>
      <c r="G20" s="14"/>
    </row>
    <row r="21" spans="1:7" x14ac:dyDescent="0.35">
      <c r="A21" s="2" t="s">
        <v>88</v>
      </c>
      <c r="B21" s="2" t="s">
        <v>142</v>
      </c>
      <c r="C21" s="2" t="s">
        <v>23</v>
      </c>
      <c r="D21" s="2" t="s">
        <v>9</v>
      </c>
      <c r="E21" s="7">
        <v>0</v>
      </c>
      <c r="F21" s="8"/>
      <c r="G21" s="24">
        <f t="shared" ref="G21:G23" si="2">IF(E21="","",E21*F21)</f>
        <v>0</v>
      </c>
    </row>
    <row r="22" spans="1:7" x14ac:dyDescent="0.35">
      <c r="A22" s="2" t="s">
        <v>89</v>
      </c>
      <c r="B22" s="2" t="s">
        <v>143</v>
      </c>
      <c r="C22" s="2" t="s">
        <v>23</v>
      </c>
      <c r="D22" s="2" t="s">
        <v>9</v>
      </c>
      <c r="E22" s="7">
        <v>0</v>
      </c>
      <c r="F22" s="8"/>
      <c r="G22" s="24">
        <f t="shared" si="2"/>
        <v>0</v>
      </c>
    </row>
    <row r="23" spans="1:7" ht="20" x14ac:dyDescent="0.35">
      <c r="A23" s="2" t="s">
        <v>90</v>
      </c>
      <c r="B23" s="2" t="s">
        <v>30</v>
      </c>
      <c r="C23" s="2" t="s">
        <v>23</v>
      </c>
      <c r="D23" s="2" t="s">
        <v>9</v>
      </c>
      <c r="E23" s="7">
        <v>0</v>
      </c>
      <c r="F23" s="8"/>
      <c r="G23" s="24">
        <f t="shared" si="2"/>
        <v>0</v>
      </c>
    </row>
    <row r="24" spans="1:7" x14ac:dyDescent="0.35">
      <c r="A24" s="2"/>
      <c r="B24" s="15"/>
      <c r="C24" s="2"/>
      <c r="D24" s="2"/>
      <c r="E24" s="7"/>
      <c r="F24" s="8"/>
      <c r="G24" s="14"/>
    </row>
    <row r="25" spans="1:7" x14ac:dyDescent="0.35">
      <c r="A25" s="3" t="s">
        <v>138</v>
      </c>
      <c r="B25" s="3" t="s">
        <v>17</v>
      </c>
      <c r="C25" s="2"/>
      <c r="D25" s="2"/>
      <c r="E25" s="7"/>
      <c r="F25" s="8"/>
      <c r="G25" s="14"/>
    </row>
    <row r="26" spans="1:7" x14ac:dyDescent="0.35">
      <c r="A26" s="2" t="s">
        <v>82</v>
      </c>
      <c r="B26" s="2" t="s">
        <v>73</v>
      </c>
      <c r="C26" s="2" t="s">
        <v>23</v>
      </c>
      <c r="D26" s="2" t="s">
        <v>9</v>
      </c>
      <c r="E26" s="7">
        <v>1</v>
      </c>
      <c r="F26" s="8"/>
      <c r="G26" s="24">
        <f t="shared" ref="G26:G30" si="3">IF(E26="","",E26*F26)</f>
        <v>0</v>
      </c>
    </row>
    <row r="27" spans="1:7" x14ac:dyDescent="0.35">
      <c r="A27" s="2" t="s">
        <v>83</v>
      </c>
      <c r="B27" s="2" t="s">
        <v>20</v>
      </c>
      <c r="C27" s="2" t="s">
        <v>21</v>
      </c>
      <c r="D27" s="2" t="s">
        <v>9</v>
      </c>
      <c r="E27" s="7">
        <v>0</v>
      </c>
      <c r="F27" s="8"/>
      <c r="G27" s="24">
        <f t="shared" si="3"/>
        <v>0</v>
      </c>
    </row>
    <row r="28" spans="1:7" x14ac:dyDescent="0.35">
      <c r="A28" s="2" t="s">
        <v>84</v>
      </c>
      <c r="B28" s="2" t="s">
        <v>68</v>
      </c>
      <c r="C28" s="2" t="s">
        <v>18</v>
      </c>
      <c r="D28" s="2" t="s">
        <v>9</v>
      </c>
      <c r="E28" s="7">
        <v>0</v>
      </c>
      <c r="F28" s="8"/>
      <c r="G28" s="24">
        <f t="shared" si="3"/>
        <v>0</v>
      </c>
    </row>
    <row r="29" spans="1:7" x14ac:dyDescent="0.35">
      <c r="A29" s="2" t="s">
        <v>81</v>
      </c>
      <c r="B29" s="2" t="s">
        <v>69</v>
      </c>
      <c r="C29" s="2" t="s">
        <v>22</v>
      </c>
      <c r="D29" s="2" t="s">
        <v>9</v>
      </c>
      <c r="E29" s="7">
        <v>0</v>
      </c>
      <c r="F29" s="8"/>
      <c r="G29" s="24">
        <f t="shared" si="3"/>
        <v>0</v>
      </c>
    </row>
    <row r="30" spans="1:7" ht="20" x14ac:dyDescent="0.35">
      <c r="A30" s="2" t="s">
        <v>215</v>
      </c>
      <c r="B30" s="2" t="s">
        <v>232</v>
      </c>
      <c r="C30" s="2" t="s">
        <v>23</v>
      </c>
      <c r="D30" s="2" t="s">
        <v>9</v>
      </c>
      <c r="E30" s="7">
        <v>0</v>
      </c>
      <c r="F30" s="8"/>
      <c r="G30" s="24">
        <f t="shared" si="3"/>
        <v>0</v>
      </c>
    </row>
    <row r="31" spans="1:7" ht="21" x14ac:dyDescent="0.35">
      <c r="F31" s="43" t="s">
        <v>179</v>
      </c>
      <c r="G31" s="44">
        <f>SUM(G4:G30)</f>
        <v>0</v>
      </c>
    </row>
  </sheetData>
  <mergeCells count="9">
    <mergeCell ref="A1:XFD1"/>
    <mergeCell ref="A3:A4"/>
    <mergeCell ref="B3:B4"/>
    <mergeCell ref="C3:C4"/>
    <mergeCell ref="D3:D4"/>
    <mergeCell ref="E3:E4"/>
    <mergeCell ref="F3:F4"/>
    <mergeCell ref="G3:G4"/>
    <mergeCell ref="A2:G2"/>
  </mergeCells>
  <phoneticPr fontId="6" type="noConversion"/>
  <pageMargins left="0.7" right="0.7" top="0.75" bottom="0.75" header="0.3" footer="0.3"/>
  <pageSetup paperSize="9" scale="88" orientation="portrait" r:id="rId1"/>
  <ignoredErrors>
    <ignoredError sqref="E12:E13 E1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view="pageBreakPreview" topLeftCell="A8" zoomScale="205" zoomScaleNormal="145" zoomScaleSheetLayoutView="205" workbookViewId="0">
      <selection activeCell="B18" sqref="B18"/>
    </sheetView>
  </sheetViews>
  <sheetFormatPr defaultRowHeight="14.5" x14ac:dyDescent="0.35"/>
  <cols>
    <col min="2" max="2" width="30.90625" customWidth="1"/>
  </cols>
  <sheetData>
    <row r="1" spans="1:7" x14ac:dyDescent="0.35">
      <c r="A1" s="76" t="s">
        <v>91</v>
      </c>
      <c r="B1" s="77"/>
      <c r="C1" s="77"/>
      <c r="D1" s="77"/>
      <c r="E1" s="77"/>
      <c r="F1" s="77"/>
      <c r="G1" s="78"/>
    </row>
    <row r="2" spans="1:7" x14ac:dyDescent="0.35">
      <c r="A2" s="81" t="s">
        <v>52</v>
      </c>
      <c r="B2" s="80"/>
      <c r="C2" s="80" t="s">
        <v>1</v>
      </c>
      <c r="D2" s="80" t="s">
        <v>2</v>
      </c>
      <c r="E2" s="80" t="s">
        <v>3</v>
      </c>
      <c r="F2" s="74" t="s">
        <v>53</v>
      </c>
      <c r="G2" s="74" t="s">
        <v>177</v>
      </c>
    </row>
    <row r="3" spans="1:7" x14ac:dyDescent="0.35">
      <c r="A3" s="82"/>
      <c r="B3" s="80"/>
      <c r="C3" s="80"/>
      <c r="D3" s="80"/>
      <c r="E3" s="80"/>
      <c r="F3" s="75"/>
      <c r="G3" s="75"/>
    </row>
    <row r="4" spans="1:7" ht="31.5" x14ac:dyDescent="0.35">
      <c r="A4" s="3" t="s">
        <v>139</v>
      </c>
      <c r="B4" s="3" t="s">
        <v>77</v>
      </c>
      <c r="C4" s="2"/>
      <c r="D4" s="2"/>
      <c r="E4" s="7"/>
      <c r="F4" s="8"/>
      <c r="G4" s="8"/>
    </row>
    <row r="5" spans="1:7" ht="20" x14ac:dyDescent="0.35">
      <c r="A5" s="2" t="s">
        <v>92</v>
      </c>
      <c r="B5" s="2" t="s">
        <v>183</v>
      </c>
      <c r="C5" s="2" t="s">
        <v>23</v>
      </c>
      <c r="D5" s="2" t="s">
        <v>9</v>
      </c>
      <c r="E5" s="7">
        <v>7</v>
      </c>
      <c r="F5" s="8"/>
      <c r="G5" s="8">
        <f>IF(E5="","",E5*F5)</f>
        <v>0</v>
      </c>
    </row>
    <row r="6" spans="1:7" ht="20" x14ac:dyDescent="0.35">
      <c r="A6" s="2" t="s">
        <v>93</v>
      </c>
      <c r="B6" s="2" t="s">
        <v>184</v>
      </c>
      <c r="C6" s="2" t="s">
        <v>23</v>
      </c>
      <c r="D6" s="2" t="s">
        <v>9</v>
      </c>
      <c r="E6" s="7">
        <v>3</v>
      </c>
      <c r="F6" s="8"/>
      <c r="G6" s="8">
        <f>IF(E6="","",E6*F6)</f>
        <v>0</v>
      </c>
    </row>
    <row r="7" spans="1:7" x14ac:dyDescent="0.35">
      <c r="A7" s="2"/>
      <c r="B7" s="2"/>
      <c r="C7" s="2"/>
      <c r="D7" s="2"/>
      <c r="E7" s="7"/>
      <c r="F7" s="8"/>
      <c r="G7" s="8"/>
    </row>
    <row r="8" spans="1:7" ht="57" customHeight="1" x14ac:dyDescent="0.35">
      <c r="A8" s="3" t="s">
        <v>140</v>
      </c>
      <c r="B8" s="17" t="s">
        <v>235</v>
      </c>
      <c r="C8" s="2"/>
      <c r="D8" s="2"/>
      <c r="E8" s="7"/>
      <c r="F8" s="8"/>
      <c r="G8" s="8"/>
    </row>
    <row r="9" spans="1:7" ht="20" x14ac:dyDescent="0.35">
      <c r="A9" s="2" t="s">
        <v>94</v>
      </c>
      <c r="B9" s="2" t="s">
        <v>234</v>
      </c>
      <c r="C9" s="2" t="s">
        <v>23</v>
      </c>
      <c r="D9" s="2" t="s">
        <v>9</v>
      </c>
      <c r="E9" s="7">
        <f>7+4</f>
        <v>11</v>
      </c>
      <c r="F9" s="8"/>
      <c r="G9" s="8">
        <f>IF(E9="","",E9*F9)</f>
        <v>0</v>
      </c>
    </row>
    <row r="10" spans="1:7" ht="20" x14ac:dyDescent="0.35">
      <c r="A10" s="2" t="s">
        <v>95</v>
      </c>
      <c r="B10" s="2" t="s">
        <v>236</v>
      </c>
      <c r="C10" s="2" t="s">
        <v>23</v>
      </c>
      <c r="D10" s="2" t="s">
        <v>9</v>
      </c>
      <c r="E10" s="7">
        <v>0</v>
      </c>
      <c r="F10" s="8"/>
      <c r="G10" s="8">
        <f>IF(E10="","",E10*F10)</f>
        <v>0</v>
      </c>
    </row>
    <row r="11" spans="1:7" x14ac:dyDescent="0.35">
      <c r="A11" s="2" t="s">
        <v>96</v>
      </c>
      <c r="B11" s="2" t="s">
        <v>233</v>
      </c>
      <c r="C11" s="2" t="s">
        <v>31</v>
      </c>
      <c r="D11" s="2" t="s">
        <v>9</v>
      </c>
      <c r="E11" s="7">
        <v>0</v>
      </c>
      <c r="F11" s="8"/>
      <c r="G11" s="8">
        <f>IF(E11="","",E11*F11)</f>
        <v>0</v>
      </c>
    </row>
    <row r="12" spans="1:7" x14ac:dyDescent="0.35">
      <c r="A12" s="2" t="s">
        <v>97</v>
      </c>
      <c r="B12" s="2" t="s">
        <v>237</v>
      </c>
      <c r="C12" s="2" t="s">
        <v>23</v>
      </c>
      <c r="D12" s="2" t="s">
        <v>9</v>
      </c>
      <c r="E12" s="7">
        <v>0</v>
      </c>
      <c r="F12" s="8"/>
      <c r="G12" s="8">
        <f>IF(E12="","",E12*F12)</f>
        <v>0</v>
      </c>
    </row>
    <row r="13" spans="1:7" x14ac:dyDescent="0.35">
      <c r="A13" s="2"/>
      <c r="B13" s="2"/>
      <c r="C13" s="2"/>
      <c r="D13" s="2"/>
      <c r="E13" s="7"/>
      <c r="F13" s="8"/>
      <c r="G13" s="8"/>
    </row>
    <row r="14" spans="1:7" x14ac:dyDescent="0.35">
      <c r="A14" s="3" t="s">
        <v>141</v>
      </c>
      <c r="B14" s="3" t="s">
        <v>32</v>
      </c>
      <c r="C14" s="2"/>
      <c r="D14" s="2"/>
      <c r="E14" s="7"/>
      <c r="F14" s="8"/>
      <c r="G14" s="8"/>
    </row>
    <row r="15" spans="1:7" x14ac:dyDescent="0.35">
      <c r="A15" s="2" t="s">
        <v>224</v>
      </c>
      <c r="B15" s="2" t="s">
        <v>33</v>
      </c>
      <c r="C15" s="2" t="s">
        <v>21</v>
      </c>
      <c r="D15" s="2" t="s">
        <v>9</v>
      </c>
      <c r="E15" s="7">
        <v>0</v>
      </c>
      <c r="F15" s="8"/>
      <c r="G15" s="8">
        <f>IF(E15="","",E15*F15)</f>
        <v>0</v>
      </c>
    </row>
    <row r="16" spans="1:7" ht="20" x14ac:dyDescent="0.35">
      <c r="A16" s="2" t="s">
        <v>225</v>
      </c>
      <c r="B16" s="2" t="s">
        <v>34</v>
      </c>
      <c r="C16" s="2" t="s">
        <v>35</v>
      </c>
      <c r="D16" s="2" t="s">
        <v>9</v>
      </c>
      <c r="E16" s="7">
        <v>0</v>
      </c>
      <c r="F16" s="8"/>
      <c r="G16" s="8">
        <f>IF(E16="","",E16*F16)</f>
        <v>0</v>
      </c>
    </row>
    <row r="17" spans="1:7" ht="20" x14ac:dyDescent="0.35">
      <c r="A17" s="2" t="s">
        <v>226</v>
      </c>
      <c r="B17" s="2" t="s">
        <v>36</v>
      </c>
      <c r="C17" s="2" t="s">
        <v>31</v>
      </c>
      <c r="D17" s="2" t="s">
        <v>9</v>
      </c>
      <c r="E17" s="7">
        <v>0</v>
      </c>
      <c r="F17" s="8"/>
      <c r="G17" s="8">
        <f>IF(E17="","",E17*F17)</f>
        <v>0</v>
      </c>
    </row>
    <row r="18" spans="1:7" ht="30" x14ac:dyDescent="0.35">
      <c r="A18" s="2" t="s">
        <v>227</v>
      </c>
      <c r="B18" s="2" t="s">
        <v>37</v>
      </c>
      <c r="C18" s="2" t="s">
        <v>31</v>
      </c>
      <c r="D18" s="2" t="s">
        <v>9</v>
      </c>
      <c r="E18" s="7">
        <v>0</v>
      </c>
      <c r="F18" s="8"/>
      <c r="G18" s="8">
        <f>IF(E18="","",E18*F18)</f>
        <v>0</v>
      </c>
    </row>
    <row r="19" spans="1:7" ht="21" x14ac:dyDescent="0.35">
      <c r="F19" s="43" t="s">
        <v>108</v>
      </c>
      <c r="G19" s="44">
        <f>SUM(G4:G18)</f>
        <v>0</v>
      </c>
    </row>
  </sheetData>
  <mergeCells count="8">
    <mergeCell ref="G2:G3"/>
    <mergeCell ref="A1:G1"/>
    <mergeCell ref="B2:B3"/>
    <mergeCell ref="C2:C3"/>
    <mergeCell ref="D2:D3"/>
    <mergeCell ref="E2:E3"/>
    <mergeCell ref="A2:A3"/>
    <mergeCell ref="F2:F3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BCDB-FCC2-4026-9A64-27BBF0240E1A}">
  <dimension ref="A1:G38"/>
  <sheetViews>
    <sheetView view="pageBreakPreview" topLeftCell="A24" zoomScale="160" zoomScaleNormal="130" zoomScaleSheetLayoutView="160" workbookViewId="0">
      <selection activeCell="F33" sqref="F33"/>
    </sheetView>
  </sheetViews>
  <sheetFormatPr defaultRowHeight="14.5" x14ac:dyDescent="0.35"/>
  <cols>
    <col min="2" max="2" width="52.90625" customWidth="1"/>
    <col min="6" max="6" width="10.08984375" customWidth="1"/>
  </cols>
  <sheetData>
    <row r="1" spans="1:7" x14ac:dyDescent="0.35">
      <c r="A1" s="1" t="s">
        <v>133</v>
      </c>
      <c r="B1" s="77" t="s">
        <v>38</v>
      </c>
      <c r="C1" s="78"/>
      <c r="D1" s="78"/>
      <c r="E1" s="78"/>
      <c r="F1" s="78"/>
      <c r="G1" s="78"/>
    </row>
    <row r="2" spans="1:7" x14ac:dyDescent="0.35">
      <c r="A2" s="81" t="s">
        <v>52</v>
      </c>
      <c r="B2" s="81" t="s">
        <v>5</v>
      </c>
      <c r="C2" s="81" t="s">
        <v>1</v>
      </c>
      <c r="D2" s="81" t="s">
        <v>2</v>
      </c>
      <c r="E2" s="81" t="s">
        <v>3</v>
      </c>
      <c r="F2" s="74" t="s">
        <v>53</v>
      </c>
      <c r="G2" s="74" t="s">
        <v>177</v>
      </c>
    </row>
    <row r="3" spans="1:7" x14ac:dyDescent="0.35">
      <c r="A3" s="82"/>
      <c r="B3" s="82"/>
      <c r="C3" s="82"/>
      <c r="D3" s="82"/>
      <c r="E3" s="82"/>
      <c r="F3" s="75"/>
      <c r="G3" s="75"/>
    </row>
    <row r="4" spans="1:7" x14ac:dyDescent="0.35">
      <c r="A4" s="3" t="s">
        <v>134</v>
      </c>
      <c r="B4" s="3" t="s">
        <v>176</v>
      </c>
      <c r="C4" s="2"/>
      <c r="D4" s="2"/>
      <c r="E4" s="2"/>
      <c r="F4" s="23"/>
      <c r="G4" s="23"/>
    </row>
    <row r="5" spans="1:7" x14ac:dyDescent="0.35">
      <c r="A5" s="2" t="s">
        <v>116</v>
      </c>
      <c r="B5" s="2" t="s">
        <v>228</v>
      </c>
      <c r="C5" s="2" t="s">
        <v>23</v>
      </c>
      <c r="D5" s="2" t="s">
        <v>9</v>
      </c>
      <c r="E5" s="7">
        <v>100</v>
      </c>
      <c r="F5" s="7"/>
      <c r="G5" s="36">
        <f>IF(E5="","",E5*F5)</f>
        <v>0</v>
      </c>
    </row>
    <row r="6" spans="1:7" x14ac:dyDescent="0.35">
      <c r="A6" s="2" t="s">
        <v>117</v>
      </c>
      <c r="B6" s="2" t="s">
        <v>229</v>
      </c>
      <c r="C6" s="2" t="s">
        <v>23</v>
      </c>
      <c r="D6" s="2" t="s">
        <v>9</v>
      </c>
      <c r="E6" s="7">
        <v>75</v>
      </c>
      <c r="F6" s="7"/>
      <c r="G6" s="36">
        <f>IF(E6="","",E6*F6)</f>
        <v>0</v>
      </c>
    </row>
    <row r="7" spans="1:7" x14ac:dyDescent="0.35">
      <c r="A7" s="2" t="s">
        <v>188</v>
      </c>
      <c r="B7" s="18" t="s">
        <v>168</v>
      </c>
      <c r="C7" s="2" t="s">
        <v>23</v>
      </c>
      <c r="D7" s="2" t="s">
        <v>9</v>
      </c>
      <c r="E7" s="7">
        <v>125</v>
      </c>
      <c r="F7" s="7"/>
      <c r="G7" s="36">
        <f t="shared" ref="G7:G32" si="0">IF(E7="","",E7*F7)</f>
        <v>0</v>
      </c>
    </row>
    <row r="8" spans="1:7" x14ac:dyDescent="0.35">
      <c r="A8" s="2" t="s">
        <v>118</v>
      </c>
      <c r="B8" s="19" t="s">
        <v>158</v>
      </c>
      <c r="C8" s="2" t="s">
        <v>23</v>
      </c>
      <c r="D8" s="2" t="s">
        <v>9</v>
      </c>
      <c r="E8" s="7">
        <v>125</v>
      </c>
      <c r="F8" s="7"/>
      <c r="G8" s="36">
        <f t="shared" si="0"/>
        <v>0</v>
      </c>
    </row>
    <row r="9" spans="1:7" x14ac:dyDescent="0.35">
      <c r="A9" s="2" t="s">
        <v>119</v>
      </c>
      <c r="B9" s="19" t="s">
        <v>170</v>
      </c>
      <c r="C9" s="2" t="s">
        <v>23</v>
      </c>
      <c r="D9" s="2" t="s">
        <v>9</v>
      </c>
      <c r="E9" s="7">
        <v>20</v>
      </c>
      <c r="F9" s="7"/>
      <c r="G9" s="36">
        <f t="shared" si="0"/>
        <v>0</v>
      </c>
    </row>
    <row r="10" spans="1:7" x14ac:dyDescent="0.35">
      <c r="A10" s="2" t="s">
        <v>120</v>
      </c>
      <c r="B10" s="2" t="s">
        <v>159</v>
      </c>
      <c r="C10" s="2" t="s">
        <v>23</v>
      </c>
      <c r="D10" s="2" t="s">
        <v>9</v>
      </c>
      <c r="E10" s="7">
        <v>100</v>
      </c>
      <c r="F10" s="7"/>
      <c r="G10" s="36">
        <f t="shared" si="0"/>
        <v>0</v>
      </c>
    </row>
    <row r="11" spans="1:7" x14ac:dyDescent="0.35">
      <c r="A11" s="2" t="s">
        <v>121</v>
      </c>
      <c r="B11" s="2" t="s">
        <v>169</v>
      </c>
      <c r="C11" s="2" t="s">
        <v>23</v>
      </c>
      <c r="D11" s="2" t="s">
        <v>9</v>
      </c>
      <c r="E11" s="7">
        <v>50</v>
      </c>
      <c r="F11" s="7"/>
      <c r="G11" s="36">
        <f t="shared" si="0"/>
        <v>0</v>
      </c>
    </row>
    <row r="12" spans="1:7" x14ac:dyDescent="0.35">
      <c r="A12" s="2" t="s">
        <v>122</v>
      </c>
      <c r="B12" s="2" t="s">
        <v>185</v>
      </c>
      <c r="C12" s="2" t="s">
        <v>23</v>
      </c>
      <c r="D12" s="2" t="s">
        <v>9</v>
      </c>
      <c r="E12" s="7">
        <v>20</v>
      </c>
      <c r="F12" s="7"/>
      <c r="G12" s="36">
        <f t="shared" si="0"/>
        <v>0</v>
      </c>
    </row>
    <row r="13" spans="1:7" x14ac:dyDescent="0.35">
      <c r="A13" s="2" t="s">
        <v>123</v>
      </c>
      <c r="B13" s="2" t="s">
        <v>160</v>
      </c>
      <c r="C13" s="2" t="s">
        <v>23</v>
      </c>
      <c r="D13" s="2" t="s">
        <v>9</v>
      </c>
      <c r="E13" s="7">
        <v>40</v>
      </c>
      <c r="F13" s="7"/>
      <c r="G13" s="36">
        <f t="shared" si="0"/>
        <v>0</v>
      </c>
    </row>
    <row r="14" spans="1:7" x14ac:dyDescent="0.35">
      <c r="A14" s="2" t="s">
        <v>124</v>
      </c>
      <c r="B14" s="2" t="s">
        <v>40</v>
      </c>
      <c r="C14" s="2" t="s">
        <v>23</v>
      </c>
      <c r="D14" s="2" t="s">
        <v>9</v>
      </c>
      <c r="E14" s="7">
        <v>10</v>
      </c>
      <c r="F14" s="7"/>
      <c r="G14" s="36">
        <f t="shared" si="0"/>
        <v>0</v>
      </c>
    </row>
    <row r="15" spans="1:7" x14ac:dyDescent="0.35">
      <c r="A15" s="2" t="s">
        <v>125</v>
      </c>
      <c r="B15" s="2" t="s">
        <v>171</v>
      </c>
      <c r="C15" s="2" t="s">
        <v>23</v>
      </c>
      <c r="D15" s="2" t="s">
        <v>9</v>
      </c>
      <c r="E15" s="7">
        <v>5</v>
      </c>
      <c r="F15" s="7"/>
      <c r="G15" s="36">
        <f t="shared" si="0"/>
        <v>0</v>
      </c>
    </row>
    <row r="16" spans="1:7" x14ac:dyDescent="0.35">
      <c r="A16" s="2" t="s">
        <v>126</v>
      </c>
      <c r="B16" s="2" t="s">
        <v>241</v>
      </c>
      <c r="C16" s="88" t="s">
        <v>23</v>
      </c>
      <c r="D16" s="88" t="s">
        <v>9</v>
      </c>
      <c r="E16" s="89">
        <v>5</v>
      </c>
      <c r="F16" s="7"/>
      <c r="G16" s="36">
        <f t="shared" si="0"/>
        <v>0</v>
      </c>
    </row>
    <row r="17" spans="1:7" x14ac:dyDescent="0.35">
      <c r="A17" s="2" t="s">
        <v>127</v>
      </c>
      <c r="B17" s="2" t="s">
        <v>238</v>
      </c>
      <c r="C17" s="88" t="s">
        <v>23</v>
      </c>
      <c r="D17" s="88" t="s">
        <v>9</v>
      </c>
      <c r="E17" s="89">
        <v>8</v>
      </c>
      <c r="F17" s="89"/>
      <c r="G17" s="90">
        <f t="shared" si="0"/>
        <v>0</v>
      </c>
    </row>
    <row r="18" spans="1:7" x14ac:dyDescent="0.35">
      <c r="A18" s="2" t="s">
        <v>128</v>
      </c>
      <c r="B18" s="2" t="s">
        <v>239</v>
      </c>
      <c r="C18" s="88" t="s">
        <v>23</v>
      </c>
      <c r="D18" s="88" t="s">
        <v>9</v>
      </c>
      <c r="E18" s="89">
        <v>0</v>
      </c>
      <c r="F18" s="89"/>
      <c r="G18" s="90">
        <f t="shared" si="0"/>
        <v>0</v>
      </c>
    </row>
    <row r="19" spans="1:7" x14ac:dyDescent="0.35">
      <c r="A19" s="2" t="s">
        <v>129</v>
      </c>
      <c r="B19" s="2" t="s">
        <v>240</v>
      </c>
      <c r="C19" s="88" t="s">
        <v>23</v>
      </c>
      <c r="D19" s="88" t="s">
        <v>9</v>
      </c>
      <c r="E19" s="89">
        <v>0</v>
      </c>
      <c r="F19" s="89"/>
      <c r="G19" s="90">
        <f t="shared" si="0"/>
        <v>0</v>
      </c>
    </row>
    <row r="20" spans="1:7" x14ac:dyDescent="0.35">
      <c r="A20" s="2" t="s">
        <v>130</v>
      </c>
      <c r="B20" s="2" t="s">
        <v>144</v>
      </c>
      <c r="C20" s="2" t="s">
        <v>23</v>
      </c>
      <c r="D20" s="2" t="s">
        <v>9</v>
      </c>
      <c r="E20" s="7">
        <v>0</v>
      </c>
      <c r="F20" s="7"/>
      <c r="G20" s="36">
        <f t="shared" si="0"/>
        <v>0</v>
      </c>
    </row>
    <row r="21" spans="1:7" x14ac:dyDescent="0.35">
      <c r="A21" s="2" t="s">
        <v>131</v>
      </c>
      <c r="B21" s="2" t="s">
        <v>161</v>
      </c>
      <c r="C21" s="2" t="s">
        <v>23</v>
      </c>
      <c r="D21" s="2" t="s">
        <v>9</v>
      </c>
      <c r="E21" s="7">
        <v>10</v>
      </c>
      <c r="F21" s="7"/>
      <c r="G21" s="36">
        <f t="shared" si="0"/>
        <v>0</v>
      </c>
    </row>
    <row r="22" spans="1:7" x14ac:dyDescent="0.35">
      <c r="A22" s="2" t="s">
        <v>132</v>
      </c>
      <c r="B22" s="2" t="s">
        <v>162</v>
      </c>
      <c r="C22" s="2" t="s">
        <v>23</v>
      </c>
      <c r="D22" s="2" t="s">
        <v>9</v>
      </c>
      <c r="E22" s="7">
        <v>5</v>
      </c>
      <c r="F22" s="7"/>
      <c r="G22" s="36">
        <f t="shared" si="0"/>
        <v>0</v>
      </c>
    </row>
    <row r="23" spans="1:7" x14ac:dyDescent="0.35">
      <c r="A23" s="2" t="s">
        <v>145</v>
      </c>
      <c r="B23" s="2" t="s">
        <v>163</v>
      </c>
      <c r="C23" s="2" t="s">
        <v>23</v>
      </c>
      <c r="D23" s="2" t="s">
        <v>9</v>
      </c>
      <c r="E23" s="7">
        <v>10</v>
      </c>
      <c r="F23" s="7"/>
      <c r="G23" s="36">
        <f t="shared" si="0"/>
        <v>0</v>
      </c>
    </row>
    <row r="24" spans="1:7" ht="43" x14ac:dyDescent="0.35">
      <c r="A24" s="2" t="s">
        <v>146</v>
      </c>
      <c r="B24" s="2" t="s">
        <v>218</v>
      </c>
      <c r="C24" s="2" t="s">
        <v>23</v>
      </c>
      <c r="D24" s="2" t="s">
        <v>9</v>
      </c>
      <c r="E24" s="7">
        <v>10</v>
      </c>
      <c r="F24" s="7"/>
      <c r="G24" s="36">
        <f t="shared" si="0"/>
        <v>0</v>
      </c>
    </row>
    <row r="25" spans="1:7" x14ac:dyDescent="0.35">
      <c r="A25" s="2" t="s">
        <v>147</v>
      </c>
      <c r="B25" s="2" t="s">
        <v>230</v>
      </c>
      <c r="C25" s="88" t="s">
        <v>23</v>
      </c>
      <c r="D25" s="88" t="s">
        <v>9</v>
      </c>
      <c r="E25" s="88">
        <v>10</v>
      </c>
      <c r="F25" s="7"/>
      <c r="G25" s="36">
        <f t="shared" si="0"/>
        <v>0</v>
      </c>
    </row>
    <row r="26" spans="1:7" x14ac:dyDescent="0.35">
      <c r="A26" s="2" t="s">
        <v>148</v>
      </c>
      <c r="B26" s="2" t="s">
        <v>164</v>
      </c>
      <c r="C26" s="2" t="s">
        <v>23</v>
      </c>
      <c r="D26" s="2" t="s">
        <v>9</v>
      </c>
      <c r="E26" s="87">
        <v>1</v>
      </c>
      <c r="F26" s="7"/>
      <c r="G26" s="36">
        <f t="shared" si="0"/>
        <v>0</v>
      </c>
    </row>
    <row r="27" spans="1:7" x14ac:dyDescent="0.35">
      <c r="A27" s="2" t="s">
        <v>149</v>
      </c>
      <c r="B27" s="19" t="s">
        <v>151</v>
      </c>
      <c r="C27" s="2" t="s">
        <v>23</v>
      </c>
      <c r="D27" s="2" t="s">
        <v>9</v>
      </c>
      <c r="E27" s="7">
        <v>1</v>
      </c>
      <c r="F27" s="7"/>
      <c r="G27" s="36">
        <f t="shared" si="0"/>
        <v>0</v>
      </c>
    </row>
    <row r="28" spans="1:7" x14ac:dyDescent="0.35">
      <c r="A28" s="2" t="s">
        <v>150</v>
      </c>
      <c r="B28" s="19" t="s">
        <v>152</v>
      </c>
      <c r="C28" s="2" t="s">
        <v>23</v>
      </c>
      <c r="D28" s="2" t="s">
        <v>9</v>
      </c>
      <c r="E28" s="7">
        <v>1</v>
      </c>
      <c r="F28" s="7"/>
      <c r="G28" s="36">
        <f t="shared" si="0"/>
        <v>0</v>
      </c>
    </row>
    <row r="29" spans="1:7" x14ac:dyDescent="0.35">
      <c r="A29" s="2" t="s">
        <v>156</v>
      </c>
      <c r="B29" s="18" t="s">
        <v>153</v>
      </c>
      <c r="C29" s="2" t="s">
        <v>23</v>
      </c>
      <c r="D29" s="2" t="s">
        <v>9</v>
      </c>
      <c r="E29" s="7">
        <v>5</v>
      </c>
      <c r="F29" s="7"/>
      <c r="G29" s="36">
        <f t="shared" si="0"/>
        <v>0</v>
      </c>
    </row>
    <row r="30" spans="1:7" x14ac:dyDescent="0.35">
      <c r="A30" s="2" t="s">
        <v>157</v>
      </c>
      <c r="B30" s="2" t="s">
        <v>39</v>
      </c>
      <c r="C30" s="2" t="s">
        <v>23</v>
      </c>
      <c r="D30" s="2" t="s">
        <v>9</v>
      </c>
      <c r="E30" s="7">
        <v>5</v>
      </c>
      <c r="F30" s="7"/>
      <c r="G30" s="36">
        <f t="shared" si="0"/>
        <v>0</v>
      </c>
    </row>
    <row r="31" spans="1:7" x14ac:dyDescent="0.35">
      <c r="A31" s="2" t="s">
        <v>165</v>
      </c>
      <c r="B31" s="2" t="s">
        <v>154</v>
      </c>
      <c r="C31" s="2" t="s">
        <v>23</v>
      </c>
      <c r="D31" s="2" t="s">
        <v>9</v>
      </c>
      <c r="E31" s="7">
        <v>5</v>
      </c>
      <c r="F31" s="7"/>
      <c r="G31" s="36">
        <f t="shared" si="0"/>
        <v>0</v>
      </c>
    </row>
    <row r="32" spans="1:7" x14ac:dyDescent="0.35">
      <c r="A32" s="2" t="s">
        <v>172</v>
      </c>
      <c r="B32" s="2" t="s">
        <v>155</v>
      </c>
      <c r="C32" s="2" t="s">
        <v>23</v>
      </c>
      <c r="D32" s="2" t="s">
        <v>9</v>
      </c>
      <c r="E32" s="7">
        <v>5</v>
      </c>
      <c r="F32" s="7"/>
      <c r="G32" s="36">
        <f t="shared" si="0"/>
        <v>0</v>
      </c>
    </row>
    <row r="33" spans="2:7" ht="36.75" customHeight="1" x14ac:dyDescent="0.35">
      <c r="F33" s="42" t="s">
        <v>180</v>
      </c>
      <c r="G33" s="41">
        <f>SUM(G4:G32)</f>
        <v>0</v>
      </c>
    </row>
    <row r="38" spans="2:7" x14ac:dyDescent="0.35">
      <c r="B38" s="32"/>
    </row>
  </sheetData>
  <mergeCells count="8">
    <mergeCell ref="B1:G1"/>
    <mergeCell ref="A2:A3"/>
    <mergeCell ref="B2:B3"/>
    <mergeCell ref="C2:C3"/>
    <mergeCell ref="D2:D3"/>
    <mergeCell ref="E2:E3"/>
    <mergeCell ref="F2:F3"/>
    <mergeCell ref="G2:G3"/>
  </mergeCells>
  <phoneticPr fontId="6" type="noConversion"/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view="pageBreakPreview" zoomScale="175" zoomScaleNormal="160" zoomScaleSheetLayoutView="175" workbookViewId="0">
      <selection activeCell="B5" sqref="B5"/>
    </sheetView>
  </sheetViews>
  <sheetFormatPr defaultRowHeight="14.5" x14ac:dyDescent="0.35"/>
  <cols>
    <col min="2" max="2" width="36.7265625" customWidth="1"/>
  </cols>
  <sheetData>
    <row r="1" spans="1:7" x14ac:dyDescent="0.35">
      <c r="A1" s="84" t="s">
        <v>99</v>
      </c>
      <c r="B1" s="85"/>
      <c r="C1" s="85"/>
      <c r="D1" s="85"/>
      <c r="E1" s="85"/>
      <c r="F1" s="85"/>
      <c r="G1" s="78"/>
    </row>
    <row r="2" spans="1:7" x14ac:dyDescent="0.35">
      <c r="A2" s="2" t="s">
        <v>0</v>
      </c>
      <c r="B2" s="80" t="s">
        <v>5</v>
      </c>
      <c r="C2" s="80" t="s">
        <v>1</v>
      </c>
      <c r="D2" s="80" t="s">
        <v>2</v>
      </c>
      <c r="E2" s="80" t="s">
        <v>3</v>
      </c>
      <c r="F2" s="74" t="s">
        <v>181</v>
      </c>
      <c r="G2" s="74" t="s">
        <v>182</v>
      </c>
    </row>
    <row r="3" spans="1:7" x14ac:dyDescent="0.35">
      <c r="A3" s="2" t="s">
        <v>4</v>
      </c>
      <c r="B3" s="80"/>
      <c r="C3" s="80"/>
      <c r="D3" s="80"/>
      <c r="E3" s="80"/>
      <c r="F3" s="86"/>
      <c r="G3" s="86"/>
    </row>
    <row r="4" spans="1:7" x14ac:dyDescent="0.35">
      <c r="A4" s="3" t="s">
        <v>166</v>
      </c>
      <c r="B4" s="3" t="s">
        <v>41</v>
      </c>
      <c r="C4" s="2"/>
      <c r="D4" s="2"/>
      <c r="E4" s="7"/>
      <c r="F4" s="8"/>
      <c r="G4" s="8"/>
    </row>
    <row r="5" spans="1:7" ht="51" x14ac:dyDescent="0.35">
      <c r="A5" s="16" t="s">
        <v>24</v>
      </c>
      <c r="B5" s="20" t="s">
        <v>201</v>
      </c>
      <c r="C5" s="2" t="s">
        <v>18</v>
      </c>
      <c r="D5" s="2" t="s">
        <v>19</v>
      </c>
      <c r="E5" s="7">
        <v>0</v>
      </c>
      <c r="F5" s="37"/>
      <c r="G5" s="8">
        <f>IF(E5="","",E5*F5)</f>
        <v>0</v>
      </c>
    </row>
    <row r="6" spans="1:7" ht="51" x14ac:dyDescent="0.35">
      <c r="A6" s="16" t="s">
        <v>25</v>
      </c>
      <c r="B6" s="20" t="s">
        <v>202</v>
      </c>
      <c r="C6" s="2" t="s">
        <v>18</v>
      </c>
      <c r="D6" s="2" t="s">
        <v>19</v>
      </c>
      <c r="E6" s="7">
        <v>0</v>
      </c>
      <c r="F6" s="37"/>
      <c r="G6" s="8">
        <f t="shared" ref="G6:G18" si="0">IF(E6="","",E6*F6)</f>
        <v>0</v>
      </c>
    </row>
    <row r="7" spans="1:7" ht="51" x14ac:dyDescent="0.35">
      <c r="A7" s="16" t="s">
        <v>26</v>
      </c>
      <c r="B7" s="20" t="s">
        <v>203</v>
      </c>
      <c r="C7" s="2" t="s">
        <v>18</v>
      </c>
      <c r="D7" s="2" t="s">
        <v>19</v>
      </c>
      <c r="E7" s="7">
        <v>1</v>
      </c>
      <c r="F7" s="37"/>
      <c r="G7" s="8">
        <f t="shared" si="0"/>
        <v>0</v>
      </c>
    </row>
    <row r="8" spans="1:7" x14ac:dyDescent="0.35">
      <c r="A8" s="16"/>
      <c r="B8" s="20"/>
      <c r="C8" s="2"/>
      <c r="D8" s="2"/>
      <c r="E8" s="7"/>
      <c r="F8" s="37"/>
      <c r="G8" s="8"/>
    </row>
    <row r="9" spans="1:7" ht="21" x14ac:dyDescent="0.35">
      <c r="A9" s="3" t="s">
        <v>167</v>
      </c>
      <c r="B9" s="3" t="s">
        <v>196</v>
      </c>
      <c r="C9" s="2"/>
      <c r="D9" s="2"/>
      <c r="E9" s="7"/>
      <c r="F9" s="8"/>
      <c r="G9" s="8" t="str">
        <f>IF(E9="","",E9*F9)</f>
        <v/>
      </c>
    </row>
    <row r="10" spans="1:7" x14ac:dyDescent="0.35">
      <c r="A10" s="2" t="s">
        <v>27</v>
      </c>
      <c r="B10" s="2" t="s">
        <v>199</v>
      </c>
      <c r="C10" s="2" t="s">
        <v>21</v>
      </c>
      <c r="D10" s="2" t="s">
        <v>9</v>
      </c>
      <c r="E10" s="7">
        <v>0</v>
      </c>
      <c r="F10" s="8"/>
      <c r="G10" s="8">
        <f t="shared" si="0"/>
        <v>0</v>
      </c>
    </row>
    <row r="11" spans="1:7" x14ac:dyDescent="0.35">
      <c r="A11" s="2" t="s">
        <v>28</v>
      </c>
      <c r="B11" s="2" t="s">
        <v>197</v>
      </c>
      <c r="C11" s="2" t="s">
        <v>21</v>
      </c>
      <c r="D11" s="2" t="s">
        <v>9</v>
      </c>
      <c r="E11" s="7">
        <v>0</v>
      </c>
      <c r="F11" s="8"/>
      <c r="G11" s="8">
        <f>IF(E11="","",E11*F11)</f>
        <v>0</v>
      </c>
    </row>
    <row r="12" spans="1:7" x14ac:dyDescent="0.35">
      <c r="A12" s="2" t="s">
        <v>29</v>
      </c>
      <c r="B12" s="2" t="s">
        <v>198</v>
      </c>
      <c r="C12" s="2" t="s">
        <v>21</v>
      </c>
      <c r="D12" s="2" t="s">
        <v>9</v>
      </c>
      <c r="E12" s="7">
        <v>0</v>
      </c>
      <c r="F12" s="8"/>
      <c r="G12" s="8">
        <f t="shared" si="0"/>
        <v>0</v>
      </c>
    </row>
    <row r="13" spans="1:7" x14ac:dyDescent="0.35">
      <c r="A13" s="2" t="s">
        <v>191</v>
      </c>
      <c r="B13" s="2" t="s">
        <v>204</v>
      </c>
      <c r="C13" s="2" t="s">
        <v>21</v>
      </c>
      <c r="D13" s="2" t="s">
        <v>9</v>
      </c>
      <c r="E13" s="7">
        <v>0</v>
      </c>
      <c r="F13" s="8"/>
      <c r="G13" s="8">
        <f t="shared" si="0"/>
        <v>0</v>
      </c>
    </row>
    <row r="14" spans="1:7" x14ac:dyDescent="0.35">
      <c r="A14" s="2"/>
      <c r="B14" s="2"/>
      <c r="C14" s="2"/>
      <c r="D14" s="2"/>
      <c r="E14" s="7"/>
      <c r="F14" s="8"/>
      <c r="G14" s="8"/>
    </row>
    <row r="15" spans="1:7" x14ac:dyDescent="0.35">
      <c r="A15" s="3" t="s">
        <v>194</v>
      </c>
      <c r="B15" s="3" t="s">
        <v>42</v>
      </c>
      <c r="C15" s="3"/>
      <c r="D15" s="3"/>
      <c r="E15" s="21"/>
      <c r="F15" s="38"/>
      <c r="G15" s="8"/>
    </row>
    <row r="16" spans="1:7" x14ac:dyDescent="0.35">
      <c r="A16" s="2" t="s">
        <v>195</v>
      </c>
      <c r="B16" s="2" t="s">
        <v>45</v>
      </c>
      <c r="C16" s="2" t="s">
        <v>200</v>
      </c>
      <c r="D16" s="2" t="s">
        <v>9</v>
      </c>
      <c r="E16" s="7">
        <v>1</v>
      </c>
      <c r="F16" s="39"/>
      <c r="G16" s="8">
        <f t="shared" si="0"/>
        <v>0</v>
      </c>
    </row>
    <row r="17" spans="1:7" x14ac:dyDescent="0.35">
      <c r="A17" s="2" t="s">
        <v>192</v>
      </c>
      <c r="B17" s="2" t="s">
        <v>98</v>
      </c>
      <c r="C17" s="2" t="s">
        <v>200</v>
      </c>
      <c r="D17" s="2" t="s">
        <v>9</v>
      </c>
      <c r="E17" s="7">
        <v>1</v>
      </c>
      <c r="F17" s="39"/>
      <c r="G17" s="8">
        <f t="shared" si="0"/>
        <v>0</v>
      </c>
    </row>
    <row r="18" spans="1:7" ht="20" x14ac:dyDescent="0.35">
      <c r="A18" s="2" t="s">
        <v>193</v>
      </c>
      <c r="B18" s="2" t="s">
        <v>100</v>
      </c>
      <c r="C18" s="2" t="s">
        <v>200</v>
      </c>
      <c r="D18" s="2" t="s">
        <v>9</v>
      </c>
      <c r="E18" s="7">
        <v>1</v>
      </c>
      <c r="F18" s="39"/>
      <c r="G18" s="8">
        <f t="shared" si="0"/>
        <v>0</v>
      </c>
    </row>
    <row r="19" spans="1:7" ht="31.5" x14ac:dyDescent="0.35">
      <c r="F19" s="40" t="s">
        <v>109</v>
      </c>
      <c r="G19" s="41">
        <f>SUM(G5:G18)</f>
        <v>0</v>
      </c>
    </row>
  </sheetData>
  <mergeCells count="7">
    <mergeCell ref="A1:G1"/>
    <mergeCell ref="G2:G3"/>
    <mergeCell ref="B2:B3"/>
    <mergeCell ref="C2:C3"/>
    <mergeCell ref="D2:D3"/>
    <mergeCell ref="E2:E3"/>
    <mergeCell ref="F2:F3"/>
  </mergeCells>
  <phoneticPr fontId="6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</vt:lpstr>
      <vt:lpstr>1. Sonderingen</vt:lpstr>
      <vt:lpstr>2. Boringen</vt:lpstr>
      <vt:lpstr>3. Peilbuizen</vt:lpstr>
      <vt:lpstr>4. Laboratoriumonderzoek</vt:lpstr>
      <vt:lpstr>5. Rapportage &amp; diverse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Steenbakkers R.A.J.M. (Ruud)</dc:creator>
  <cp:lastModifiedBy>Steenbakkers R.A.J.M. (Ruud)</cp:lastModifiedBy>
  <cp:lastPrinted>2024-08-07T08:43:38Z</cp:lastPrinted>
  <dcterms:created xsi:type="dcterms:W3CDTF">2024-06-05T08:23:52Z</dcterms:created>
  <dcterms:modified xsi:type="dcterms:W3CDTF">2024-08-29T12:02:29Z</dcterms:modified>
</cp:coreProperties>
</file>