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/Schoonmaak 2024/6. NvI/"/>
    </mc:Choice>
  </mc:AlternateContent>
  <xr:revisionPtr revIDLastSave="122" documentId="8_{944E19C6-CB99-440C-9E1E-DF4BC37ECE99}" xr6:coauthVersionLast="47" xr6:coauthVersionMax="47" xr10:uidLastSave="{BAC5E6B7-FAD2-4D96-BC4D-6D2DA0715E6B}"/>
  <bookViews>
    <workbookView xWindow="-120" yWindow="-120" windowWidth="29040" windowHeight="15840" xr2:uid="{4A73CC26-8B22-429D-804E-84244247573D}"/>
  </bookViews>
  <sheets>
    <sheet name=" Invulblad Schoonmaak" sheetId="1" r:id="rId1"/>
    <sheet name="Invulblad Sanitaire artikelen" sheetId="4" r:id="rId2"/>
    <sheet name="Resultaa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4" l="1"/>
  <c r="I19" i="4" l="1"/>
  <c r="I21" i="4"/>
  <c r="H34" i="4" l="1"/>
  <c r="I34" i="4" s="1"/>
  <c r="H32" i="4"/>
  <c r="I32" i="4" s="1"/>
  <c r="H30" i="4"/>
  <c r="I30" i="4" s="1"/>
  <c r="H31" i="4"/>
  <c r="I31" i="4" s="1"/>
  <c r="H33" i="4"/>
  <c r="I33" i="4" s="1"/>
  <c r="H35" i="4"/>
  <c r="I35" i="4" s="1"/>
  <c r="H36" i="4"/>
  <c r="I36" i="4" s="1"/>
  <c r="H37" i="4"/>
  <c r="I37" i="4" s="1"/>
  <c r="H38" i="4"/>
  <c r="I38" i="4" s="1"/>
  <c r="H39" i="4"/>
  <c r="I39" i="4" s="1"/>
  <c r="H40" i="4"/>
  <c r="I40" i="4" s="1"/>
  <c r="H41" i="4"/>
  <c r="I41" i="4" s="1"/>
  <c r="H42" i="4"/>
  <c r="I42" i="4" s="1"/>
  <c r="H43" i="4"/>
  <c r="I43" i="4" s="1"/>
  <c r="I45" i="4" l="1"/>
  <c r="I15" i="4"/>
  <c r="I16" i="4"/>
  <c r="I17" i="4"/>
  <c r="I18" i="4"/>
  <c r="I20" i="4"/>
  <c r="I22" i="4"/>
  <c r="I23" i="4"/>
  <c r="E9" i="3" l="1"/>
  <c r="D15" i="4"/>
  <c r="D16" i="4"/>
  <c r="D17" i="4"/>
  <c r="D18" i="4"/>
  <c r="D19" i="4"/>
  <c r="D22" i="4"/>
  <c r="D23" i="4"/>
  <c r="D14" i="4"/>
  <c r="I25" i="4" l="1" a="1"/>
  <c r="I25" i="4" s="1"/>
  <c r="E10" i="3" s="1"/>
  <c r="F30" i="1"/>
  <c r="F26" i="1"/>
  <c r="F27" i="1"/>
  <c r="F28" i="1"/>
  <c r="F29" i="1"/>
  <c r="F31" i="1"/>
  <c r="F32" i="1"/>
  <c r="F33" i="1"/>
  <c r="F25" i="1"/>
  <c r="F24" i="1"/>
  <c r="F23" i="1"/>
  <c r="F22" i="1"/>
  <c r="E7" i="3"/>
  <c r="F35" i="1" l="1"/>
  <c r="E8" i="3" s="1"/>
  <c r="E1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<sst xmlns="http://schemas.openxmlformats.org/spreadsheetml/2006/main" count="112" uniqueCount="85">
  <si>
    <t>Onderwijsgroep Tilburg</t>
  </si>
  <si>
    <t>Schoonmaak &amp; Sanitaire Artikelen</t>
  </si>
  <si>
    <t>Prijzenblad</t>
  </si>
  <si>
    <t>Inschrijver</t>
  </si>
  <si>
    <t xml:space="preserve">Inschrijver vult de onderstaande gele cellen in. </t>
  </si>
  <si>
    <t>Er kunnen geen rechten worden ontleend aan de aantallen.</t>
  </si>
  <si>
    <t>Schoonmaak</t>
  </si>
  <si>
    <t>Sanitaire artikelen</t>
  </si>
  <si>
    <t xml:space="preserve">Totaal </t>
  </si>
  <si>
    <t>Omschrijving</t>
  </si>
  <si>
    <t>Aantallen</t>
  </si>
  <si>
    <t xml:space="preserve">Schoonmaak </t>
  </si>
  <si>
    <r>
      <t xml:space="preserve">Prijs reguliere schoonmaak </t>
    </r>
    <r>
      <rPr>
        <b/>
        <sz val="10"/>
        <rFont val="Opel Sans"/>
      </rPr>
      <t>per jaar</t>
    </r>
  </si>
  <si>
    <r>
      <t xml:space="preserve">Totaalprijs sanitaire artikelen </t>
    </r>
    <r>
      <rPr>
        <b/>
        <sz val="10"/>
        <rFont val="Opel Sans"/>
      </rPr>
      <t>per jaar</t>
    </r>
  </si>
  <si>
    <t>Totaal</t>
  </si>
  <si>
    <t>Aanvullende werkzaamheden</t>
  </si>
  <si>
    <t>Aantal apparaten</t>
  </si>
  <si>
    <t xml:space="preserve">Prijs per eenheid </t>
  </si>
  <si>
    <t xml:space="preserve">Aantal beurten per jaar </t>
  </si>
  <si>
    <t xml:space="preserve">Prijs per jaar </t>
  </si>
  <si>
    <t>Locatie</t>
  </si>
  <si>
    <t>Kasteeldreef C</t>
  </si>
  <si>
    <t>Professor Gimbrerelaan 16</t>
  </si>
  <si>
    <t>Reeshof College</t>
  </si>
  <si>
    <t>Schout Back</t>
  </si>
  <si>
    <t>Handeling</t>
  </si>
  <si>
    <t>Prof Gimbrerelaan 9</t>
  </si>
  <si>
    <t>Vullen en spoelen van koffieautomaten (1x p/d)</t>
  </si>
  <si>
    <t>Volledig schoonmaken van koffieautomaten</t>
  </si>
  <si>
    <t>Prof Gimbrerelaan 16</t>
  </si>
  <si>
    <t>Vullen en spoelen van koffieautomaten (2x p/d)</t>
  </si>
  <si>
    <t>Vaatwasser in- en uitruimen (1x p/d)</t>
  </si>
  <si>
    <r>
      <t xml:space="preserve">Prijs aanvullende schoonmaakwerkzaamheden </t>
    </r>
    <r>
      <rPr>
        <b/>
        <sz val="11"/>
        <rFont val="Calibri"/>
        <family val="2"/>
        <scheme val="minor"/>
      </rPr>
      <t xml:space="preserve">per jaar </t>
    </r>
  </si>
  <si>
    <t>Alle tarieven zijn exclusief btw.</t>
  </si>
  <si>
    <t>Schoonmaakonderhoud per jaar voor alle locaties OGT*</t>
  </si>
  <si>
    <t>*Dit bedrag is gelijk aan het bedrag in cel B16 van het Rekenblad tabblad Resultaat.</t>
  </si>
  <si>
    <t xml:space="preserve">Totaalprijs </t>
  </si>
  <si>
    <t>Verpakkingseenheid</t>
  </si>
  <si>
    <t>Totaalbedrag</t>
  </si>
  <si>
    <t xml:space="preserve">Droogloopmatten en dames hygiene boxen </t>
  </si>
  <si>
    <t xml:space="preserve">Locatie </t>
  </si>
  <si>
    <t>Aantal droogloopmatten 85x150</t>
  </si>
  <si>
    <t>Aantal droogloopmatten 115x200</t>
  </si>
  <si>
    <t>Aantal droogloopmatten 150x250</t>
  </si>
  <si>
    <t>prijs per jaar (matten en dhb)</t>
  </si>
  <si>
    <t>Campus 013</t>
  </si>
  <si>
    <t xml:space="preserve">Gymzaal Apennijneweg </t>
  </si>
  <si>
    <t>Gimbrère 9</t>
  </si>
  <si>
    <t>Gimbrère 16</t>
  </si>
  <si>
    <t>Wandelbos</t>
  </si>
  <si>
    <t>Gershwin</t>
  </si>
  <si>
    <t>Kasteeldreef A</t>
  </si>
  <si>
    <t>Kasteeldreef B</t>
  </si>
  <si>
    <t>Kasteeldreef D</t>
  </si>
  <si>
    <t>Stappegoor A</t>
  </si>
  <si>
    <t>Stappegoor B</t>
  </si>
  <si>
    <t xml:space="preserve">Reeshof College </t>
  </si>
  <si>
    <t xml:space="preserve">Aantal dames hygiene boxen (dhb) </t>
  </si>
  <si>
    <r>
      <t xml:space="preserve">Prijs droogloopmatten en dames hygiene boxen </t>
    </r>
    <r>
      <rPr>
        <b/>
        <sz val="11"/>
        <rFont val="Calibri"/>
        <family val="2"/>
        <scheme val="minor"/>
      </rPr>
      <t xml:space="preserve">per jaar </t>
    </r>
  </si>
  <si>
    <t>Foamdispenser (1 L)</t>
  </si>
  <si>
    <t>Luchtverfrisser (75 ml)</t>
  </si>
  <si>
    <t>Handdoek dispensers H2 (2p 23,4x21,3cm)</t>
  </si>
  <si>
    <t>Handdoekdispenser klein (1p 120mx21,5cm)</t>
  </si>
  <si>
    <t>Handdoekdispensers H5 (1p white)</t>
  </si>
  <si>
    <t>Toiletpapierdispenser (2p12x620 sh)</t>
  </si>
  <si>
    <t>Alcoholdispenser (1 L)</t>
  </si>
  <si>
    <t>Centerfeed Poetsroldispenser (1p 120mx21,5cm)</t>
  </si>
  <si>
    <t>Prijs per stuk per week (dhb)</t>
  </si>
  <si>
    <t>Prijs per stuk</t>
  </si>
  <si>
    <t>prijs per week voor alle matten</t>
  </si>
  <si>
    <t>Afvalzak (50 L)</t>
  </si>
  <si>
    <t>Afvalzak (20 L)</t>
  </si>
  <si>
    <t>doos van 6 flessen</t>
  </si>
  <si>
    <t>doos van 6 rollen</t>
  </si>
  <si>
    <t>doos van 6 stuks</t>
  </si>
  <si>
    <t>doos a 12 rollen</t>
  </si>
  <si>
    <t>doos a 12 flessen</t>
  </si>
  <si>
    <t>doos a 20 pakken van 250 stuks</t>
  </si>
  <si>
    <t>doos a 12 pakken van 410 stuks</t>
  </si>
  <si>
    <t>doos met 11 rollen</t>
  </si>
  <si>
    <t xml:space="preserve">Prijs per dispenser </t>
  </si>
  <si>
    <t>doos 10 rollen van 25 zakken</t>
  </si>
  <si>
    <t>doos 10 rollen van 100 zakken</t>
  </si>
  <si>
    <t xml:space="preserve">Prijs per verpakking </t>
  </si>
  <si>
    <t>Fictief verbruik per jaar verbruiksartikelen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</si>
</sst>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Opel Sans"/>
    </font>
    <font>
      <b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0" fontId="1" fillId="0" borderId="1" xfId="0" applyFont="1" applyBorder="1" applyAlignment="1">
      <alignment wrapText="1"/>
    </xf>
    <xf numFmtId="0" fontId="7" fillId="0" borderId="0" xfId="0" applyFont="1"/>
    <xf numFmtId="0" fontId="4" fillId="0" borderId="0" xfId="0" applyFont="1" applyAlignment="1">
      <alignment horizontal="left"/>
    </xf>
    <xf numFmtId="44" fontId="0" fillId="2" borderId="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6" xfId="0" applyFont="1" applyBorder="1"/>
    <xf numFmtId="44" fontId="0" fillId="3" borderId="7" xfId="0" applyNumberFormat="1" applyFill="1" applyBorder="1"/>
    <xf numFmtId="44" fontId="0" fillId="4" borderId="1" xfId="0" applyNumberFormat="1" applyFill="1" applyBorder="1"/>
    <xf numFmtId="0" fontId="0" fillId="0" borderId="1" xfId="0" applyBorder="1" applyAlignment="1">
      <alignment horizontal="right"/>
    </xf>
    <xf numFmtId="0" fontId="0" fillId="5" borderId="1" xfId="0" applyFill="1" applyBorder="1"/>
    <xf numFmtId="44" fontId="1" fillId="2" borderId="1" xfId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44" fontId="4" fillId="6" borderId="1" xfId="0" applyNumberFormat="1" applyFont="1" applyFill="1" applyBorder="1" applyProtection="1">
      <protection locked="0"/>
    </xf>
    <xf numFmtId="44" fontId="4" fillId="6" borderId="1" xfId="0" applyNumberFormat="1" applyFont="1" applyFill="1" applyBorder="1"/>
    <xf numFmtId="44" fontId="0" fillId="4" borderId="1" xfId="0" applyNumberFormat="1" applyFill="1" applyBorder="1" applyProtection="1"/>
    <xf numFmtId="44" fontId="0" fillId="6" borderId="1" xfId="0" applyNumberFormat="1" applyFill="1" applyBorder="1" applyProtection="1"/>
    <xf numFmtId="0" fontId="1" fillId="6" borderId="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44" fontId="0" fillId="0" borderId="0" xfId="0" applyNumberFormat="1"/>
    <xf numFmtId="44" fontId="0" fillId="0" borderId="2" xfId="0" applyNumberFormat="1" applyBorder="1"/>
    <xf numFmtId="44" fontId="0" fillId="3" borderId="3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223F-70E3-4360-A13F-374899D797A0}">
  <dimension ref="A1:F35"/>
  <sheetViews>
    <sheetView tabSelected="1" workbookViewId="0">
      <selection activeCell="E5" sqref="E5"/>
    </sheetView>
  </sheetViews>
  <sheetFormatPr defaultRowHeight="15"/>
  <cols>
    <col min="1" max="1" width="29.5703125" customWidth="1"/>
    <col min="2" max="2" width="40.85546875" customWidth="1"/>
    <col min="3" max="3" width="22.7109375" customWidth="1"/>
    <col min="4" max="4" width="20.7109375" customWidth="1"/>
    <col min="5" max="5" width="21.28515625" customWidth="1"/>
    <col min="6" max="6" width="19.140625" customWidth="1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2" t="s">
        <v>2</v>
      </c>
      <c r="B3" s="2"/>
      <c r="C3" s="2"/>
      <c r="D3" s="2"/>
    </row>
    <row r="4" spans="1:4">
      <c r="A4" s="3">
        <v>45394</v>
      </c>
      <c r="B4" s="3"/>
      <c r="C4" s="3"/>
      <c r="D4" s="3"/>
    </row>
    <row r="6" spans="1:4">
      <c r="A6" t="s">
        <v>3</v>
      </c>
      <c r="B6" s="15"/>
      <c r="C6" s="15"/>
      <c r="D6" s="15"/>
    </row>
    <row r="8" spans="1:4">
      <c r="A8" s="4" t="s">
        <v>4</v>
      </c>
      <c r="B8" s="4"/>
      <c r="C8" s="4"/>
      <c r="D8" s="4"/>
    </row>
    <row r="9" spans="1:4">
      <c r="A9" s="4" t="s">
        <v>5</v>
      </c>
      <c r="B9" s="4"/>
      <c r="C9" s="4"/>
      <c r="D9" s="4"/>
    </row>
    <row r="11" spans="1:4">
      <c r="A11" s="5" t="s">
        <v>33</v>
      </c>
      <c r="B11" s="5"/>
      <c r="C11" s="5"/>
      <c r="D11" s="5"/>
    </row>
    <row r="12" spans="1:4">
      <c r="A12" s="5"/>
      <c r="B12" s="5"/>
      <c r="C12" s="5"/>
      <c r="D12" s="5"/>
    </row>
    <row r="13" spans="1:4">
      <c r="A13" s="6" t="s">
        <v>6</v>
      </c>
      <c r="B13" s="6"/>
      <c r="C13" s="6"/>
      <c r="D13" s="6"/>
    </row>
    <row r="15" spans="1:4" ht="15" customHeight="1">
      <c r="A15" s="34" t="s">
        <v>34</v>
      </c>
      <c r="B15" s="35"/>
      <c r="C15" s="14">
        <v>0</v>
      </c>
    </row>
    <row r="16" spans="1:4" ht="15" customHeight="1">
      <c r="A16" s="16"/>
      <c r="B16" s="16"/>
    </row>
    <row r="17" spans="1:6" ht="15" customHeight="1">
      <c r="A17" s="36" t="s">
        <v>35</v>
      </c>
      <c r="B17" s="36"/>
    </row>
    <row r="18" spans="1:6" ht="15" customHeight="1">
      <c r="A18" s="16"/>
      <c r="B18" s="16"/>
    </row>
    <row r="19" spans="1:6" ht="15" customHeight="1">
      <c r="A19" s="17" t="s">
        <v>15</v>
      </c>
      <c r="B19" s="16"/>
    </row>
    <row r="20" spans="1:6" ht="15" customHeight="1">
      <c r="A20" s="16"/>
      <c r="B20" s="16"/>
    </row>
    <row r="21" spans="1:6" ht="15" customHeight="1">
      <c r="A21" s="8" t="s">
        <v>20</v>
      </c>
      <c r="B21" s="11" t="s">
        <v>25</v>
      </c>
      <c r="C21" s="8" t="s">
        <v>16</v>
      </c>
      <c r="D21" s="8" t="s">
        <v>17</v>
      </c>
      <c r="E21" s="8" t="s">
        <v>18</v>
      </c>
      <c r="F21" s="8" t="s">
        <v>19</v>
      </c>
    </row>
    <row r="22" spans="1:6" ht="15" customHeight="1">
      <c r="A22" s="9" t="s">
        <v>21</v>
      </c>
      <c r="B22" s="9" t="s">
        <v>31</v>
      </c>
      <c r="C22" s="9">
        <v>1</v>
      </c>
      <c r="D22" s="14">
        <v>0</v>
      </c>
      <c r="E22" s="9">
        <v>200</v>
      </c>
      <c r="F22" s="10">
        <f t="shared" ref="F22:F33" si="0">D22*C22*E22</f>
        <v>0</v>
      </c>
    </row>
    <row r="23" spans="1:6" ht="15" customHeight="1">
      <c r="A23" s="9" t="s">
        <v>22</v>
      </c>
      <c r="B23" s="9" t="s">
        <v>31</v>
      </c>
      <c r="C23" s="9">
        <v>1</v>
      </c>
      <c r="D23" s="14">
        <v>0</v>
      </c>
      <c r="E23" s="9">
        <v>200</v>
      </c>
      <c r="F23" s="10">
        <f t="shared" si="0"/>
        <v>0</v>
      </c>
    </row>
    <row r="24" spans="1:6" ht="15" customHeight="1">
      <c r="A24" s="9" t="s">
        <v>23</v>
      </c>
      <c r="B24" s="9" t="s">
        <v>31</v>
      </c>
      <c r="C24" s="9">
        <v>1</v>
      </c>
      <c r="D24" s="14">
        <v>0</v>
      </c>
      <c r="E24" s="9">
        <v>200</v>
      </c>
      <c r="F24" s="10">
        <f t="shared" si="0"/>
        <v>0</v>
      </c>
    </row>
    <row r="25" spans="1:6" ht="15" customHeight="1">
      <c r="A25" s="9" t="s">
        <v>24</v>
      </c>
      <c r="B25" s="9" t="s">
        <v>31</v>
      </c>
      <c r="C25" s="9">
        <v>1</v>
      </c>
      <c r="D25" s="14">
        <v>0</v>
      </c>
      <c r="E25" s="9">
        <v>400</v>
      </c>
      <c r="F25" s="10">
        <f t="shared" si="0"/>
        <v>0</v>
      </c>
    </row>
    <row r="26" spans="1:6" ht="15" customHeight="1">
      <c r="A26" s="9" t="s">
        <v>26</v>
      </c>
      <c r="B26" s="18" t="s">
        <v>27</v>
      </c>
      <c r="C26" s="9">
        <v>2</v>
      </c>
      <c r="D26" s="14">
        <v>0</v>
      </c>
      <c r="E26" s="9">
        <v>160</v>
      </c>
      <c r="F26" s="10">
        <f t="shared" si="0"/>
        <v>0</v>
      </c>
    </row>
    <row r="27" spans="1:6" ht="15" customHeight="1">
      <c r="A27" s="9" t="s">
        <v>26</v>
      </c>
      <c r="B27" s="18" t="s">
        <v>28</v>
      </c>
      <c r="C27" s="9">
        <v>2</v>
      </c>
      <c r="D27" s="14">
        <v>0</v>
      </c>
      <c r="E27" s="9">
        <v>40</v>
      </c>
      <c r="F27" s="10">
        <f t="shared" si="0"/>
        <v>0</v>
      </c>
    </row>
    <row r="28" spans="1:6" ht="15" customHeight="1">
      <c r="A28" s="9" t="s">
        <v>29</v>
      </c>
      <c r="B28" s="18" t="s">
        <v>27</v>
      </c>
      <c r="C28" s="9">
        <v>4</v>
      </c>
      <c r="D28" s="14">
        <v>0</v>
      </c>
      <c r="E28" s="9">
        <v>160</v>
      </c>
      <c r="F28" s="10">
        <f t="shared" si="0"/>
        <v>0</v>
      </c>
    </row>
    <row r="29" spans="1:6" ht="15" customHeight="1">
      <c r="A29" s="9" t="s">
        <v>29</v>
      </c>
      <c r="B29" s="18" t="s">
        <v>28</v>
      </c>
      <c r="C29" s="9">
        <v>4</v>
      </c>
      <c r="D29" s="14">
        <v>0</v>
      </c>
      <c r="E29" s="9">
        <v>40</v>
      </c>
      <c r="F29" s="10">
        <f t="shared" si="0"/>
        <v>0</v>
      </c>
    </row>
    <row r="30" spans="1:6" ht="15" customHeight="1">
      <c r="A30" s="9" t="s">
        <v>24</v>
      </c>
      <c r="B30" s="18" t="s">
        <v>27</v>
      </c>
      <c r="C30" s="9">
        <v>2</v>
      </c>
      <c r="D30" s="14">
        <v>0</v>
      </c>
      <c r="E30" s="9">
        <v>160</v>
      </c>
      <c r="F30" s="10">
        <f t="shared" si="0"/>
        <v>0</v>
      </c>
    </row>
    <row r="31" spans="1:6" ht="30">
      <c r="A31" s="9" t="s">
        <v>24</v>
      </c>
      <c r="B31" s="18" t="s">
        <v>28</v>
      </c>
      <c r="C31" s="9">
        <v>2</v>
      </c>
      <c r="D31" s="14">
        <v>0</v>
      </c>
      <c r="E31" s="9">
        <v>40</v>
      </c>
      <c r="F31" s="10">
        <f t="shared" si="0"/>
        <v>0</v>
      </c>
    </row>
    <row r="32" spans="1:6" ht="30">
      <c r="A32" s="9" t="s">
        <v>24</v>
      </c>
      <c r="B32" s="18" t="s">
        <v>30</v>
      </c>
      <c r="C32" s="9">
        <v>1</v>
      </c>
      <c r="D32" s="14">
        <v>0</v>
      </c>
      <c r="E32" s="9">
        <v>360</v>
      </c>
      <c r="F32" s="10">
        <f t="shared" si="0"/>
        <v>0</v>
      </c>
    </row>
    <row r="33" spans="1:6" ht="30">
      <c r="A33" s="9" t="s">
        <v>24</v>
      </c>
      <c r="B33" s="18" t="s">
        <v>28</v>
      </c>
      <c r="C33" s="9">
        <v>1</v>
      </c>
      <c r="D33" s="14">
        <v>0</v>
      </c>
      <c r="E33" s="9">
        <v>40</v>
      </c>
      <c r="F33" s="10">
        <f t="shared" si="0"/>
        <v>0</v>
      </c>
    </row>
    <row r="34" spans="1:6" ht="15.75" thickBot="1">
      <c r="A34" s="16"/>
      <c r="B34" s="16"/>
    </row>
    <row r="35" spans="1:6" ht="15.75" thickBot="1">
      <c r="A35" s="16"/>
      <c r="B35" s="16"/>
      <c r="E35" s="19" t="s">
        <v>8</v>
      </c>
      <c r="F35" s="20">
        <f>SUM(F22:F33)</f>
        <v>0</v>
      </c>
    </row>
  </sheetData>
  <sheetProtection algorithmName="SHA-512" hashValue="zxvAY2MflOZvHCNhYkqUSjf2cnOCOfx848lnBQ3j4fmVRdOI1nzz1qgf4q4MWWIv5103cdEnj3IgfAGyxBV3dw==" saltValue="CVji5d/SATKdqM34KbPmPA==" spinCount="100000" sheet="1" objects="1" scenarios="1"/>
  <mergeCells count="2">
    <mergeCell ref="A15:B15"/>
    <mergeCell ref="A17:B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FE9C-6BA8-4B7B-A194-1DAAAE03E5E0}">
  <dimension ref="A1:I45"/>
  <sheetViews>
    <sheetView workbookViewId="0">
      <selection activeCell="C7" sqref="C7"/>
    </sheetView>
  </sheetViews>
  <sheetFormatPr defaultRowHeight="15"/>
  <cols>
    <col min="1" max="1" width="44" customWidth="1"/>
    <col min="2" max="2" width="26.140625" bestFit="1" customWidth="1"/>
    <col min="3" max="3" width="23.85546875" bestFit="1" customWidth="1"/>
    <col min="4" max="4" width="18.5703125" customWidth="1"/>
    <col min="5" max="5" width="16.85546875" customWidth="1"/>
    <col min="6" max="6" width="21.140625" customWidth="1"/>
    <col min="7" max="7" width="27.140625" customWidth="1"/>
    <col min="8" max="8" width="30.140625" customWidth="1"/>
    <col min="9" max="9" width="19.140625" customWidth="1"/>
    <col min="10" max="10" width="14.85546875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2</v>
      </c>
    </row>
    <row r="4" spans="1:9">
      <c r="A4" s="3">
        <v>45394</v>
      </c>
    </row>
    <row r="6" spans="1:9">
      <c r="A6" s="4" t="s">
        <v>4</v>
      </c>
    </row>
    <row r="7" spans="1:9">
      <c r="A7" s="4" t="s">
        <v>5</v>
      </c>
    </row>
    <row r="9" spans="1:9">
      <c r="A9" s="5" t="s">
        <v>33</v>
      </c>
    </row>
    <row r="11" spans="1:9">
      <c r="A11" s="7" t="s">
        <v>7</v>
      </c>
      <c r="B11" s="7"/>
      <c r="C11" s="7"/>
      <c r="D11" s="7"/>
    </row>
    <row r="12" spans="1:9">
      <c r="A12" s="7"/>
      <c r="B12" s="7"/>
      <c r="C12" s="7"/>
      <c r="D12" s="7"/>
    </row>
    <row r="13" spans="1:9" ht="28.5" customHeight="1">
      <c r="A13" s="8" t="s">
        <v>9</v>
      </c>
      <c r="B13" s="8" t="s">
        <v>10</v>
      </c>
      <c r="C13" s="8" t="s">
        <v>80</v>
      </c>
      <c r="D13" s="8" t="s">
        <v>36</v>
      </c>
      <c r="F13" s="11" t="s">
        <v>84</v>
      </c>
      <c r="G13" s="11" t="s">
        <v>83</v>
      </c>
      <c r="H13" s="8" t="s">
        <v>37</v>
      </c>
      <c r="I13" s="8" t="s">
        <v>38</v>
      </c>
    </row>
    <row r="14" spans="1:9">
      <c r="A14" s="9" t="s">
        <v>61</v>
      </c>
      <c r="B14" s="9">
        <v>226</v>
      </c>
      <c r="C14" s="14">
        <v>0</v>
      </c>
      <c r="D14" s="10">
        <f>C14*B14</f>
        <v>0</v>
      </c>
      <c r="F14" s="9">
        <v>100</v>
      </c>
      <c r="G14" s="14">
        <v>0</v>
      </c>
      <c r="H14" s="9" t="s">
        <v>77</v>
      </c>
      <c r="I14" s="21">
        <f t="shared" ref="I14:I23" si="0">F14*G14</f>
        <v>0</v>
      </c>
    </row>
    <row r="15" spans="1:9">
      <c r="A15" s="9" t="s">
        <v>63</v>
      </c>
      <c r="B15" s="9">
        <v>168</v>
      </c>
      <c r="C15" s="14">
        <v>0</v>
      </c>
      <c r="D15" s="10">
        <f t="shared" ref="D15:D23" si="1">C15*B15</f>
        <v>0</v>
      </c>
      <c r="F15" s="9">
        <v>1000</v>
      </c>
      <c r="G15" s="14">
        <v>0</v>
      </c>
      <c r="H15" s="9" t="s">
        <v>78</v>
      </c>
      <c r="I15" s="21">
        <f t="shared" si="0"/>
        <v>0</v>
      </c>
    </row>
    <row r="16" spans="1:9">
      <c r="A16" s="9" t="s">
        <v>62</v>
      </c>
      <c r="B16" s="9">
        <v>24</v>
      </c>
      <c r="C16" s="14">
        <v>0</v>
      </c>
      <c r="D16" s="10">
        <f t="shared" si="1"/>
        <v>0</v>
      </c>
      <c r="F16" s="9">
        <v>50</v>
      </c>
      <c r="G16" s="14">
        <v>0</v>
      </c>
      <c r="H16" s="9" t="s">
        <v>79</v>
      </c>
      <c r="I16" s="21">
        <f t="shared" si="0"/>
        <v>0</v>
      </c>
    </row>
    <row r="17" spans="1:9">
      <c r="A17" s="9" t="s">
        <v>60</v>
      </c>
      <c r="B17" s="9">
        <v>214</v>
      </c>
      <c r="C17" s="14">
        <v>0</v>
      </c>
      <c r="D17" s="10">
        <f t="shared" si="1"/>
        <v>0</v>
      </c>
      <c r="F17" s="9">
        <v>100</v>
      </c>
      <c r="G17" s="14">
        <v>0</v>
      </c>
      <c r="H17" s="9" t="s">
        <v>76</v>
      </c>
      <c r="I17" s="21">
        <f t="shared" si="0"/>
        <v>0</v>
      </c>
    </row>
    <row r="18" spans="1:9">
      <c r="A18" s="9" t="s">
        <v>64</v>
      </c>
      <c r="B18" s="9">
        <v>482</v>
      </c>
      <c r="C18" s="14">
        <v>0</v>
      </c>
      <c r="D18" s="10">
        <f t="shared" si="1"/>
        <v>0</v>
      </c>
      <c r="F18" s="9">
        <v>1000</v>
      </c>
      <c r="G18" s="14">
        <v>0</v>
      </c>
      <c r="H18" s="9" t="s">
        <v>75</v>
      </c>
      <c r="I18" s="21">
        <f t="shared" si="0"/>
        <v>0</v>
      </c>
    </row>
    <row r="19" spans="1:9">
      <c r="A19" s="9" t="s">
        <v>59</v>
      </c>
      <c r="B19" s="9">
        <v>444</v>
      </c>
      <c r="C19" s="14">
        <v>0</v>
      </c>
      <c r="D19" s="10">
        <f t="shared" si="1"/>
        <v>0</v>
      </c>
      <c r="F19" s="9">
        <v>100</v>
      </c>
      <c r="G19" s="14">
        <v>0</v>
      </c>
      <c r="H19" s="9" t="s">
        <v>74</v>
      </c>
      <c r="I19" s="21">
        <f t="shared" si="0"/>
        <v>0</v>
      </c>
    </row>
    <row r="20" spans="1:9">
      <c r="A20" s="9" t="s">
        <v>70</v>
      </c>
      <c r="B20" s="9">
        <v>234</v>
      </c>
      <c r="C20" s="29"/>
      <c r="D20" s="30"/>
      <c r="F20" s="9">
        <v>50</v>
      </c>
      <c r="G20" s="14">
        <v>0</v>
      </c>
      <c r="H20" s="9" t="s">
        <v>81</v>
      </c>
      <c r="I20" s="21">
        <f t="shared" si="0"/>
        <v>0</v>
      </c>
    </row>
    <row r="21" spans="1:9">
      <c r="A21" s="9" t="s">
        <v>71</v>
      </c>
      <c r="B21" s="9">
        <v>80</v>
      </c>
      <c r="C21" s="29"/>
      <c r="D21" s="30"/>
      <c r="F21" s="9">
        <v>50</v>
      </c>
      <c r="G21" s="14">
        <v>0</v>
      </c>
      <c r="H21" s="9" t="s">
        <v>82</v>
      </c>
      <c r="I21" s="21">
        <f t="shared" si="0"/>
        <v>0</v>
      </c>
    </row>
    <row r="22" spans="1:9">
      <c r="A22" s="9" t="s">
        <v>65</v>
      </c>
      <c r="B22" s="9">
        <v>10</v>
      </c>
      <c r="C22" s="14">
        <v>0</v>
      </c>
      <c r="D22" s="10">
        <f t="shared" si="1"/>
        <v>0</v>
      </c>
      <c r="F22" s="9">
        <v>50</v>
      </c>
      <c r="G22" s="14">
        <v>0</v>
      </c>
      <c r="H22" s="9" t="s">
        <v>72</v>
      </c>
      <c r="I22" s="21">
        <f t="shared" si="0"/>
        <v>0</v>
      </c>
    </row>
    <row r="23" spans="1:9">
      <c r="A23" s="9" t="s">
        <v>66</v>
      </c>
      <c r="B23" s="9">
        <v>20</v>
      </c>
      <c r="C23" s="14">
        <v>0</v>
      </c>
      <c r="D23" s="10">
        <f t="shared" si="1"/>
        <v>0</v>
      </c>
      <c r="F23" s="9">
        <v>50</v>
      </c>
      <c r="G23" s="14">
        <v>0</v>
      </c>
      <c r="H23" s="9" t="s">
        <v>73</v>
      </c>
      <c r="I23" s="21">
        <f t="shared" si="0"/>
        <v>0</v>
      </c>
    </row>
    <row r="24" spans="1:9" ht="15.75" thickBot="1"/>
    <row r="25" spans="1:9" ht="15.75" thickBot="1">
      <c r="H25" s="19" t="s">
        <v>8</v>
      </c>
      <c r="I25" s="20" cm="1">
        <f t="array" ref="I25">SUM(I14:I23+D14:D23)</f>
        <v>0</v>
      </c>
    </row>
    <row r="26" spans="1:9">
      <c r="A26" s="7" t="s">
        <v>39</v>
      </c>
    </row>
    <row r="28" spans="1:9" ht="45">
      <c r="A28" s="8" t="s">
        <v>40</v>
      </c>
      <c r="B28" s="11" t="s">
        <v>57</v>
      </c>
      <c r="C28" s="11" t="s">
        <v>67</v>
      </c>
      <c r="E28" s="11" t="s">
        <v>41</v>
      </c>
      <c r="F28" s="11" t="s">
        <v>42</v>
      </c>
      <c r="G28" s="11" t="s">
        <v>43</v>
      </c>
      <c r="H28" s="11" t="s">
        <v>69</v>
      </c>
      <c r="I28" s="11" t="s">
        <v>44</v>
      </c>
    </row>
    <row r="29" spans="1:9">
      <c r="A29" s="8"/>
      <c r="B29" s="33"/>
      <c r="C29" s="27">
        <v>0</v>
      </c>
      <c r="D29" s="28" t="s">
        <v>68</v>
      </c>
      <c r="E29" s="24">
        <v>0</v>
      </c>
      <c r="F29" s="24">
        <v>0</v>
      </c>
      <c r="G29" s="24">
        <v>0</v>
      </c>
      <c r="H29" s="33"/>
      <c r="I29" s="33"/>
    </row>
    <row r="30" spans="1:9">
      <c r="A30" s="9" t="s">
        <v>45</v>
      </c>
      <c r="B30" s="9">
        <v>29</v>
      </c>
      <c r="C30" s="26"/>
      <c r="E30" s="9">
        <v>1</v>
      </c>
      <c r="F30" s="9"/>
      <c r="G30" s="9">
        <v>3</v>
      </c>
      <c r="H30" s="31">
        <f>$E$29*E30+$F$29*F30+$G$29*G30</f>
        <v>0</v>
      </c>
      <c r="I30" s="31">
        <f>(($C$29*B30)+H30)*52</f>
        <v>0</v>
      </c>
    </row>
    <row r="31" spans="1:9">
      <c r="A31" s="9" t="s">
        <v>46</v>
      </c>
      <c r="B31" s="9">
        <v>3</v>
      </c>
      <c r="C31" s="26"/>
      <c r="E31" s="9">
        <v>1</v>
      </c>
      <c r="F31" s="9"/>
      <c r="G31" s="9">
        <v>1</v>
      </c>
      <c r="H31" s="31">
        <f t="shared" ref="H31:H43" si="2">$E$29*E31+$F$29*F31+$G$29*G31</f>
        <v>0</v>
      </c>
      <c r="I31" s="31">
        <f t="shared" ref="I31:I43" si="3">(($C$29*B31)+H31)*52</f>
        <v>0</v>
      </c>
    </row>
    <row r="32" spans="1:9">
      <c r="A32" s="9" t="s">
        <v>47</v>
      </c>
      <c r="B32" s="9">
        <v>13</v>
      </c>
      <c r="C32" s="26"/>
      <c r="E32" s="9">
        <v>1</v>
      </c>
      <c r="F32" s="9"/>
      <c r="G32" s="9">
        <v>1</v>
      </c>
      <c r="H32" s="31">
        <f>$E$29*E32+$F$29*F32+$G$29*G32</f>
        <v>0</v>
      </c>
      <c r="I32" s="31">
        <f t="shared" si="3"/>
        <v>0</v>
      </c>
    </row>
    <row r="33" spans="1:9">
      <c r="A33" s="9" t="s">
        <v>48</v>
      </c>
      <c r="B33" s="9">
        <v>15</v>
      </c>
      <c r="C33" s="26"/>
      <c r="E33" s="9"/>
      <c r="F33" s="9"/>
      <c r="G33" s="9">
        <v>1</v>
      </c>
      <c r="H33" s="31">
        <f t="shared" si="2"/>
        <v>0</v>
      </c>
      <c r="I33" s="31">
        <f>(($C$29*B33)+H33)*52</f>
        <v>0</v>
      </c>
    </row>
    <row r="34" spans="1:9">
      <c r="A34" s="9" t="s">
        <v>49</v>
      </c>
      <c r="B34" s="9">
        <v>50</v>
      </c>
      <c r="C34" s="26"/>
      <c r="E34" s="9"/>
      <c r="F34" s="9">
        <v>3</v>
      </c>
      <c r="G34" s="9"/>
      <c r="H34" s="31">
        <f>$E$29*E34+$F$29*F34+$G$29*G34</f>
        <v>0</v>
      </c>
      <c r="I34" s="31">
        <f t="shared" si="3"/>
        <v>0</v>
      </c>
    </row>
    <row r="35" spans="1:9">
      <c r="A35" s="9" t="s">
        <v>24</v>
      </c>
      <c r="B35" s="9">
        <v>21</v>
      </c>
      <c r="C35" s="26"/>
      <c r="E35" s="9">
        <v>1</v>
      </c>
      <c r="F35" s="9"/>
      <c r="G35" s="9"/>
      <c r="H35" s="31">
        <f t="shared" si="2"/>
        <v>0</v>
      </c>
      <c r="I35" s="31">
        <f t="shared" si="3"/>
        <v>0</v>
      </c>
    </row>
    <row r="36" spans="1:9">
      <c r="A36" s="9" t="s">
        <v>50</v>
      </c>
      <c r="B36" s="9">
        <v>34</v>
      </c>
      <c r="C36" s="26"/>
      <c r="E36" s="9"/>
      <c r="F36" s="9"/>
      <c r="G36" s="9">
        <v>3</v>
      </c>
      <c r="H36" s="31">
        <f t="shared" si="2"/>
        <v>0</v>
      </c>
      <c r="I36" s="31">
        <f t="shared" si="3"/>
        <v>0</v>
      </c>
    </row>
    <row r="37" spans="1:9">
      <c r="A37" s="9" t="s">
        <v>51</v>
      </c>
      <c r="B37" s="9">
        <v>12</v>
      </c>
      <c r="C37" s="26"/>
      <c r="E37" s="9"/>
      <c r="F37" s="9"/>
      <c r="G37" s="9">
        <v>3</v>
      </c>
      <c r="H37" s="31">
        <f t="shared" si="2"/>
        <v>0</v>
      </c>
      <c r="I37" s="31">
        <f>(($C$29*B37)+H37)*52</f>
        <v>0</v>
      </c>
    </row>
    <row r="38" spans="1:9">
      <c r="A38" s="9" t="s">
        <v>52</v>
      </c>
      <c r="B38" s="9">
        <v>12</v>
      </c>
      <c r="C38" s="26"/>
      <c r="E38" s="23"/>
      <c r="F38" s="23"/>
      <c r="G38" s="23"/>
      <c r="H38" s="32">
        <f t="shared" si="2"/>
        <v>0</v>
      </c>
      <c r="I38" s="31">
        <f t="shared" si="3"/>
        <v>0</v>
      </c>
    </row>
    <row r="39" spans="1:9">
      <c r="A39" s="9" t="s">
        <v>21</v>
      </c>
      <c r="B39" s="9">
        <v>12</v>
      </c>
      <c r="C39" s="26"/>
      <c r="E39" s="23"/>
      <c r="F39" s="23"/>
      <c r="G39" s="23"/>
      <c r="H39" s="32">
        <f t="shared" si="2"/>
        <v>0</v>
      </c>
      <c r="I39" s="31">
        <f t="shared" si="3"/>
        <v>0</v>
      </c>
    </row>
    <row r="40" spans="1:9">
      <c r="A40" s="9" t="s">
        <v>53</v>
      </c>
      <c r="B40" s="9">
        <v>7</v>
      </c>
      <c r="C40" s="26"/>
      <c r="E40" s="23"/>
      <c r="F40" s="23"/>
      <c r="G40" s="23"/>
      <c r="H40" s="32">
        <f t="shared" si="2"/>
        <v>0</v>
      </c>
      <c r="I40" s="31">
        <f t="shared" si="3"/>
        <v>0</v>
      </c>
    </row>
    <row r="41" spans="1:9">
      <c r="A41" s="9" t="s">
        <v>54</v>
      </c>
      <c r="B41" s="9">
        <v>41</v>
      </c>
      <c r="C41" s="26"/>
      <c r="E41" s="22">
        <v>1</v>
      </c>
      <c r="F41" s="9">
        <v>3</v>
      </c>
      <c r="G41" s="9"/>
      <c r="H41" s="31">
        <f t="shared" si="2"/>
        <v>0</v>
      </c>
      <c r="I41" s="31">
        <f>(($C$29*B41)+H41)*52</f>
        <v>0</v>
      </c>
    </row>
    <row r="42" spans="1:9">
      <c r="A42" s="9" t="s">
        <v>55</v>
      </c>
      <c r="B42" s="9">
        <v>24</v>
      </c>
      <c r="C42" s="26"/>
      <c r="E42" s="9"/>
      <c r="F42" s="9">
        <v>3</v>
      </c>
      <c r="G42" s="9"/>
      <c r="H42" s="31">
        <f t="shared" si="2"/>
        <v>0</v>
      </c>
      <c r="I42" s="31">
        <f t="shared" si="3"/>
        <v>0</v>
      </c>
    </row>
    <row r="43" spans="1:9">
      <c r="A43" s="9" t="s">
        <v>56</v>
      </c>
      <c r="B43" s="9">
        <v>20</v>
      </c>
      <c r="C43" s="26"/>
      <c r="E43" s="9"/>
      <c r="F43" s="9"/>
      <c r="G43" s="9">
        <v>4</v>
      </c>
      <c r="H43" s="31">
        <f t="shared" si="2"/>
        <v>0</v>
      </c>
      <c r="I43" s="31">
        <f t="shared" si="3"/>
        <v>0</v>
      </c>
    </row>
    <row r="44" spans="1:9" ht="15.75" thickBot="1">
      <c r="C44" s="25"/>
    </row>
    <row r="45" spans="1:9" ht="15.75" thickBot="1">
      <c r="H45" s="19" t="s">
        <v>8</v>
      </c>
      <c r="I45" s="20">
        <f>SUM(I30:I43)</f>
        <v>0</v>
      </c>
    </row>
  </sheetData>
  <sheetProtection algorithmName="SHA-512" hashValue="gjkcLF1mPBy0nPZrF1fwUlObizdoMyaOV9BrY9BNoYUVtK5XhnszNBU+fq6c5nQJJdCNHsmxvFQCESoHwfQb2g==" saltValue="oiHBKs2SnLdhNVKQIuQWR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AD8E-170C-4C54-A135-43491CF96F95}">
  <dimension ref="A1:F11"/>
  <sheetViews>
    <sheetView workbookViewId="0">
      <selection activeCell="E22" sqref="E22"/>
    </sheetView>
  </sheetViews>
  <sheetFormatPr defaultRowHeight="15"/>
  <cols>
    <col min="1" max="1" width="46" customWidth="1"/>
  </cols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</row>
    <row r="4" spans="1:6">
      <c r="A4" s="3">
        <v>45394</v>
      </c>
    </row>
    <row r="6" spans="1:6">
      <c r="A6" s="12" t="s">
        <v>11</v>
      </c>
    </row>
    <row r="7" spans="1:6">
      <c r="A7" s="13" t="s">
        <v>12</v>
      </c>
      <c r="E7" s="37">
        <f>' Invulblad Schoonmaak'!C15</f>
        <v>0</v>
      </c>
      <c r="F7" s="37"/>
    </row>
    <row r="8" spans="1:6">
      <c r="A8" s="13" t="s">
        <v>32</v>
      </c>
      <c r="E8" s="37">
        <f>' Invulblad Schoonmaak'!F35</f>
        <v>0</v>
      </c>
      <c r="F8" s="37"/>
    </row>
    <row r="9" spans="1:6">
      <c r="A9" s="13" t="s">
        <v>58</v>
      </c>
      <c r="E9" s="37">
        <f>'Invulblad Sanitaire artikelen'!I45</f>
        <v>0</v>
      </c>
      <c r="F9" s="37"/>
    </row>
    <row r="10" spans="1:6" ht="15.75" thickBot="1">
      <c r="A10" s="13" t="s">
        <v>13</v>
      </c>
      <c r="E10" s="38">
        <f>'Invulblad Sanitaire artikelen'!I25</f>
        <v>0</v>
      </c>
      <c r="F10" s="38"/>
    </row>
    <row r="11" spans="1:6">
      <c r="A11" s="1" t="s">
        <v>14</v>
      </c>
      <c r="E11" s="39">
        <f>SUM(E7:E10)</f>
        <v>0</v>
      </c>
      <c r="F11" s="39"/>
    </row>
  </sheetData>
  <sheetProtection algorithmName="SHA-512" hashValue="NjCY3dVJ+LlWTPNLMYiWB9jVEUhtUA3ViC5SFtds9brk4Kf71gFcnyKqhQF1N4tHk3DENGqoCBSNxwkFzNiQ3Q==" saltValue="1gTMxoIrhk0UO4Y3lJxrzw==" spinCount="100000" sheet="1" objects="1" scenarios="1"/>
  <mergeCells count="5">
    <mergeCell ref="E7:F7"/>
    <mergeCell ref="E10:F10"/>
    <mergeCell ref="E11:F11"/>
    <mergeCell ref="E8:F8"/>
    <mergeCell ref="E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D5A6EB81-3595-4AC7-8CBA-A6EE8C643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DD89D-1DF8-4A87-9DAF-8A9EAFBAA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97401-BF04-42B5-9AA4-F2DE20FC03F6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 Invulblad Schoonmaak</vt:lpstr>
      <vt:lpstr>Invulblad Sanitaire artikelen</vt:lpstr>
      <vt:lpstr>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Aimy van Lin | InkoopMeesters</dc:creator>
  <cp:lastModifiedBy>Aimy van Lin | InkoopMeesters</cp:lastModifiedBy>
  <dcterms:created xsi:type="dcterms:W3CDTF">2024-03-07T14:59:21Z</dcterms:created>
  <dcterms:modified xsi:type="dcterms:W3CDTF">2024-04-12T08:23:59Z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