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promereorbv.sharepoint.com/sites/prj-SSOESchoonmaak/Gedeelde documenten/01. Uitnodiging tot Inschrijving/"/>
    </mc:Choice>
  </mc:AlternateContent>
  <xr:revisionPtr revIDLastSave="907" documentId="8_{51DECFDA-532F-4B4C-B5AE-0B56DCC09D3C}" xr6:coauthVersionLast="47" xr6:coauthVersionMax="47" xr10:uidLastSave="{11A94410-0795-4C84-8C33-C5F3977F3D01}"/>
  <bookViews>
    <workbookView xWindow="-110" yWindow="-110" windowWidth="19420" windowHeight="11500" firstSheet="1" activeTab="1" xr2:uid="{E473DC39-5A5F-4041-A1F6-1E5FDE9D2A26}"/>
  </bookViews>
  <sheets>
    <sheet name="Handleiding" sheetId="1" r:id="rId1"/>
    <sheet name="Invulformulier"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8" i="2" l="1"/>
  <c r="O7" i="2"/>
  <c r="O4" i="2"/>
  <c r="O5" i="2"/>
  <c r="O6" i="2"/>
  <c r="F7" i="2"/>
  <c r="M7" i="2" s="1"/>
  <c r="I7" i="2"/>
  <c r="L7" i="2"/>
  <c r="N7" i="2"/>
  <c r="F8" i="2"/>
  <c r="M8" i="2" s="1"/>
  <c r="I8" i="2"/>
  <c r="L8" i="2"/>
  <c r="N8" i="2"/>
  <c r="F5" i="2"/>
  <c r="I5" i="2"/>
  <c r="L5" i="2"/>
  <c r="M5" i="2"/>
  <c r="N5" i="2"/>
  <c r="F4" i="2"/>
  <c r="M4" i="2" s="1"/>
  <c r="I4" i="2"/>
  <c r="L4" i="2"/>
  <c r="N4" i="2"/>
  <c r="O3" i="2" l="1"/>
  <c r="O9" i="2" s="1"/>
  <c r="F6" i="2"/>
  <c r="I6" i="2"/>
  <c r="L6" i="2"/>
  <c r="N6" i="2"/>
  <c r="M6" i="2" l="1"/>
  <c r="O3" i="1" l="1"/>
  <c r="O4" i="1" s="1"/>
  <c r="N3" i="2"/>
  <c r="N9" i="2" s="1"/>
  <c r="L3" i="2"/>
  <c r="I3" i="2"/>
  <c r="F3" i="2"/>
  <c r="F3" i="1"/>
  <c r="N3" i="1"/>
  <c r="L3" i="1"/>
  <c r="I3" i="1"/>
  <c r="M3" i="2" l="1"/>
  <c r="M3" i="1"/>
</calcChain>
</file>

<file path=xl/sharedStrings.xml><?xml version="1.0" encoding="utf-8"?>
<sst xmlns="http://schemas.openxmlformats.org/spreadsheetml/2006/main" count="77" uniqueCount="44">
  <si>
    <t>Oppervlakte in m2</t>
  </si>
  <si>
    <t>ureninzet toezicht per jaar**</t>
  </si>
  <si>
    <t>Ureninzet productief per week</t>
  </si>
  <si>
    <t>A</t>
  </si>
  <si>
    <t>Tarief ureninzet productief</t>
  </si>
  <si>
    <t>tarief toezicht</t>
  </si>
  <si>
    <t xml:space="preserve">Subtotaal </t>
  </si>
  <si>
    <t>VOORBEELD: Locatie</t>
  </si>
  <si>
    <t>Bedrag per jaar ex.BTW op basis van m2 prijs</t>
  </si>
  <si>
    <t>Bedrag per jaar ex.BTW op basis van ureninzet/uurtarief ****</t>
  </si>
  <si>
    <t>ureninzet productief per jaar*</t>
  </si>
  <si>
    <t>Tarief per m2 conform prijzenblad</t>
  </si>
  <si>
    <t>Totaal</t>
  </si>
  <si>
    <t>Ureninzet vloeronderhoud/overig periodiek***</t>
  </si>
  <si>
    <t>Tarief periodiek</t>
  </si>
  <si>
    <t>bedrag reservering periodieken</t>
  </si>
  <si>
    <t>Calculatie</t>
  </si>
  <si>
    <t>**** Een afwijking  van maximaal € 50,- is toegestaan (M4 N4), het prijzenblad is leidend (kolom N)</t>
  </si>
  <si>
    <t>* Betreft ureninzet productief per jaar. Dit is inclusief periodieken die de schoonmaker zelf (of met hulp van een handyman) kan uitvoeren (zoals schrobben sanitair) en de meewerk uren van de voorvrouw</t>
  </si>
  <si>
    <t>Vakantiebeurten</t>
  </si>
  <si>
    <t>voorjaar 1 dag reguliere uren</t>
  </si>
  <si>
    <t>meivakantie 1 dag reguliere uren</t>
  </si>
  <si>
    <t>zomervakantie 6 dagen reguliere uren</t>
  </si>
  <si>
    <t>herfstvakantie 1 dag reguliere uren</t>
  </si>
  <si>
    <t>kerstvakantie 1 dag reguliere uren</t>
  </si>
  <si>
    <t>Voorbeeld:</t>
  </si>
  <si>
    <t>Sjaan werkzaam bij schoonmaakbedrijf A werkt 25 uur per week op locatie B.</t>
  </si>
  <si>
    <t>Dit betekent een ureninzet van 5 uur per dag.</t>
  </si>
  <si>
    <t>Voorjaar 1 werkdag 5 uur</t>
  </si>
  <si>
    <t>meivakantie 1 werkdag 5 uur</t>
  </si>
  <si>
    <t>zomervakantie 6 werkdagen 30 uur</t>
  </si>
  <si>
    <t>herfstvakantie 1 werkdag 5 uur</t>
  </si>
  <si>
    <t>kerstvakantie 1 werkdag 5 uur</t>
  </si>
  <si>
    <t>**** Een afwijking  van maximaal € 50,- is toegestaan (M3/4 N3/4), het prijzenblad is leidend (kolom N)</t>
  </si>
  <si>
    <r>
      <t xml:space="preserve">** Uren vrijgestelde leiding per jaar minimaal 5%. Dit zijn de uren </t>
    </r>
    <r>
      <rPr>
        <b/>
        <sz val="11"/>
        <color theme="1"/>
        <rFont val="Calibri"/>
        <family val="2"/>
        <scheme val="minor"/>
      </rPr>
      <t xml:space="preserve">inclusief </t>
    </r>
    <r>
      <rPr>
        <sz val="11"/>
        <color theme="1"/>
        <rFont val="Calibri"/>
        <family val="2"/>
        <scheme val="minor"/>
      </rPr>
      <t>toezicht uren meewerkend voorvrouw</t>
    </r>
  </si>
  <si>
    <t>*** Ureninzet voor het vloeronderhoud/overig periodiek/dieptereiniging</t>
  </si>
  <si>
    <t>MBS Eindhoven Venetiëstraat</t>
  </si>
  <si>
    <t>MBS Eindhoven Leuvenlaan</t>
  </si>
  <si>
    <t>Mytylschool Toledolaan</t>
  </si>
  <si>
    <t>Antoon van Dijkschool</t>
  </si>
  <si>
    <t>Antoon van Dijkschool BSO vakanties</t>
  </si>
  <si>
    <t>Route040</t>
  </si>
  <si>
    <r>
      <t xml:space="preserve">** Uren vrijgestelde leiding per jaar minimaal 6%. Dit zijn de uren leiding </t>
    </r>
    <r>
      <rPr>
        <b/>
        <sz val="11"/>
        <color theme="1"/>
        <rFont val="Calibri"/>
        <family val="2"/>
        <scheme val="minor"/>
      </rPr>
      <t>inclusie</t>
    </r>
    <r>
      <rPr>
        <sz val="11"/>
        <color theme="1"/>
        <rFont val="Calibri"/>
        <family val="2"/>
        <scheme val="minor"/>
      </rPr>
      <t>f toezicht uren meewerkend voorvrouw</t>
    </r>
  </si>
  <si>
    <t>*** Ureninzet voor het vloeronderhoud/stoomreinigen sanitair/overig periodiek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</si>
</sst>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sz val="10"/>
      <color rgb="FF000000"/>
      <name val="Calibri"/>
      <family val="2"/>
      <scheme val="minor"/>
    </font>
    <font>
      <b/>
      <sz val="10"/>
      <color rgb="FF000000"/>
      <name val="Calibri"/>
      <family val="2"/>
      <scheme val="minor"/>
    </font>
    <font>
      <b/>
      <sz val="10"/>
      <color theme="1"/>
      <name val="Calibri"/>
      <family val="2"/>
      <scheme val="minor"/>
    </font>
    <font>
      <b/>
      <sz val="9"/>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6">
    <xf numFmtId="0" fontId="0" fillId="0" borderId="0" xfId="0"/>
    <xf numFmtId="0" fontId="5" fillId="0" borderId="2" xfId="0" applyFont="1" applyBorder="1" applyAlignment="1">
      <alignment horizontal="left" vertical="center" wrapText="1"/>
    </xf>
    <xf numFmtId="3" fontId="4" fillId="0" borderId="3" xfId="0" applyNumberFormat="1" applyFont="1" applyBorder="1" applyAlignment="1">
      <alignment horizontal="left" vertical="center" wrapText="1"/>
    </xf>
    <xf numFmtId="44" fontId="6" fillId="2" borderId="4" xfId="1" applyFont="1" applyFill="1" applyBorder="1" applyAlignment="1">
      <alignment horizontal="left" vertical="center"/>
    </xf>
    <xf numFmtId="0" fontId="2" fillId="0" borderId="0" xfId="0" applyFont="1" applyAlignment="1">
      <alignment horizontal="center" wrapText="1"/>
    </xf>
    <xf numFmtId="0" fontId="3" fillId="2" borderId="6" xfId="0" applyFont="1" applyFill="1" applyBorder="1" applyAlignment="1">
      <alignment horizontal="left" wrapText="1"/>
    </xf>
    <xf numFmtId="44" fontId="3" fillId="3" borderId="7" xfId="1" applyFont="1" applyFill="1" applyBorder="1" applyAlignment="1">
      <alignment horizontal="left" vertical="center"/>
    </xf>
    <xf numFmtId="0" fontId="5" fillId="0" borderId="3" xfId="0" applyFont="1" applyBorder="1" applyAlignment="1">
      <alignment horizontal="left" vertical="center" wrapText="1"/>
    </xf>
    <xf numFmtId="0" fontId="5" fillId="0" borderId="9" xfId="0" applyFont="1" applyBorder="1" applyAlignment="1">
      <alignment horizontal="left" vertical="center" wrapText="1"/>
    </xf>
    <xf numFmtId="44" fontId="6" fillId="2" borderId="10" xfId="1" applyFont="1" applyFill="1" applyBorder="1" applyAlignment="1">
      <alignment horizontal="left" vertical="center"/>
    </xf>
    <xf numFmtId="44" fontId="6" fillId="2" borderId="3" xfId="1" applyFont="1" applyFill="1" applyBorder="1" applyAlignment="1">
      <alignment horizontal="left" vertical="center"/>
    </xf>
    <xf numFmtId="0" fontId="3" fillId="2" borderId="7" xfId="0" applyFont="1" applyFill="1" applyBorder="1" applyAlignment="1">
      <alignment horizontal="center" wrapText="1"/>
    </xf>
    <xf numFmtId="3" fontId="4" fillId="0" borderId="5" xfId="0" applyNumberFormat="1" applyFont="1" applyBorder="1" applyAlignment="1">
      <alignment horizontal="center" vertical="center" wrapText="1"/>
    </xf>
    <xf numFmtId="0" fontId="3" fillId="3" borderId="8" xfId="1" applyNumberFormat="1" applyFont="1" applyFill="1" applyBorder="1" applyAlignment="1">
      <alignment horizontal="center" vertical="center"/>
    </xf>
    <xf numFmtId="44" fontId="3" fillId="2" borderId="7" xfId="1" applyFont="1" applyFill="1" applyBorder="1" applyAlignment="1">
      <alignment vertical="center"/>
    </xf>
    <xf numFmtId="44" fontId="3" fillId="2" borderId="7" xfId="1" applyFont="1" applyFill="1" applyBorder="1" applyAlignment="1">
      <alignment horizontal="left" vertical="center"/>
    </xf>
    <xf numFmtId="0" fontId="3" fillId="2" borderId="7" xfId="1" applyNumberFormat="1" applyFont="1" applyFill="1" applyBorder="1" applyAlignment="1">
      <alignment horizontal="center" vertical="center"/>
    </xf>
    <xf numFmtId="0" fontId="5" fillId="4" borderId="9" xfId="0" applyFont="1" applyFill="1" applyBorder="1" applyAlignment="1">
      <alignment horizontal="center" vertical="center" wrapText="1"/>
    </xf>
    <xf numFmtId="0" fontId="2" fillId="0" borderId="1" xfId="0" applyFont="1" applyBorder="1" applyAlignment="1">
      <alignment horizontal="left" wrapText="1"/>
    </xf>
    <xf numFmtId="0" fontId="3" fillId="0" borderId="0" xfId="0" applyFont="1" applyAlignment="1">
      <alignment horizontal="justify" vertical="center"/>
    </xf>
    <xf numFmtId="0" fontId="3" fillId="3" borderId="7" xfId="0" applyFont="1" applyFill="1" applyBorder="1" applyAlignment="1">
      <alignment horizontal="center" wrapText="1"/>
    </xf>
    <xf numFmtId="44" fontId="6" fillId="2" borderId="11" xfId="1" applyFont="1" applyFill="1" applyBorder="1" applyAlignment="1">
      <alignment horizontal="left" vertical="center"/>
    </xf>
    <xf numFmtId="0" fontId="7" fillId="0" borderId="1" xfId="0" applyFont="1" applyBorder="1" applyAlignment="1">
      <alignment horizontal="center" wrapText="1"/>
    </xf>
    <xf numFmtId="44" fontId="5" fillId="0" borderId="9" xfId="0" applyNumberFormat="1" applyFont="1" applyBorder="1" applyAlignment="1">
      <alignment horizontal="left" vertical="center" wrapText="1"/>
    </xf>
    <xf numFmtId="0" fontId="3" fillId="2" borderId="12" xfId="0" applyFont="1" applyFill="1" applyBorder="1" applyAlignment="1">
      <alignment horizontal="left" wrapText="1"/>
    </xf>
    <xf numFmtId="0" fontId="3" fillId="2" borderId="1" xfId="0" applyFont="1" applyFill="1" applyBorder="1" applyAlignment="1">
      <alignment horizont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834D3-ED89-4CF8-8966-FA50B0FBE0C4}">
  <dimension ref="A2:O28"/>
  <sheetViews>
    <sheetView showGridLines="0" zoomScaleNormal="100" workbookViewId="0">
      <selection activeCell="A10" sqref="A10"/>
    </sheetView>
  </sheetViews>
  <sheetFormatPr defaultRowHeight="14.5" x14ac:dyDescent="0.35"/>
  <cols>
    <col min="1" max="1" width="22.81640625" customWidth="1"/>
    <col min="2" max="2" width="18.54296875" customWidth="1"/>
    <col min="3" max="3" width="12.81640625" customWidth="1"/>
    <col min="4" max="4" width="19.54296875" customWidth="1"/>
    <col min="5" max="6" width="11.453125" bestFit="1" customWidth="1"/>
    <col min="7" max="7" width="12.453125" customWidth="1"/>
    <col min="8" max="8" width="10.54296875" customWidth="1"/>
    <col min="9" max="9" width="10.453125" bestFit="1" customWidth="1"/>
    <col min="10" max="10" width="18.453125" customWidth="1"/>
    <col min="11" max="11" width="17.54296875" customWidth="1"/>
    <col min="12" max="12" width="10.453125" bestFit="1" customWidth="1"/>
    <col min="13" max="13" width="14.453125" customWidth="1"/>
    <col min="14" max="14" width="11.453125" bestFit="1" customWidth="1"/>
  </cols>
  <sheetData>
    <row r="2" spans="1:15" s="4" customFormat="1" ht="60.5" x14ac:dyDescent="0.35">
      <c r="A2" s="22" t="s">
        <v>7</v>
      </c>
      <c r="B2" s="22" t="s">
        <v>0</v>
      </c>
      <c r="C2" s="22" t="s">
        <v>11</v>
      </c>
      <c r="D2" s="22" t="s">
        <v>10</v>
      </c>
      <c r="E2" s="22" t="s">
        <v>4</v>
      </c>
      <c r="F2" s="22" t="s">
        <v>6</v>
      </c>
      <c r="G2" s="22" t="s">
        <v>1</v>
      </c>
      <c r="H2" s="22" t="s">
        <v>5</v>
      </c>
      <c r="I2" s="22" t="s">
        <v>6</v>
      </c>
      <c r="J2" s="22" t="s">
        <v>13</v>
      </c>
      <c r="K2" s="22" t="s">
        <v>14</v>
      </c>
      <c r="L2" s="22" t="s">
        <v>15</v>
      </c>
      <c r="M2" s="22" t="s">
        <v>9</v>
      </c>
      <c r="N2" s="22" t="s">
        <v>8</v>
      </c>
      <c r="O2" s="22" t="s">
        <v>2</v>
      </c>
    </row>
    <row r="3" spans="1:15" ht="15" thickBot="1" x14ac:dyDescent="0.4">
      <c r="A3" s="5" t="s">
        <v>3</v>
      </c>
      <c r="B3" s="11">
        <v>1430</v>
      </c>
      <c r="C3" s="6">
        <v>18.600000000000001</v>
      </c>
      <c r="D3" s="13">
        <v>880</v>
      </c>
      <c r="E3" s="6">
        <v>25</v>
      </c>
      <c r="F3" s="14">
        <f>D3*E3</f>
        <v>22000</v>
      </c>
      <c r="G3" s="20">
        <v>65</v>
      </c>
      <c r="H3" s="6">
        <v>28</v>
      </c>
      <c r="I3" s="15">
        <f>G3*H3</f>
        <v>1820</v>
      </c>
      <c r="J3" s="20">
        <v>80</v>
      </c>
      <c r="K3" s="6">
        <v>34.75</v>
      </c>
      <c r="L3" s="15">
        <f>J3*K3</f>
        <v>2780</v>
      </c>
      <c r="M3" s="15">
        <f>F3+I3+L3</f>
        <v>26600</v>
      </c>
      <c r="N3" s="15">
        <f>C3*B3</f>
        <v>26598.000000000004</v>
      </c>
      <c r="O3" s="16">
        <f>D3/200*5</f>
        <v>22</v>
      </c>
    </row>
    <row r="4" spans="1:15" ht="15" thickBot="1" x14ac:dyDescent="0.4">
      <c r="A4" s="1" t="s">
        <v>12</v>
      </c>
      <c r="B4" s="12"/>
      <c r="C4" s="9"/>
      <c r="D4" s="10"/>
      <c r="E4" s="2"/>
      <c r="F4" s="2"/>
      <c r="G4" s="3"/>
      <c r="H4" s="7"/>
      <c r="I4" s="7"/>
      <c r="J4" s="2"/>
      <c r="K4" s="2"/>
      <c r="L4" s="21"/>
      <c r="M4" s="8"/>
      <c r="N4" s="8"/>
      <c r="O4" s="17">
        <f>O3</f>
        <v>22</v>
      </c>
    </row>
    <row r="6" spans="1:15" x14ac:dyDescent="0.35">
      <c r="A6" t="s">
        <v>18</v>
      </c>
    </row>
    <row r="8" spans="1:15" x14ac:dyDescent="0.35">
      <c r="A8" t="s">
        <v>34</v>
      </c>
    </row>
    <row r="10" spans="1:15" x14ac:dyDescent="0.35">
      <c r="A10" t="s">
        <v>35</v>
      </c>
    </row>
    <row r="12" spans="1:15" x14ac:dyDescent="0.35">
      <c r="A12" t="s">
        <v>17</v>
      </c>
    </row>
    <row r="15" spans="1:15" x14ac:dyDescent="0.35">
      <c r="A15" t="s">
        <v>19</v>
      </c>
      <c r="B15" t="s">
        <v>20</v>
      </c>
    </row>
    <row r="16" spans="1:15" x14ac:dyDescent="0.35">
      <c r="B16" t="s">
        <v>21</v>
      </c>
    </row>
    <row r="17" spans="1:2" x14ac:dyDescent="0.35">
      <c r="B17" t="s">
        <v>22</v>
      </c>
    </row>
    <row r="18" spans="1:2" x14ac:dyDescent="0.35">
      <c r="B18" t="s">
        <v>23</v>
      </c>
    </row>
    <row r="19" spans="1:2" x14ac:dyDescent="0.35">
      <c r="B19" t="s">
        <v>24</v>
      </c>
    </row>
    <row r="21" spans="1:2" x14ac:dyDescent="0.35">
      <c r="A21" t="s">
        <v>25</v>
      </c>
      <c r="B21" t="s">
        <v>26</v>
      </c>
    </row>
    <row r="22" spans="1:2" x14ac:dyDescent="0.35">
      <c r="B22" t="s">
        <v>27</v>
      </c>
    </row>
    <row r="24" spans="1:2" x14ac:dyDescent="0.35">
      <c r="A24" t="s">
        <v>19</v>
      </c>
      <c r="B24" t="s">
        <v>28</v>
      </c>
    </row>
    <row r="25" spans="1:2" x14ac:dyDescent="0.35">
      <c r="B25" t="s">
        <v>29</v>
      </c>
    </row>
    <row r="26" spans="1:2" x14ac:dyDescent="0.35">
      <c r="B26" t="s">
        <v>30</v>
      </c>
    </row>
    <row r="27" spans="1:2" x14ac:dyDescent="0.35">
      <c r="B27" t="s">
        <v>31</v>
      </c>
    </row>
    <row r="28" spans="1:2" x14ac:dyDescent="0.35">
      <c r="B28" t="s">
        <v>32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33B63-4207-46F3-B228-5E3ABC68514A}">
  <dimension ref="A2:O35"/>
  <sheetViews>
    <sheetView showGridLines="0" tabSelected="1" zoomScale="90" zoomScaleNormal="90" workbookViewId="0">
      <selection activeCell="B9" sqref="B9"/>
    </sheetView>
  </sheetViews>
  <sheetFormatPr defaultRowHeight="14.5" x14ac:dyDescent="0.35"/>
  <cols>
    <col min="1" max="1" width="29.453125" customWidth="1"/>
    <col min="2" max="2" width="11.453125" customWidth="1"/>
    <col min="3" max="3" width="11.1796875" customWidth="1"/>
    <col min="4" max="4" width="19.54296875" customWidth="1"/>
    <col min="5" max="6" width="11.54296875" customWidth="1"/>
    <col min="7" max="7" width="23.453125" customWidth="1"/>
    <col min="8" max="8" width="10.1796875" customWidth="1"/>
    <col min="9" max="9" width="10.54296875" customWidth="1"/>
    <col min="10" max="10" width="19" customWidth="1"/>
    <col min="11" max="11" width="18.453125" customWidth="1"/>
    <col min="12" max="12" width="17.54296875" customWidth="1"/>
    <col min="13" max="13" width="17.1796875" customWidth="1"/>
    <col min="14" max="14" width="15.1796875" customWidth="1"/>
    <col min="15" max="15" width="12.453125" customWidth="1"/>
  </cols>
  <sheetData>
    <row r="2" spans="1:15" s="4" customFormat="1" ht="56.15" customHeight="1" x14ac:dyDescent="0.35">
      <c r="A2" s="18" t="s">
        <v>16</v>
      </c>
      <c r="B2" s="22" t="s">
        <v>0</v>
      </c>
      <c r="C2" s="22" t="s">
        <v>11</v>
      </c>
      <c r="D2" s="22" t="s">
        <v>10</v>
      </c>
      <c r="E2" s="22" t="s">
        <v>4</v>
      </c>
      <c r="F2" s="22" t="s">
        <v>6</v>
      </c>
      <c r="G2" s="22" t="s">
        <v>1</v>
      </c>
      <c r="H2" s="22" t="s">
        <v>5</v>
      </c>
      <c r="I2" s="22" t="s">
        <v>6</v>
      </c>
      <c r="J2" s="22" t="s">
        <v>13</v>
      </c>
      <c r="K2" s="22" t="s">
        <v>14</v>
      </c>
      <c r="L2" s="22" t="s">
        <v>15</v>
      </c>
      <c r="M2" s="22" t="s">
        <v>9</v>
      </c>
      <c r="N2" s="22" t="s">
        <v>8</v>
      </c>
      <c r="O2" s="22" t="s">
        <v>2</v>
      </c>
    </row>
    <row r="3" spans="1:15" s="4" customFormat="1" x14ac:dyDescent="0.35">
      <c r="A3" s="24" t="s">
        <v>36</v>
      </c>
      <c r="B3" s="25">
        <v>4459</v>
      </c>
      <c r="C3" s="6">
        <v>0</v>
      </c>
      <c r="D3" s="13">
        <v>0</v>
      </c>
      <c r="E3" s="6">
        <v>0</v>
      </c>
      <c r="F3" s="14">
        <f>D3*E3</f>
        <v>0</v>
      </c>
      <c r="G3" s="20">
        <v>0</v>
      </c>
      <c r="H3" s="6">
        <v>0</v>
      </c>
      <c r="I3" s="15">
        <f>G3*H3</f>
        <v>0</v>
      </c>
      <c r="J3" s="20">
        <v>0</v>
      </c>
      <c r="K3" s="6">
        <v>0</v>
      </c>
      <c r="L3" s="15">
        <f>J3*K3</f>
        <v>0</v>
      </c>
      <c r="M3" s="15">
        <f>F3+I3+L3</f>
        <v>0</v>
      </c>
      <c r="N3" s="15">
        <f>C3*B3</f>
        <v>0</v>
      </c>
      <c r="O3" s="16">
        <f>D3/210*5</f>
        <v>0</v>
      </c>
    </row>
    <row r="4" spans="1:15" s="4" customFormat="1" x14ac:dyDescent="0.35">
      <c r="A4" s="24" t="s">
        <v>37</v>
      </c>
      <c r="B4" s="25">
        <v>2546.5</v>
      </c>
      <c r="C4" s="6">
        <v>0</v>
      </c>
      <c r="D4" s="13">
        <v>0</v>
      </c>
      <c r="E4" s="6">
        <v>0</v>
      </c>
      <c r="F4" s="14">
        <f>D4*E4</f>
        <v>0</v>
      </c>
      <c r="G4" s="20">
        <v>0</v>
      </c>
      <c r="H4" s="6">
        <v>0</v>
      </c>
      <c r="I4" s="15">
        <f>G4*H4</f>
        <v>0</v>
      </c>
      <c r="J4" s="20">
        <v>0</v>
      </c>
      <c r="K4" s="6">
        <v>0</v>
      </c>
      <c r="L4" s="15">
        <f>J4*K4</f>
        <v>0</v>
      </c>
      <c r="M4" s="15">
        <f>F4+I4+L4</f>
        <v>0</v>
      </c>
      <c r="N4" s="15">
        <f>C4*B4</f>
        <v>0</v>
      </c>
      <c r="O4" s="16">
        <f t="shared" ref="O4:O6" si="0">D4/210*5</f>
        <v>0</v>
      </c>
    </row>
    <row r="5" spans="1:15" s="4" customFormat="1" x14ac:dyDescent="0.35">
      <c r="A5" s="24" t="s">
        <v>38</v>
      </c>
      <c r="B5" s="25">
        <v>4705</v>
      </c>
      <c r="C5" s="6">
        <v>0</v>
      </c>
      <c r="D5" s="13">
        <v>0</v>
      </c>
      <c r="E5" s="6">
        <v>0</v>
      </c>
      <c r="F5" s="14">
        <f>D5*E5</f>
        <v>0</v>
      </c>
      <c r="G5" s="20">
        <v>0</v>
      </c>
      <c r="H5" s="6">
        <v>0</v>
      </c>
      <c r="I5" s="15">
        <f>G5*H5</f>
        <v>0</v>
      </c>
      <c r="J5" s="20">
        <v>0</v>
      </c>
      <c r="K5" s="6">
        <v>0</v>
      </c>
      <c r="L5" s="15">
        <f>J5*K5</f>
        <v>0</v>
      </c>
      <c r="M5" s="15">
        <f>F5+I5+L5</f>
        <v>0</v>
      </c>
      <c r="N5" s="15">
        <f>C5*B5</f>
        <v>0</v>
      </c>
      <c r="O5" s="16">
        <f t="shared" si="0"/>
        <v>0</v>
      </c>
    </row>
    <row r="6" spans="1:15" s="4" customFormat="1" x14ac:dyDescent="0.35">
      <c r="A6" s="24" t="s">
        <v>39</v>
      </c>
      <c r="B6" s="25">
        <v>5694.35</v>
      </c>
      <c r="C6" s="6">
        <v>0</v>
      </c>
      <c r="D6" s="13">
        <v>0</v>
      </c>
      <c r="E6" s="6">
        <v>0</v>
      </c>
      <c r="F6" s="14">
        <f>D6*E6</f>
        <v>0</v>
      </c>
      <c r="G6" s="20">
        <v>0</v>
      </c>
      <c r="H6" s="6">
        <v>0</v>
      </c>
      <c r="I6" s="15">
        <f>G6*H6</f>
        <v>0</v>
      </c>
      <c r="J6" s="20">
        <v>0</v>
      </c>
      <c r="K6" s="6">
        <v>0</v>
      </c>
      <c r="L6" s="15">
        <f>J6*K6</f>
        <v>0</v>
      </c>
      <c r="M6" s="15">
        <f>F6+I6+L6</f>
        <v>0</v>
      </c>
      <c r="N6" s="15">
        <f>C6*B6</f>
        <v>0</v>
      </c>
      <c r="O6" s="16">
        <f t="shared" si="0"/>
        <v>0</v>
      </c>
    </row>
    <row r="7" spans="1:15" s="4" customFormat="1" ht="14.25" customHeight="1" x14ac:dyDescent="0.35">
      <c r="A7" s="24" t="s">
        <v>40</v>
      </c>
      <c r="B7" s="25">
        <v>704.39</v>
      </c>
      <c r="C7" s="6">
        <v>0</v>
      </c>
      <c r="D7" s="13">
        <v>0</v>
      </c>
      <c r="E7" s="6">
        <v>0</v>
      </c>
      <c r="F7" s="14">
        <f t="shared" ref="F7:F8" si="1">D7*E7</f>
        <v>0</v>
      </c>
      <c r="G7" s="20">
        <v>0</v>
      </c>
      <c r="H7" s="6">
        <v>0</v>
      </c>
      <c r="I7" s="15">
        <f t="shared" ref="I7:I8" si="2">G7*H7</f>
        <v>0</v>
      </c>
      <c r="J7" s="20">
        <v>0</v>
      </c>
      <c r="K7" s="6">
        <v>0</v>
      </c>
      <c r="L7" s="15">
        <f t="shared" ref="L7:L8" si="3">J7*K7</f>
        <v>0</v>
      </c>
      <c r="M7" s="15">
        <f t="shared" ref="M7:M8" si="4">F7+I7+L7</f>
        <v>0</v>
      </c>
      <c r="N7" s="15">
        <f t="shared" ref="N7:N8" si="5">C7*B7</f>
        <v>0</v>
      </c>
      <c r="O7" s="16">
        <f>D7/55*5</f>
        <v>0</v>
      </c>
    </row>
    <row r="8" spans="1:15" s="4" customFormat="1" ht="15" thickBot="1" x14ac:dyDescent="0.4">
      <c r="A8" s="24" t="s">
        <v>41</v>
      </c>
      <c r="B8" s="25">
        <v>287.13</v>
      </c>
      <c r="C8" s="6">
        <v>0</v>
      </c>
      <c r="D8" s="13">
        <v>0</v>
      </c>
      <c r="E8" s="6">
        <v>0</v>
      </c>
      <c r="F8" s="14">
        <f t="shared" si="1"/>
        <v>0</v>
      </c>
      <c r="G8" s="20">
        <v>0</v>
      </c>
      <c r="H8" s="6">
        <v>0</v>
      </c>
      <c r="I8" s="15">
        <f t="shared" si="2"/>
        <v>0</v>
      </c>
      <c r="J8" s="20">
        <v>0</v>
      </c>
      <c r="K8" s="6">
        <v>0</v>
      </c>
      <c r="L8" s="15">
        <f t="shared" si="3"/>
        <v>0</v>
      </c>
      <c r="M8" s="15">
        <f t="shared" si="4"/>
        <v>0</v>
      </c>
      <c r="N8" s="15">
        <f t="shared" si="5"/>
        <v>0</v>
      </c>
      <c r="O8" s="16">
        <f>D8/82*2</f>
        <v>0</v>
      </c>
    </row>
    <row r="9" spans="1:15" ht="15" thickBot="1" x14ac:dyDescent="0.4">
      <c r="A9" s="1" t="s">
        <v>12</v>
      </c>
      <c r="B9" s="12"/>
      <c r="C9" s="9"/>
      <c r="D9" s="10"/>
      <c r="E9" s="2"/>
      <c r="F9" s="2"/>
      <c r="G9" s="3"/>
      <c r="H9" s="7"/>
      <c r="I9" s="7"/>
      <c r="J9" s="2"/>
      <c r="K9" s="2"/>
      <c r="L9" s="21"/>
      <c r="M9" s="8"/>
      <c r="N9" s="23">
        <f>N3+N4+N5+N6</f>
        <v>0</v>
      </c>
      <c r="O9" s="17">
        <f>O3+O4+O5+O6</f>
        <v>0</v>
      </c>
    </row>
    <row r="11" spans="1:15" x14ac:dyDescent="0.35">
      <c r="A11" s="19"/>
    </row>
    <row r="12" spans="1:15" x14ac:dyDescent="0.35">
      <c r="A12" s="19"/>
    </row>
    <row r="13" spans="1:15" x14ac:dyDescent="0.35">
      <c r="A13" t="s">
        <v>18</v>
      </c>
    </row>
    <row r="15" spans="1:15" x14ac:dyDescent="0.35">
      <c r="A15" t="s">
        <v>42</v>
      </c>
    </row>
    <row r="17" spans="1:2" x14ac:dyDescent="0.35">
      <c r="A17" t="s">
        <v>43</v>
      </c>
    </row>
    <row r="19" spans="1:2" x14ac:dyDescent="0.35">
      <c r="A19" t="s">
        <v>33</v>
      </c>
    </row>
    <row r="22" spans="1:2" x14ac:dyDescent="0.35">
      <c r="A22" t="s">
        <v>19</v>
      </c>
      <c r="B22" t="s">
        <v>20</v>
      </c>
    </row>
    <row r="23" spans="1:2" x14ac:dyDescent="0.35">
      <c r="B23" t="s">
        <v>21</v>
      </c>
    </row>
    <row r="24" spans="1:2" x14ac:dyDescent="0.35">
      <c r="B24" t="s">
        <v>22</v>
      </c>
    </row>
    <row r="25" spans="1:2" x14ac:dyDescent="0.35">
      <c r="B25" t="s">
        <v>23</v>
      </c>
    </row>
    <row r="26" spans="1:2" x14ac:dyDescent="0.35">
      <c r="B26" t="s">
        <v>24</v>
      </c>
    </row>
    <row r="28" spans="1:2" x14ac:dyDescent="0.35">
      <c r="A28" t="s">
        <v>25</v>
      </c>
      <c r="B28" t="s">
        <v>26</v>
      </c>
    </row>
    <row r="29" spans="1:2" x14ac:dyDescent="0.35">
      <c r="B29" t="s">
        <v>27</v>
      </c>
    </row>
    <row r="31" spans="1:2" x14ac:dyDescent="0.35">
      <c r="A31" t="s">
        <v>19</v>
      </c>
      <c r="B31" t="s">
        <v>28</v>
      </c>
    </row>
    <row r="32" spans="1:2" x14ac:dyDescent="0.35">
      <c r="B32" t="s">
        <v>29</v>
      </c>
    </row>
    <row r="33" spans="2:2" x14ac:dyDescent="0.35">
      <c r="B33" t="s">
        <v>30</v>
      </c>
    </row>
    <row r="34" spans="2:2" x14ac:dyDescent="0.35">
      <c r="B34" t="s">
        <v>31</v>
      </c>
    </row>
    <row r="35" spans="2:2" x14ac:dyDescent="0.35">
      <c r="B35" t="s">
        <v>32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f0d3e16-01aa-42b3-8d75-25598313f59a" xsi:nil="true"/>
    <lcf76f155ced4ddcb4097134ff3c332f xmlns="0a572a24-9baa-4bb7-9659-118945f052d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B74F06EBB24404294B254E42BB2ACEA" ma:contentTypeVersion="11" ma:contentTypeDescription="Een nieuw document maken." ma:contentTypeScope="" ma:versionID="8274eff22df8a439428e336908e71833">
  <xsd:schema xmlns:xsd="http://www.w3.org/2001/XMLSchema" xmlns:xs="http://www.w3.org/2001/XMLSchema" xmlns:p="http://schemas.microsoft.com/office/2006/metadata/properties" xmlns:ns2="0a572a24-9baa-4bb7-9659-118945f052d7" xmlns:ns3="9f0d3e16-01aa-42b3-8d75-25598313f59a" targetNamespace="http://schemas.microsoft.com/office/2006/metadata/properties" ma:root="true" ma:fieldsID="02d52574c187f85b01ee53243e14c32a" ns2:_="" ns3:_="">
    <xsd:import namespace="0a572a24-9baa-4bb7-9659-118945f052d7"/>
    <xsd:import namespace="9f0d3e16-01aa-42b3-8d75-25598313f59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572a24-9baa-4bb7-9659-118945f052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4f13998-8360-45be-b009-06ddd2bae4d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f0d3e16-01aa-42b3-8d75-25598313f59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7024600-81ec-4af7-a1bd-8d7e5d66e03a}" ma:internalName="TaxCatchAll" ma:showField="CatchAllData" ma:web="9f0d3e16-01aa-42b3-8d75-25598313f5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685CD6-2FFE-4314-87EF-D91F31273C26}">
  <ds:schemaRefs>
    <ds:schemaRef ds:uri="http://schemas.microsoft.com/sharepoint/v3/contenttype/forms"/>
  </ds:schemaRefs>
</ds:datastoreItem>
</file>

<file path=customXml/itemProps2.xml><?xml version="1.0" encoding="utf-8"?>
<ds:datastoreItem xmlns:ds="http://schemas.openxmlformats.org/officeDocument/2006/customXml" ds:itemID="{E3CE23FB-C07F-4011-B9E5-F8339AEE70FA}">
  <ds:schemaRefs>
    <ds:schemaRef ds:uri="602B5708-EC1A-4876-BF59-2E984896D015"/>
    <ds:schemaRef ds:uri="http://purl.org/dc/terms/"/>
    <ds:schemaRef ds:uri="http://schemas.microsoft.com/office/infopath/2007/PartnerControls"/>
    <ds:schemaRef ds:uri="http://schemas.microsoft.com/office/2006/documentManagement/types"/>
    <ds:schemaRef ds:uri="http://schemas.microsoft.com/office/2006/metadata/properties"/>
    <ds:schemaRef ds:uri="232fe557-ef79-448c-95e1-f74baca94817"/>
    <ds:schemaRef ds:uri="http://purl.org/dc/elements/1.1/"/>
    <ds:schemaRef ds:uri="http://schemas.openxmlformats.org/package/2006/metadata/core-properties"/>
    <ds:schemaRef ds:uri="http://www.w3.org/XML/1998/namespace"/>
    <ds:schemaRef ds:uri="http://purl.org/dc/dcmitype/"/>
    <ds:schemaRef ds:uri="6f66b919-c8fc-4e0e-92e7-76360a5d7581"/>
    <ds:schemaRef ds:uri="e641e4c3-5e95-47b8-a47b-b3feadae4bcd"/>
    <ds:schemaRef ds:uri="0cf43ff0-b49d-4682-a6bd-1929b08f2e78"/>
    <ds:schemaRef ds:uri="b1693e11-f520-4227-992e-1ccdcba525e8"/>
    <ds:schemaRef ds:uri="9f0d3e16-01aa-42b3-8d75-25598313f59a"/>
    <ds:schemaRef ds:uri="0a572a24-9baa-4bb7-9659-118945f052d7"/>
  </ds:schemaRefs>
</ds:datastoreItem>
</file>

<file path=customXml/itemProps3.xml><?xml version="1.0" encoding="utf-8"?>
<ds:datastoreItem xmlns:ds="http://schemas.openxmlformats.org/officeDocument/2006/customXml" ds:itemID="{5B499800-19DB-484D-8E0E-6FFE685F00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572a24-9baa-4bb7-9659-118945f052d7"/>
    <ds:schemaRef ds:uri="9f0d3e16-01aa-42b3-8d75-25598313f5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Handleiding</vt:lpstr>
      <vt:lpstr>Invulformulier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Michel Bastiaansen</cp:lastModifiedBy>
  <cp:lastPrinted>2019-04-10T19:44:56Z</cp:lastPrinted>
  <dcterms:created xsi:type="dcterms:W3CDTF">2019-04-10T18:18:57Z</dcterms:created>
  <dcterms:modified xsi:type="dcterms:W3CDTF">2024-03-14T10:59:21Z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0x0101009B74F06EBB24404294B254E42BB2ACEA</vt:lpwstr>
  </property>
  <property fmtid="{D5CDD505-2E9C-101B-9397-08002B2CF9AE}" pid="3" name="MediaServiceImageTags">
    <vt:lpwstr/>
  </property>
</Properties>
</file>