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vesbv.sharepoint.com/teams/BUNoordNIC/Gedeelde documenten/General/0. PROJECTEN/Cedris/2024/Cedris - Bedrijfsrestauratieve Voorzieningen/04 Beschrijvend document/"/>
    </mc:Choice>
  </mc:AlternateContent>
  <xr:revisionPtr revIDLastSave="933" documentId="8_{E010AF4C-12A0-440F-95B7-4B78DA34E126}" xr6:coauthVersionLast="47" xr6:coauthVersionMax="47" xr10:uidLastSave="{9B017765-AA4D-4ADA-A1B7-E69872BBC3B8}"/>
  <bookViews>
    <workbookView xWindow="-110" yWindow="-110" windowWidth="19420" windowHeight="10420" xr2:uid="{00000000-000D-0000-FFFF-FFFF00000000}"/>
  </bookViews>
  <sheets>
    <sheet name="Prijzenblad " sheetId="1" r:id="rId1"/>
    <sheet name="Assortiment" sheetId="2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4" i="2" l="1"/>
  <c r="L19" i="2"/>
  <c r="F77" i="2"/>
  <c r="F78" i="2"/>
  <c r="L78" i="2"/>
  <c r="L77" i="2"/>
  <c r="L76" i="2"/>
  <c r="L75" i="2"/>
  <c r="L74" i="2"/>
  <c r="F14" i="2"/>
  <c r="F80" i="2"/>
  <c r="F32" i="2"/>
  <c r="L25" i="2"/>
  <c r="L23" i="2"/>
  <c r="F38" i="2"/>
  <c r="F79" i="2"/>
  <c r="F76" i="2"/>
  <c r="F75" i="2"/>
  <c r="F74" i="2"/>
  <c r="F73" i="2"/>
  <c r="F72" i="2"/>
  <c r="F71" i="2"/>
  <c r="F69" i="2"/>
  <c r="F68" i="2"/>
  <c r="F66" i="2"/>
  <c r="F65" i="2"/>
  <c r="F64" i="2"/>
  <c r="F63" i="2"/>
  <c r="F62" i="2"/>
  <c r="F61" i="2"/>
  <c r="F59" i="2"/>
  <c r="F58" i="2"/>
  <c r="F57" i="2"/>
  <c r="F56" i="2"/>
  <c r="F55" i="2"/>
  <c r="F54" i="2"/>
  <c r="F53" i="2"/>
  <c r="F20" i="1"/>
  <c r="F51" i="2"/>
  <c r="F50" i="2"/>
  <c r="F49" i="2"/>
  <c r="F48" i="2"/>
  <c r="F46" i="2"/>
  <c r="F45" i="2"/>
  <c r="F44" i="2"/>
  <c r="F43" i="2"/>
  <c r="F42" i="2"/>
  <c r="F32" i="1"/>
  <c r="F23" i="1"/>
  <c r="F22" i="1"/>
  <c r="F21" i="1"/>
  <c r="F19" i="1"/>
  <c r="F18" i="1"/>
  <c r="L66" i="2"/>
  <c r="L67" i="2"/>
  <c r="L68" i="2"/>
  <c r="L69" i="2"/>
  <c r="L70" i="2"/>
  <c r="L71" i="2"/>
  <c r="L72" i="2"/>
  <c r="L65" i="2"/>
  <c r="L59" i="2"/>
  <c r="L60" i="2"/>
  <c r="L61" i="2"/>
  <c r="L62" i="2"/>
  <c r="L63" i="2"/>
  <c r="L58" i="2"/>
  <c r="L48" i="2"/>
  <c r="L49" i="2"/>
  <c r="L50" i="2"/>
  <c r="L51" i="2"/>
  <c r="L52" i="2"/>
  <c r="L53" i="2"/>
  <c r="L55" i="2"/>
  <c r="L56" i="2"/>
  <c r="L47" i="2"/>
  <c r="L41" i="2"/>
  <c r="L42" i="2"/>
  <c r="L43" i="2"/>
  <c r="L44" i="2"/>
  <c r="L45" i="2"/>
  <c r="L40" i="2"/>
  <c r="L36" i="2"/>
  <c r="L37" i="2"/>
  <c r="L35" i="2"/>
  <c r="L31" i="2"/>
  <c r="L32" i="2"/>
  <c r="L33" i="2"/>
  <c r="L30" i="2"/>
  <c r="L18" i="2"/>
  <c r="L20" i="2"/>
  <c r="L21" i="2"/>
  <c r="L22" i="2"/>
  <c r="L24" i="2"/>
  <c r="L26" i="2"/>
  <c r="L27" i="2"/>
  <c r="L28" i="2"/>
  <c r="L17" i="2"/>
  <c r="L15" i="2"/>
  <c r="L14" i="2"/>
  <c r="F36" i="2"/>
  <c r="F37" i="2"/>
  <c r="F39" i="2"/>
  <c r="F40" i="2"/>
  <c r="F35" i="2"/>
  <c r="F26" i="2"/>
  <c r="F27" i="2"/>
  <c r="F28" i="2"/>
  <c r="F29" i="2"/>
  <c r="F30" i="2"/>
  <c r="F31" i="2"/>
  <c r="F33" i="2"/>
  <c r="F25" i="2"/>
  <c r="F23" i="2"/>
  <c r="F22" i="2"/>
  <c r="F15" i="2"/>
  <c r="F16" i="2"/>
  <c r="F17" i="2"/>
  <c r="F18" i="2"/>
  <c r="F19" i="2"/>
  <c r="F20" i="2"/>
  <c r="F27" i="1"/>
  <c r="F31" i="1"/>
  <c r="F14" i="1"/>
  <c r="F30" i="1"/>
  <c r="F26" i="1"/>
  <c r="F24" i="1"/>
  <c r="F29" i="1"/>
  <c r="F25" i="1"/>
  <c r="F16" i="1"/>
  <c r="F15" i="1"/>
  <c r="F17" i="1"/>
  <c r="F28" i="1"/>
  <c r="F36" i="1"/>
  <c r="F33" i="1"/>
  <c r="F38" i="1"/>
  <c r="F40" i="1"/>
  <c r="F39" i="1"/>
  <c r="F42" i="1"/>
</calcChain>
</file>

<file path=xl/sharedStrings.xml><?xml version="1.0" encoding="utf-8"?>
<sst xmlns="http://schemas.openxmlformats.org/spreadsheetml/2006/main" count="200" uniqueCount="179">
  <si>
    <t>Bijlage 3 Prijzenblad - Bedrijfsrestauratieve Voorzieningen Cedris</t>
  </si>
  <si>
    <t xml:space="preserve">Uitgangspunten: </t>
  </si>
  <si>
    <t>Alle vermelde prijzen dienen gesteld te zijn in euro's exclusief BTW</t>
  </si>
  <si>
    <t>De door u aangeboden prijzen dienen inclusief alle kosten en overige belastingen en/of heffingen te zijn</t>
  </si>
  <si>
    <t xml:space="preserve">Op basis van daadwerkelijke aantallen zal de opdracht conform het gestelde in de aanbestedingsdocumenten uiteindelijk gefactureerd worden. </t>
  </si>
  <si>
    <t>De door u aangeboden prijzen dienen marktconform te zijn</t>
  </si>
  <si>
    <t>Inschrijver hanteert een aanvullende korting per totaalomzet per deelnemend lid per jaar</t>
  </si>
  <si>
    <t>Productgroepen</t>
  </si>
  <si>
    <t>Totale kosten per productgroep</t>
  </si>
  <si>
    <t>2. Alc. Dranken</t>
  </si>
  <si>
    <t>3. Brood divers</t>
  </si>
  <si>
    <t>4. Broodproducten &amp; vers gebak</t>
  </si>
  <si>
    <t>5. Disposables</t>
  </si>
  <si>
    <t>6. Eieren</t>
  </si>
  <si>
    <t>7. Horeca divers</t>
  </si>
  <si>
    <t>8. Hygiene producten</t>
  </si>
  <si>
    <t>9. IJS en Desserts</t>
  </si>
  <si>
    <t>10. Kaas &amp; Vleeswaren</t>
  </si>
  <si>
    <t>11. Mono beleg</t>
  </si>
  <si>
    <t>12. non. Alcoholische producten</t>
  </si>
  <si>
    <t>13. Salades</t>
  </si>
  <si>
    <t>14. Sauzen</t>
  </si>
  <si>
    <t>15. Soepen</t>
  </si>
  <si>
    <t>16. Warme Dranken</t>
  </si>
  <si>
    <t>17. Zoetwaren</t>
  </si>
  <si>
    <t>18. Zuivelproducten</t>
  </si>
  <si>
    <t>2.</t>
  </si>
  <si>
    <t>Korting gebaseerd op afname</t>
  </si>
  <si>
    <t>Volumestaffel</t>
  </si>
  <si>
    <t>Weging</t>
  </si>
  <si>
    <t>Totaal</t>
  </si>
  <si>
    <t>€ 0 tot en met € 75000 p. jaar</t>
  </si>
  <si>
    <t>€75000 tot en met €150000 per jaar</t>
  </si>
  <si>
    <t>€150000 en hoger per jaar</t>
  </si>
  <si>
    <t>Ondertekening namens de opdrachtnemer</t>
  </si>
  <si>
    <t>Naam:</t>
  </si>
  <si>
    <t>Functie:</t>
  </si>
  <si>
    <t>Onderneming:</t>
  </si>
  <si>
    <t>Handtekening:</t>
  </si>
  <si>
    <t>Plaats en datum:</t>
  </si>
  <si>
    <t>Assortiment en prijsstelling - Bedrijfsrestauratieve Voorzieningen Cedris</t>
  </si>
  <si>
    <r>
      <t xml:space="preserve">Inschrijver dient </t>
    </r>
    <r>
      <rPr>
        <b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gele</t>
    </r>
    <r>
      <rPr>
        <b/>
        <sz val="1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cellen in te vullen</t>
    </r>
  </si>
  <si>
    <t>Op basis van daadwerkelijke aantallen zal de opdracht conform het gestelde in de aanbestedingsdocumenten uiteindelijk gefactureerd worden.</t>
  </si>
  <si>
    <t>Productcategorie</t>
  </si>
  <si>
    <t>Hoeveelheid fictief</t>
  </si>
  <si>
    <t>Prijs</t>
  </si>
  <si>
    <t>hoeveelheid fictief</t>
  </si>
  <si>
    <t>11. mono beleg</t>
  </si>
  <si>
    <t>CALVE PINDAKAAS 200 CUPS</t>
  </si>
  <si>
    <t>DE RUIJTER EXTRA JAM ASSORTI 200 CUPS</t>
  </si>
  <si>
    <t>12. Non. Alcoholische dranken</t>
  </si>
  <si>
    <t>COCA-COLA BLIK 33CL</t>
  </si>
  <si>
    <t>APPELSIENTJE Sinaasappel 33CL</t>
  </si>
  <si>
    <t>FANTA ORANGE BLIK 33CL</t>
  </si>
  <si>
    <t>COCA-COLA ZERO BLIK 33CL</t>
  </si>
  <si>
    <t>COCA-COLA PET 50 CL</t>
  </si>
  <si>
    <t>COCA-COLA ZERO PET 50 CL</t>
  </si>
  <si>
    <t>2. Alcoholische dranken</t>
  </si>
  <si>
    <t>SMART CHOICE FOR SMART CHEFS SINAASAPPELSAP 1lt.</t>
  </si>
  <si>
    <t>CHOCOMEL CHOCOMEL VOL HERSL. 30CL</t>
  </si>
  <si>
    <t>FUZE TEA BLACK TEA PEACH PET 40CL</t>
  </si>
  <si>
    <t>BRAVOUR ESSENTIALS AMBACHT.BOL WIT GESN 32X50GR</t>
  </si>
  <si>
    <t>FANO TONIJNSALADE MSC 850GR</t>
  </si>
  <si>
    <t>BRAVOUR ESSENTIALS PETIT PAIN BRUIN 75X80GR</t>
  </si>
  <si>
    <t>FANO TONIJNSALADE MSC 50gr</t>
  </si>
  <si>
    <t>BRAVOUR ESSENTIALS PETIT PAIN WIT 75X80GR</t>
  </si>
  <si>
    <t>PANESCO BARRA RUSTI.MULTIC. 70X100GR</t>
  </si>
  <si>
    <t>WYKO SATESAUS KANT &amp; KLAAR 2,25LT</t>
  </si>
  <si>
    <t>KNORR HELDERE GROENTESOEP 880gr</t>
  </si>
  <si>
    <t>BAKKERS B. MEERGRANEN GESNEDEN 1st.</t>
  </si>
  <si>
    <t>KNORR BOSPADDENSTOELENSOEP 1KG</t>
  </si>
  <si>
    <t>BAKKERS B. WIT ROND HEEL GESNEDEN 1st.</t>
  </si>
  <si>
    <t>KNORR MOSTERDSOEP 1,1kg</t>
  </si>
  <si>
    <t>Unox CUP A/S KIP</t>
  </si>
  <si>
    <t>Unox CUP A/S CHAMPIGNON</t>
  </si>
  <si>
    <t>KNORR ERWTENSOEP 1BS 1,38 KG</t>
  </si>
  <si>
    <t>KOMO AFVALZ GR  T55 60X80</t>
  </si>
  <si>
    <t>16. Warme dranken</t>
  </si>
  <si>
    <t>PRO SMART CHOICE DISPOSABLES SERVET WIT 1/4 VOUW 500st</t>
  </si>
  <si>
    <t>DOUWE EGBERTS CAFITESSE MEDIUM ROAST 2PK 2LT</t>
  </si>
  <si>
    <t>PRO SMART CHOICE DISPOSABLES SERVET WIT 2LG 33CM 250st</t>
  </si>
  <si>
    <t>KANIS &amp; GUNNINK KOFFIE HOTEL ROOD SN 1 KG</t>
  </si>
  <si>
    <t>PRO SMART CHOICE DISPOSABLES BESTEKZAKJE D.BLAUW 100st</t>
  </si>
  <si>
    <t>REUSER &amp; SMULDERS INSTANT KOFFIE VR DR 500GR</t>
  </si>
  <si>
    <t>FRIESCHE VLAG HALVAMEL HALFV.KOFFIEMELK 455ML</t>
  </si>
  <si>
    <t>DOUWE EGBERTS KOFFIE CLASSIC VRIES</t>
  </si>
  <si>
    <t>FRIESCHE VLAG HALVAMEL 400X7ML</t>
  </si>
  <si>
    <t>BRAVOUR ESSENTIALS SUIKERSTICKS DISP.</t>
  </si>
  <si>
    <t xml:space="preserve">6. eieren </t>
  </si>
  <si>
    <t>DOUWE EGBERTS AROMA ROOD SNELFILTER  500GR</t>
  </si>
  <si>
    <t>BRAVOUR ESSENTIALS SCHARRELEIEREN M 90ST</t>
  </si>
  <si>
    <t>BRAVOUR ESSENTIALS SCHARRELEIEREN l 90ST</t>
  </si>
  <si>
    <t>BRAVOUR ESSENTIALS EI GEKOOKT GEPELD M 73ST</t>
  </si>
  <si>
    <t>BRAVOUR ESSENTIALS VRIJE UITL.EI 90st</t>
  </si>
  <si>
    <t>NUTS 42 GR</t>
  </si>
  <si>
    <t>BRAVOUR ESSENTIALS RUNDERGEHAKTBAL 25X125GR</t>
  </si>
  <si>
    <t>KITKAT SINGLE 36ST</t>
  </si>
  <si>
    <t>DEN EELDER HALFVOLLE BOERENMELK 25CL</t>
  </si>
  <si>
    <t>ARLA HALFVOLLE MELK BIO 25CL</t>
  </si>
  <si>
    <t>DEN EELDER BOEREN KARNEMELK 25CL</t>
  </si>
  <si>
    <t>OPTIMEL DRINK MANGO/PASSIE 25CL</t>
  </si>
  <si>
    <t>PRO SMART CHOICE DISPOSABLES MIDI POETSPAPIER 1LG 6RL</t>
  </si>
  <si>
    <t>CAMPINA VOLLE YOGHURT 1LT.</t>
  </si>
  <si>
    <t>OPTIMEL DRINK FRAMBOOS 25CL</t>
  </si>
  <si>
    <t>OPTIMEL DRINK LIMOEN 25CL</t>
  </si>
  <si>
    <t>ECOLAB SOLID MED VAATW. 4,5 KG</t>
  </si>
  <si>
    <t>CAMPINA MELK HALFVOL (POLY) 10LT</t>
  </si>
  <si>
    <t>9. Ijs &amp; Desserts</t>
  </si>
  <si>
    <t>10. Kaas &amp; vleeswaren</t>
  </si>
  <si>
    <t>BRAVOUR ESSENTIALS ROOKWORST 4X80GR</t>
  </si>
  <si>
    <t>GOLDSTEIG MOZZARELLA BOL 200gr</t>
  </si>
  <si>
    <t>BRAVOUR ESSENTIALS JONG BELEG.KAAS 1kg</t>
  </si>
  <si>
    <t>1. Halal</t>
  </si>
  <si>
    <t>SPA REINE PET Koolzuurhoudend 1,5 l 6 fl</t>
  </si>
  <si>
    <t>19.Vega</t>
  </si>
  <si>
    <t>Laan Groentekroket 21X80GR</t>
  </si>
  <si>
    <t>De Vries Bonita 12X115GR</t>
  </si>
  <si>
    <r>
      <t xml:space="preserve">Inschrijver dient alle </t>
    </r>
    <r>
      <rPr>
        <b/>
        <sz val="11"/>
        <rFont val="Calibri"/>
        <family val="2"/>
        <scheme val="minor"/>
      </rPr>
      <t xml:space="preserve">gele </t>
    </r>
    <r>
      <rPr>
        <sz val="11"/>
        <color theme="1"/>
        <rFont val="Calibri"/>
        <family val="2"/>
        <scheme val="minor"/>
      </rPr>
      <t>cellen in te voeren</t>
    </r>
  </si>
  <si>
    <t>Alle ingevulde prijzen zijn in euro's exclusief BTW</t>
  </si>
  <si>
    <t>Totaal fictieve inschrijfprijs</t>
  </si>
  <si>
    <t>Totaal kosten assortiment</t>
  </si>
  <si>
    <t>Collectief kortingspercentage buiten kernassortiment</t>
  </si>
  <si>
    <t>Fano ROOMKAAS Bieslook VEGAN 850 gr</t>
  </si>
  <si>
    <t>Carezzp Mini Vega Quiche ds 40 stk</t>
  </si>
  <si>
    <t>Houben Worstenbroodje vergan ds 24 st</t>
  </si>
  <si>
    <t>Meatstreet GEHAKT (RUND) HALAL zak 3x 1 kg</t>
  </si>
  <si>
    <t>Meatstreet KIPPOUL VAC HALAL zak 3x 1 kg</t>
  </si>
  <si>
    <t>Mekkafood Cornstick Halal ds 26 st x 80gr</t>
  </si>
  <si>
    <t>De Vries FRIKANDEL HALAL ds 40 st x 85gr.</t>
  </si>
  <si>
    <t>De Vries GEHAKTBAL HALAL ds 20 st x 140gr.</t>
  </si>
  <si>
    <t>Mekkafood Burger Halal ds. 30 x 100gr.</t>
  </si>
  <si>
    <t>Mexicano Halal ds 15 st. x 135gr.</t>
  </si>
  <si>
    <t xml:space="preserve">Heineken star Bottle FLES 30cl. </t>
  </si>
  <si>
    <t xml:space="preserve">Heineken Bier 0.0% FLES 30cl. </t>
  </si>
  <si>
    <t>KAMSTRA KRENTENBOLLEN 30X83GR</t>
  </si>
  <si>
    <t>BRAVOUR ESSENTIALS STOKBROOD HALF WIT 50X125GR</t>
  </si>
  <si>
    <t xml:space="preserve">PRUVE BEEMSTER KAASBROODJE 1X132GR </t>
  </si>
  <si>
    <t>Westland HUZARENSALADE 140 gr</t>
  </si>
  <si>
    <t>BRAVOUR ESSENTIALS CROISSANT RB.RECHT V  48X65GR</t>
  </si>
  <si>
    <t>WALDKORN CARRE VITAL 30X100GR</t>
  </si>
  <si>
    <t>KNORR VLEESJUS Glutenvrij 1,43KG</t>
  </si>
  <si>
    <t>BAKKERS B. ZACHTE BOL BRUIN ZAK 12ST</t>
  </si>
  <si>
    <t>BAKKERS B. ZACHTE BOL WIT ZAK 12ST</t>
  </si>
  <si>
    <t>REMIA FRITESSAUS 200 STICKS 20ML</t>
  </si>
  <si>
    <t>BAKKERS B. SLAGROOMGEBAK 10ST DS</t>
  </si>
  <si>
    <t>BAKKERS B. ROZIJNEN-KRENTENBOL ZAK 20ST</t>
  </si>
  <si>
    <t>SPA REINE PET KZV 0,5L</t>
  </si>
  <si>
    <t xml:space="preserve">Chaudfontaine Mineraalwater sparkling 50 cl </t>
  </si>
  <si>
    <t xml:space="preserve">FANO KIPKERRIESALADE 50 gr </t>
  </si>
  <si>
    <t>PRO SMART CHOICE DISPOSABLES ROERSTAAFJE 140MM 1000ST</t>
  </si>
  <si>
    <t>WILLIE DOKTER GEBRADEN GEHAKTBAL 40X125GR</t>
  </si>
  <si>
    <t>GANSEVOORT KIT. GEHAKTBAL HOH GEG. 80GR</t>
  </si>
  <si>
    <t>PICKWICK ENGELSE MELANGE 100x2gr</t>
  </si>
  <si>
    <t>BRAVOUR ESSENTIALS KIBBELING VGB MSC 2,5 KG DS</t>
  </si>
  <si>
    <t>BRAVOUR ESSENTIALS WORSTENBROODJE 24X90GR DS</t>
  </si>
  <si>
    <t>MORA KIPKORN 36X80GR DS</t>
  </si>
  <si>
    <t>AD VAN GELOVEN OVENBAMIBLOKKEN 24X100GR</t>
  </si>
  <si>
    <t>MARS Single 51gr</t>
  </si>
  <si>
    <t>WIEG.KETELAPPER SNELLE JELLE KRUIDKOEK 65gr</t>
  </si>
  <si>
    <t>MERCI FIN.SELECT.ASS</t>
  </si>
  <si>
    <t>TWIX SINGLE 50gr</t>
  </si>
  <si>
    <t>DIVERSEY SUMA REVOFLOW MAX P1 4,5kg CAN</t>
  </si>
  <si>
    <t>SUMA CAFE CLEAN C2.4 2LTR FL</t>
  </si>
  <si>
    <t>BROXO ONTHARDINGSZOUT 10KG ZK</t>
  </si>
  <si>
    <t>ALEX MEIJER KOFFIEMELK HALFVOL 200 CUPS 7,5 gr</t>
  </si>
  <si>
    <t>TORK TOIL.PAP.UNIV.2LG. 400vl RL</t>
  </si>
  <si>
    <t>OLA RAKET 1ST 55ML</t>
  </si>
  <si>
    <t>OLA FESTINI PEER 1ST 50ML</t>
  </si>
  <si>
    <t>BRAVOUR ESSENTIALS BRIE RECHTHOEK 1 KG</t>
  </si>
  <si>
    <t>Vergeer Gouda gesneden 30GR 9X2PL</t>
  </si>
  <si>
    <t>HUIS VAN BELEG SALAMI SICIL 98GR 5X2PL</t>
  </si>
  <si>
    <t xml:space="preserve">HUIS VAN BELEG COB RAUWE HAM 120GR 10PL </t>
  </si>
  <si>
    <t>ZANDVLIET GELDERSEWORST GEKOOKT 250gr</t>
  </si>
  <si>
    <t>Bravour Essentials Achterham, 24 pl 500 gr</t>
  </si>
  <si>
    <t xml:space="preserve">FANO ROOMKAAS BIESLOOK SA 50GR </t>
  </si>
  <si>
    <t>19. Vega</t>
  </si>
  <si>
    <t>Alternatief Product (merk, type en omschrijving)</t>
  </si>
  <si>
    <t>Beschrijvend document met kenmerk 8976/FMB d.d. 24 juli 2024</t>
  </si>
  <si>
    <t>Bijlage 3 Prijzenblad V2 behorende bij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</si>
</sst>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rgb="FF5A5A5A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0" fillId="2" borderId="2" xfId="0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2" borderId="5" xfId="0" applyFill="1" applyBorder="1" applyProtection="1">
      <protection hidden="1"/>
    </xf>
    <xf numFmtId="0" fontId="0" fillId="2" borderId="0" xfId="0" applyFill="1" applyProtection="1">
      <protection hidden="1"/>
    </xf>
    <xf numFmtId="0" fontId="0" fillId="2" borderId="6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2" fillId="2" borderId="2" xfId="0" applyFont="1" applyFill="1" applyBorder="1" applyProtection="1">
      <protection hidden="1"/>
    </xf>
    <xf numFmtId="0" fontId="3" fillId="2" borderId="5" xfId="0" applyFont="1" applyFill="1" applyBorder="1" applyProtection="1">
      <protection hidden="1"/>
    </xf>
    <xf numFmtId="0" fontId="2" fillId="2" borderId="11" xfId="0" applyFont="1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6" fillId="2" borderId="7" xfId="0" applyFont="1" applyFill="1" applyBorder="1" applyProtection="1">
      <protection hidden="1"/>
    </xf>
    <xf numFmtId="0" fontId="0" fillId="2" borderId="5" xfId="0" applyFill="1" applyBorder="1" applyAlignment="1" applyProtection="1">
      <alignment vertical="top"/>
      <protection hidden="1"/>
    </xf>
    <xf numFmtId="0" fontId="3" fillId="2" borderId="5" xfId="0" applyFont="1" applyFill="1" applyBorder="1" applyAlignment="1" applyProtection="1">
      <alignment wrapText="1"/>
      <protection hidden="1"/>
    </xf>
    <xf numFmtId="44" fontId="0" fillId="4" borderId="1" xfId="1" applyFont="1" applyFill="1" applyBorder="1" applyProtection="1">
      <protection hidden="1"/>
    </xf>
    <xf numFmtId="44" fontId="0" fillId="2" borderId="6" xfId="0" applyNumberFormat="1" applyFill="1" applyBorder="1" applyProtection="1">
      <protection hidden="1"/>
    </xf>
    <xf numFmtId="0" fontId="8" fillId="0" borderId="0" xfId="0" applyFont="1" applyProtection="1">
      <protection hidden="1"/>
    </xf>
    <xf numFmtId="0" fontId="9" fillId="2" borderId="0" xfId="0" applyFont="1" applyFill="1" applyProtection="1">
      <protection hidden="1"/>
    </xf>
    <xf numFmtId="44" fontId="9" fillId="2" borderId="6" xfId="0" applyNumberFormat="1" applyFont="1" applyFill="1" applyBorder="1" applyProtection="1">
      <protection hidden="1"/>
    </xf>
    <xf numFmtId="0" fontId="9" fillId="2" borderId="5" xfId="0" applyFont="1" applyFill="1" applyBorder="1" applyAlignment="1" applyProtection="1">
      <alignment wrapText="1"/>
      <protection hidden="1"/>
    </xf>
    <xf numFmtId="44" fontId="9" fillId="2" borderId="0" xfId="0" applyNumberFormat="1" applyFont="1" applyFill="1" applyProtection="1">
      <protection hidden="1"/>
    </xf>
    <xf numFmtId="0" fontId="7" fillId="2" borderId="5" xfId="0" applyFont="1" applyFill="1" applyBorder="1" applyAlignment="1" applyProtection="1">
      <alignment wrapText="1"/>
      <protection hidden="1"/>
    </xf>
    <xf numFmtId="0" fontId="11" fillId="7" borderId="20" xfId="0" applyFont="1" applyFill="1" applyBorder="1" applyAlignment="1">
      <alignment vertical="top" wrapText="1"/>
    </xf>
    <xf numFmtId="0" fontId="11" fillId="0" borderId="20" xfId="0" applyFont="1" applyBorder="1" applyAlignment="1">
      <alignment vertical="top" wrapText="1"/>
    </xf>
    <xf numFmtId="0" fontId="11" fillId="5" borderId="20" xfId="0" applyFont="1" applyFill="1" applyBorder="1" applyAlignment="1">
      <alignment vertical="top" wrapText="1"/>
    </xf>
    <xf numFmtId="44" fontId="11" fillId="7" borderId="20" xfId="0" applyNumberFormat="1" applyFont="1" applyFill="1" applyBorder="1" applyAlignment="1">
      <alignment vertical="top" wrapText="1"/>
    </xf>
    <xf numFmtId="44" fontId="12" fillId="3" borderId="20" xfId="0" applyNumberFormat="1" applyFont="1" applyFill="1" applyBorder="1" applyAlignment="1">
      <alignment vertical="top" wrapText="1"/>
    </xf>
    <xf numFmtId="44" fontId="11" fillId="3" borderId="20" xfId="0" applyNumberFormat="1" applyFont="1" applyFill="1" applyBorder="1" applyAlignment="1">
      <alignment vertical="top" wrapText="1"/>
    </xf>
    <xf numFmtId="44" fontId="0" fillId="2" borderId="4" xfId="0" applyNumberFormat="1" applyFill="1" applyBorder="1" applyProtection="1">
      <protection hidden="1"/>
    </xf>
    <xf numFmtId="0" fontId="2" fillId="2" borderId="5" xfId="0" applyFont="1" applyFill="1" applyBorder="1" applyProtection="1">
      <protection hidden="1"/>
    </xf>
    <xf numFmtId="0" fontId="2" fillId="2" borderId="22" xfId="0" applyFont="1" applyFill="1" applyBorder="1" applyProtection="1">
      <protection hidden="1"/>
    </xf>
    <xf numFmtId="0" fontId="2" fillId="2" borderId="23" xfId="0" applyFont="1" applyFill="1" applyBorder="1" applyProtection="1">
      <protection hidden="1"/>
    </xf>
    <xf numFmtId="0" fontId="2" fillId="2" borderId="10" xfId="0" applyFont="1" applyFill="1" applyBorder="1" applyProtection="1">
      <protection hidden="1"/>
    </xf>
    <xf numFmtId="0" fontId="0" fillId="0" borderId="0" xfId="0" applyAlignment="1" applyProtection="1">
      <alignment vertical="top" wrapText="1"/>
      <protection hidden="1"/>
    </xf>
    <xf numFmtId="0" fontId="0" fillId="5" borderId="0" xfId="0" applyFill="1" applyAlignment="1" applyProtection="1">
      <alignment vertical="top" wrapText="1"/>
      <protection hidden="1"/>
    </xf>
    <xf numFmtId="0" fontId="0" fillId="5" borderId="0" xfId="0" applyFill="1" applyAlignment="1">
      <alignment vertical="top" wrapText="1"/>
    </xf>
    <xf numFmtId="44" fontId="0" fillId="5" borderId="0" xfId="0" applyNumberFormat="1" applyFill="1" applyAlignment="1">
      <alignment vertical="top" wrapText="1"/>
    </xf>
    <xf numFmtId="0" fontId="0" fillId="0" borderId="0" xfId="0" applyAlignment="1">
      <alignment vertical="top" wrapText="1"/>
    </xf>
    <xf numFmtId="0" fontId="13" fillId="8" borderId="0" xfId="0" applyFont="1" applyFill="1" applyAlignment="1">
      <alignment vertical="top" wrapText="1"/>
    </xf>
    <xf numFmtId="44" fontId="13" fillId="8" borderId="0" xfId="0" applyNumberFormat="1" applyFont="1" applyFill="1" applyAlignment="1">
      <alignment vertical="top" wrapText="1"/>
    </xf>
    <xf numFmtId="0" fontId="10" fillId="6" borderId="18" xfId="0" applyFont="1" applyFill="1" applyBorder="1" applyAlignment="1">
      <alignment vertical="top" wrapText="1"/>
    </xf>
    <xf numFmtId="0" fontId="10" fillId="6" borderId="19" xfId="0" applyFont="1" applyFill="1" applyBorder="1" applyAlignment="1">
      <alignment vertical="top" wrapText="1"/>
    </xf>
    <xf numFmtId="44" fontId="10" fillId="6" borderId="19" xfId="0" applyNumberFormat="1" applyFont="1" applyFill="1" applyBorder="1" applyAlignment="1">
      <alignment horizontal="center" vertical="top" wrapText="1"/>
    </xf>
    <xf numFmtId="44" fontId="10" fillId="6" borderId="19" xfId="0" applyNumberFormat="1" applyFont="1" applyFill="1" applyBorder="1" applyAlignment="1">
      <alignment vertical="top" wrapText="1"/>
    </xf>
    <xf numFmtId="44" fontId="10" fillId="6" borderId="0" xfId="0" applyNumberFormat="1" applyFont="1" applyFill="1" applyAlignment="1">
      <alignment vertical="top" wrapText="1"/>
    </xf>
    <xf numFmtId="0" fontId="10" fillId="6" borderId="21" xfId="0" applyFont="1" applyFill="1" applyBorder="1" applyAlignment="1">
      <alignment vertical="top" wrapText="1"/>
    </xf>
    <xf numFmtId="44" fontId="10" fillId="6" borderId="21" xfId="0" applyNumberFormat="1" applyFont="1" applyFill="1" applyBorder="1" applyAlignment="1">
      <alignment vertical="top" wrapText="1"/>
    </xf>
    <xf numFmtId="44" fontId="0" fillId="0" borderId="0" xfId="0" applyNumberFormat="1" applyAlignment="1">
      <alignment vertical="top" wrapText="1"/>
    </xf>
    <xf numFmtId="0" fontId="8" fillId="0" borderId="0" xfId="0" applyFont="1" applyAlignment="1" applyProtection="1">
      <alignment vertical="top" wrapText="1"/>
      <protection hidden="1"/>
    </xf>
    <xf numFmtId="0" fontId="12" fillId="7" borderId="20" xfId="0" applyFont="1" applyFill="1" applyBorder="1" applyAlignment="1">
      <alignment vertical="top" wrapText="1"/>
    </xf>
    <xf numFmtId="0" fontId="2" fillId="9" borderId="2" xfId="0" applyFont="1" applyFill="1" applyBorder="1" applyProtection="1">
      <protection hidden="1"/>
    </xf>
    <xf numFmtId="0" fontId="0" fillId="2" borderId="23" xfId="0" applyFill="1" applyBorder="1" applyAlignment="1" applyProtection="1">
      <alignment wrapText="1"/>
      <protection hidden="1"/>
    </xf>
    <xf numFmtId="0" fontId="0" fillId="2" borderId="10" xfId="0" applyFill="1" applyBorder="1" applyAlignment="1" applyProtection="1">
      <alignment wrapText="1"/>
      <protection hidden="1"/>
    </xf>
    <xf numFmtId="44" fontId="7" fillId="2" borderId="0" xfId="0" applyNumberFormat="1" applyFont="1" applyFill="1" applyAlignment="1" applyProtection="1">
      <alignment vertical="center"/>
      <protection hidden="1"/>
    </xf>
    <xf numFmtId="44" fontId="7" fillId="2" borderId="6" xfId="0" applyNumberFormat="1" applyFont="1" applyFill="1" applyBorder="1" applyProtection="1">
      <protection hidden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0" fontId="2" fillId="3" borderId="15" xfId="0" applyNumberFormat="1" applyFont="1" applyFill="1" applyBorder="1" applyProtection="1">
      <protection hidden="1"/>
    </xf>
    <xf numFmtId="10" fontId="9" fillId="3" borderId="24" xfId="0" applyNumberFormat="1" applyFont="1" applyFill="1" applyBorder="1" applyProtection="1">
      <protection hidden="1"/>
    </xf>
    <xf numFmtId="10" fontId="9" fillId="3" borderId="16" xfId="0" applyNumberFormat="1" applyFont="1" applyFill="1" applyBorder="1" applyProtection="1">
      <protection hidden="1"/>
    </xf>
    <xf numFmtId="0" fontId="2" fillId="2" borderId="0" xfId="0" applyFont="1" applyFill="1" applyProtection="1">
      <protection hidden="1"/>
    </xf>
    <xf numFmtId="0" fontId="0" fillId="2" borderId="11" xfId="0" applyFill="1" applyBorder="1" applyProtection="1">
      <protection hidden="1"/>
    </xf>
    <xf numFmtId="0" fontId="0" fillId="2" borderId="13" xfId="0" applyFill="1" applyBorder="1" applyAlignment="1" applyProtection="1">
      <alignment wrapText="1"/>
      <protection hidden="1"/>
    </xf>
    <xf numFmtId="44" fontId="2" fillId="2" borderId="11" xfId="1" applyFont="1" applyFill="1" applyBorder="1" applyProtection="1">
      <protection hidden="1"/>
    </xf>
    <xf numFmtId="0" fontId="0" fillId="0" borderId="20" xfId="0" applyBorder="1" applyAlignment="1">
      <alignment vertical="top" wrapText="1"/>
    </xf>
    <xf numFmtId="0" fontId="11" fillId="6" borderId="20" xfId="0" applyFont="1" applyFill="1" applyBorder="1" applyAlignment="1">
      <alignment vertical="top" wrapText="1"/>
    </xf>
    <xf numFmtId="0" fontId="0" fillId="3" borderId="14" xfId="0" applyFill="1" applyBorder="1" applyAlignment="1" applyProtection="1">
      <alignment wrapText="1"/>
      <protection locked="0" hidden="1"/>
    </xf>
    <xf numFmtId="0" fontId="0" fillId="3" borderId="15" xfId="0" applyFill="1" applyBorder="1" applyAlignment="1" applyProtection="1">
      <alignment wrapText="1"/>
      <protection locked="0" hidden="1"/>
    </xf>
    <xf numFmtId="0" fontId="0" fillId="3" borderId="17" xfId="0" applyFill="1" applyBorder="1" applyAlignment="1" applyProtection="1">
      <alignment wrapText="1"/>
      <protection locked="0" hidden="1"/>
    </xf>
    <xf numFmtId="164" fontId="9" fillId="2" borderId="0" xfId="0" applyNumberFormat="1" applyFont="1" applyFill="1" applyProtection="1">
      <protection hidden="1"/>
    </xf>
    <xf numFmtId="0" fontId="11" fillId="3" borderId="20" xfId="0" applyFont="1" applyFill="1" applyBorder="1" applyAlignment="1">
      <alignment vertical="top" wrapText="1"/>
    </xf>
    <xf numFmtId="0" fontId="12" fillId="3" borderId="20" xfId="0" applyFont="1" applyFill="1" applyBorder="1" applyAlignment="1">
      <alignment vertical="top" wrapText="1"/>
    </xf>
    <xf numFmtId="0" fontId="0" fillId="3" borderId="20" xfId="0" applyFill="1" applyBorder="1" applyAlignment="1">
      <alignment vertical="top" wrapText="1"/>
    </xf>
    <xf numFmtId="44" fontId="11" fillId="5" borderId="20" xfId="0" applyNumberFormat="1" applyFont="1" applyFill="1" applyBorder="1" applyAlignment="1">
      <alignment vertical="top" wrapText="1"/>
    </xf>
    <xf numFmtId="0" fontId="2" fillId="2" borderId="11" xfId="0" applyFont="1" applyFill="1" applyBorder="1" applyAlignment="1" applyProtection="1">
      <alignment horizontal="center"/>
      <protection hidden="1"/>
    </xf>
    <xf numFmtId="0" fontId="2" fillId="2" borderId="13" xfId="0" applyFont="1" applyFill="1" applyBorder="1" applyAlignment="1" applyProtection="1">
      <alignment horizontal="center"/>
      <protection hidden="1"/>
    </xf>
    <xf numFmtId="0" fontId="0" fillId="2" borderId="5" xfId="0" applyFill="1" applyBorder="1" applyAlignment="1" applyProtection="1">
      <alignment horizontal="left"/>
      <protection hidden="1"/>
    </xf>
    <xf numFmtId="0" fontId="0" fillId="2" borderId="0" xfId="0" applyFill="1" applyAlignment="1" applyProtection="1">
      <alignment horizontal="left"/>
      <protection hidden="1"/>
    </xf>
    <xf numFmtId="0" fontId="0" fillId="2" borderId="6" xfId="0" applyFill="1" applyBorder="1" applyAlignment="1" applyProtection="1">
      <alignment horizontal="left"/>
      <protection hidden="1"/>
    </xf>
    <xf numFmtId="0" fontId="4" fillId="2" borderId="5" xfId="0" applyFont="1" applyFill="1" applyBorder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6" xfId="0" applyFont="1" applyFill="1" applyBorder="1" applyAlignment="1" applyProtection="1">
      <alignment horizontal="left"/>
      <protection hidden="1"/>
    </xf>
    <xf numFmtId="0" fontId="5" fillId="2" borderId="2" xfId="0" applyFont="1" applyFill="1" applyBorder="1" applyAlignment="1" applyProtection="1">
      <alignment horizontal="left"/>
      <protection hidden="1"/>
    </xf>
    <xf numFmtId="0" fontId="5" fillId="2" borderId="3" xfId="0" applyFont="1" applyFill="1" applyBorder="1" applyAlignment="1" applyProtection="1">
      <alignment horizontal="left"/>
      <protection hidden="1"/>
    </xf>
    <xf numFmtId="0" fontId="5" fillId="2" borderId="4" xfId="0" applyFont="1" applyFill="1" applyBorder="1" applyAlignment="1" applyProtection="1">
      <alignment horizontal="left"/>
      <protection hidden="1"/>
    </xf>
    <xf numFmtId="0" fontId="10" fillId="5" borderId="18" xfId="0" applyFont="1" applyFill="1" applyBorder="1" applyAlignment="1">
      <alignment horizontal="left" vertical="top" wrapText="1"/>
    </xf>
    <xf numFmtId="0" fontId="10" fillId="5" borderId="21" xfId="0" applyFont="1" applyFill="1" applyBorder="1" applyAlignment="1">
      <alignment horizontal="left" vertical="top" wrapText="1"/>
    </xf>
    <xf numFmtId="0" fontId="10" fillId="5" borderId="19" xfId="0" applyFont="1" applyFill="1" applyBorder="1" applyAlignment="1">
      <alignment horizontal="left" vertical="top" wrapText="1"/>
    </xf>
    <xf numFmtId="0" fontId="0" fillId="2" borderId="5" xfId="0" applyFill="1" applyBorder="1" applyAlignment="1" applyProtection="1">
      <alignment vertical="top" wrapText="1"/>
      <protection hidden="1"/>
    </xf>
    <xf numFmtId="0" fontId="0" fillId="2" borderId="0" xfId="0" applyFill="1" applyAlignment="1" applyProtection="1">
      <alignment vertical="top" wrapText="1"/>
      <protection hidden="1"/>
    </xf>
    <xf numFmtId="0" fontId="0" fillId="2" borderId="6" xfId="0" applyFill="1" applyBorder="1" applyAlignment="1" applyProtection="1">
      <alignment vertical="top" wrapText="1"/>
      <protection hidden="1"/>
    </xf>
    <xf numFmtId="0" fontId="5" fillId="2" borderId="5" xfId="0" applyFont="1" applyFill="1" applyBorder="1" applyAlignment="1" applyProtection="1">
      <alignment horizontal="left" vertical="top" wrapText="1"/>
      <protection hidden="1"/>
    </xf>
    <xf numFmtId="0" fontId="5" fillId="2" borderId="0" xfId="0" applyFont="1" applyFill="1" applyAlignment="1" applyProtection="1">
      <alignment horizontal="left" vertical="top" wrapText="1"/>
      <protection hidden="1"/>
    </xf>
    <xf numFmtId="0" fontId="5" fillId="2" borderId="6" xfId="0" applyFont="1" applyFill="1" applyBorder="1" applyAlignment="1" applyProtection="1">
      <alignment horizontal="left" vertical="top" wrapText="1"/>
      <protection hidden="1"/>
    </xf>
    <xf numFmtId="0" fontId="0" fillId="2" borderId="5" xfId="0" applyFill="1" applyBorder="1" applyAlignment="1" applyProtection="1">
      <alignment horizontal="left" vertical="top" wrapText="1"/>
      <protection hidden="1"/>
    </xf>
    <xf numFmtId="0" fontId="0" fillId="2" borderId="0" xfId="0" applyFill="1" applyAlignment="1" applyProtection="1">
      <alignment horizontal="left" vertical="top" wrapText="1"/>
      <protection hidden="1"/>
    </xf>
    <xf numFmtId="0" fontId="0" fillId="2" borderId="6" xfId="0" applyFill="1" applyBorder="1" applyAlignment="1" applyProtection="1">
      <alignment horizontal="left" vertical="top" wrapText="1"/>
      <protection hidden="1"/>
    </xf>
    <xf numFmtId="0" fontId="4" fillId="2" borderId="5" xfId="0" applyFont="1" applyFill="1" applyBorder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4" fillId="2" borderId="6" xfId="0" applyFont="1" applyFill="1" applyBorder="1" applyAlignment="1" applyProtection="1">
      <alignment horizontal="left" vertical="top" wrapText="1"/>
      <protection hidden="1"/>
    </xf>
    <xf numFmtId="0" fontId="9" fillId="2" borderId="5" xfId="0" applyFont="1" applyFill="1" applyBorder="1" applyAlignment="1" applyProtection="1">
      <alignment horizontal="left" vertical="top" wrapText="1"/>
      <protection hidden="1"/>
    </xf>
    <xf numFmtId="0" fontId="9" fillId="2" borderId="0" xfId="0" applyFont="1" applyFill="1" applyAlignment="1" applyProtection="1">
      <alignment horizontal="left" vertical="top" wrapText="1"/>
      <protection hidden="1"/>
    </xf>
    <xf numFmtId="0" fontId="9" fillId="2" borderId="6" xfId="0" applyFont="1" applyFill="1" applyBorder="1" applyAlignment="1" applyProtection="1">
      <alignment horizontal="left" vertical="top" wrapText="1"/>
      <protection hidden="1"/>
    </xf>
  </cellXfs>
  <cellStyles count="2">
    <cellStyle name="Standaard" xfId="0" builtinId="0"/>
    <cellStyle name="Valuta" xfId="1" builtinId="4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"/>
  <sheetViews>
    <sheetView showGridLines="0" tabSelected="1" zoomScale="85" zoomScaleNormal="85" workbookViewId="0">
      <selection activeCell="C39" sqref="C39"/>
    </sheetView>
  </sheetViews>
  <sheetFormatPr defaultColWidth="9.08984375" defaultRowHeight="14.5" x14ac:dyDescent="0.35"/>
  <cols>
    <col min="1" max="1" width="1.54296875" style="4" customWidth="1"/>
    <col min="2" max="2" width="40.90625" style="4" customWidth="1"/>
    <col min="3" max="3" width="32.08984375" style="4" customWidth="1"/>
    <col min="4" max="4" width="27.90625" style="4" customWidth="1"/>
    <col min="5" max="5" width="6.54296875" style="4" customWidth="1"/>
    <col min="6" max="6" width="34.453125" style="4" customWidth="1"/>
    <col min="7" max="7" width="14" style="4" customWidth="1"/>
    <col min="8" max="16384" width="9.08984375" style="4"/>
  </cols>
  <sheetData>
    <row r="1" spans="2:6" x14ac:dyDescent="0.35">
      <c r="B1" s="1"/>
      <c r="C1" s="2"/>
      <c r="D1" s="2"/>
      <c r="E1" s="2"/>
      <c r="F1" s="3"/>
    </row>
    <row r="2" spans="2:6" ht="21" x14ac:dyDescent="0.5">
      <c r="B2" s="85" t="s">
        <v>0</v>
      </c>
      <c r="C2" s="86"/>
      <c r="D2" s="86"/>
      <c r="E2" s="86"/>
      <c r="F2" s="87"/>
    </row>
    <row r="3" spans="2:6" ht="15" thickBot="1" x14ac:dyDescent="0.4">
      <c r="B3" s="5"/>
      <c r="C3" s="5"/>
      <c r="D3" s="5"/>
      <c r="E3" s="5"/>
      <c r="F3" s="5"/>
    </row>
    <row r="4" spans="2:6" ht="15.5" x14ac:dyDescent="0.35">
      <c r="B4" s="88" t="s">
        <v>1</v>
      </c>
      <c r="C4" s="89"/>
      <c r="D4" s="89"/>
      <c r="E4" s="89"/>
      <c r="F4" s="90"/>
    </row>
    <row r="5" spans="2:6" x14ac:dyDescent="0.35">
      <c r="B5" s="82" t="s">
        <v>2</v>
      </c>
      <c r="C5" s="83"/>
      <c r="D5" s="83"/>
      <c r="E5" s="83"/>
      <c r="F5" s="84"/>
    </row>
    <row r="6" spans="2:6" x14ac:dyDescent="0.35">
      <c r="B6" s="82" t="s">
        <v>3</v>
      </c>
      <c r="C6" s="83"/>
      <c r="D6" s="83"/>
      <c r="E6" s="83"/>
      <c r="F6" s="84"/>
    </row>
    <row r="7" spans="2:6" x14ac:dyDescent="0.35">
      <c r="B7" s="82" t="s">
        <v>117</v>
      </c>
      <c r="C7" s="83"/>
      <c r="D7" s="83"/>
      <c r="E7" s="83"/>
      <c r="F7" s="84"/>
    </row>
    <row r="8" spans="2:6" x14ac:dyDescent="0.35">
      <c r="B8" s="82" t="s">
        <v>4</v>
      </c>
      <c r="C8" s="83"/>
      <c r="D8" s="83"/>
      <c r="E8" s="83"/>
      <c r="F8" s="84"/>
    </row>
    <row r="9" spans="2:6" x14ac:dyDescent="0.35">
      <c r="B9" s="82" t="s">
        <v>5</v>
      </c>
      <c r="C9" s="83"/>
      <c r="D9" s="83"/>
      <c r="E9" s="83"/>
      <c r="F9" s="84"/>
    </row>
    <row r="10" spans="2:6" x14ac:dyDescent="0.35">
      <c r="B10" s="82" t="s">
        <v>6</v>
      </c>
      <c r="C10" s="83"/>
      <c r="D10" s="83"/>
      <c r="E10" s="83"/>
      <c r="F10" s="84"/>
    </row>
    <row r="11" spans="2:6" ht="15" thickBot="1" x14ac:dyDescent="0.4">
      <c r="B11" s="9"/>
      <c r="C11" s="10"/>
      <c r="D11" s="10"/>
      <c r="E11" s="10"/>
      <c r="F11" s="11"/>
    </row>
    <row r="12" spans="2:6" ht="15" thickBot="1" x14ac:dyDescent="0.4"/>
    <row r="13" spans="2:6" ht="15" thickBot="1" x14ac:dyDescent="0.4">
      <c r="B13" s="67" t="s">
        <v>7</v>
      </c>
      <c r="C13" s="16"/>
      <c r="D13" s="16"/>
      <c r="E13" s="16"/>
      <c r="F13" s="68" t="s">
        <v>8</v>
      </c>
    </row>
    <row r="14" spans="2:6" x14ac:dyDescent="0.35">
      <c r="B14" s="13" t="s">
        <v>112</v>
      </c>
      <c r="C14" s="2"/>
      <c r="D14" s="2"/>
      <c r="E14" s="2"/>
      <c r="F14" s="34">
        <f>SUM(Assortiment!F14:F20)</f>
        <v>0</v>
      </c>
    </row>
    <row r="15" spans="2:6" x14ac:dyDescent="0.35">
      <c r="B15" s="38" t="s">
        <v>9</v>
      </c>
      <c r="C15" s="7"/>
      <c r="D15" s="7"/>
      <c r="E15" s="7"/>
      <c r="F15" s="21">
        <f>SUM(Assortiment!F22:F23)</f>
        <v>0</v>
      </c>
    </row>
    <row r="16" spans="2:6" x14ac:dyDescent="0.35">
      <c r="B16" s="36" t="s">
        <v>10</v>
      </c>
      <c r="C16" s="7"/>
      <c r="D16" s="7"/>
      <c r="E16" s="7"/>
      <c r="F16" s="21">
        <f>SUM(Assortiment!F25:F33)</f>
        <v>0</v>
      </c>
    </row>
    <row r="17" spans="2:6" x14ac:dyDescent="0.35">
      <c r="B17" s="36" t="s">
        <v>11</v>
      </c>
      <c r="C17" s="7"/>
      <c r="D17" s="7"/>
      <c r="E17" s="7"/>
      <c r="F17" s="21">
        <f>SUM(Assortiment!F35:F40)</f>
        <v>0</v>
      </c>
    </row>
    <row r="18" spans="2:6" x14ac:dyDescent="0.35">
      <c r="B18" s="36" t="s">
        <v>12</v>
      </c>
      <c r="C18" s="7"/>
      <c r="D18" s="7"/>
      <c r="E18" s="7"/>
      <c r="F18" s="21">
        <f>SUM(Assortiment!F42:F46)</f>
        <v>0</v>
      </c>
    </row>
    <row r="19" spans="2:6" x14ac:dyDescent="0.35">
      <c r="B19" s="36" t="s">
        <v>13</v>
      </c>
      <c r="C19" s="7"/>
      <c r="D19" s="7"/>
      <c r="E19" s="7"/>
      <c r="F19" s="21">
        <f>SUM(Assortiment!F48:F51)</f>
        <v>0</v>
      </c>
    </row>
    <row r="20" spans="2:6" x14ac:dyDescent="0.35">
      <c r="B20" s="38" t="s">
        <v>14</v>
      </c>
      <c r="C20" s="7"/>
      <c r="D20" s="7"/>
      <c r="E20" s="7"/>
      <c r="F20" s="21">
        <f>SUM(Assortiment!F53:'Assortiment'!F59)</f>
        <v>0</v>
      </c>
    </row>
    <row r="21" spans="2:6" x14ac:dyDescent="0.35">
      <c r="B21" s="35" t="s">
        <v>15</v>
      </c>
      <c r="C21" s="7"/>
      <c r="D21" s="7"/>
      <c r="E21" s="7"/>
      <c r="F21" s="21">
        <f>SUM(Assortiment!F61:F66)</f>
        <v>0</v>
      </c>
    </row>
    <row r="22" spans="2:6" x14ac:dyDescent="0.35">
      <c r="B22" s="38" t="s">
        <v>16</v>
      </c>
      <c r="C22" s="7"/>
      <c r="D22" s="7"/>
      <c r="E22" s="7"/>
      <c r="F22" s="21">
        <f>SUM(Assortiment!F68:F69)</f>
        <v>0</v>
      </c>
    </row>
    <row r="23" spans="2:6" x14ac:dyDescent="0.35">
      <c r="B23" s="35" t="s">
        <v>17</v>
      </c>
      <c r="C23" s="7"/>
      <c r="D23" s="7"/>
      <c r="E23" s="7"/>
      <c r="F23" s="21">
        <f>SUM(Assortiment!F71:'Assortiment'!F80)</f>
        <v>0</v>
      </c>
    </row>
    <row r="24" spans="2:6" x14ac:dyDescent="0.35">
      <c r="B24" s="38" t="s">
        <v>18</v>
      </c>
      <c r="C24" s="7"/>
      <c r="D24" s="7"/>
      <c r="E24" s="7"/>
      <c r="F24" s="21">
        <f>SUM(Assortiment!L14:L15)</f>
        <v>0</v>
      </c>
    </row>
    <row r="25" spans="2:6" x14ac:dyDescent="0.35">
      <c r="B25" s="35" t="s">
        <v>19</v>
      </c>
      <c r="C25" s="7"/>
      <c r="D25" s="7"/>
      <c r="E25" s="7"/>
      <c r="F25" s="21">
        <f>SUM(Assortiment!L17:L28)</f>
        <v>0</v>
      </c>
    </row>
    <row r="26" spans="2:6" x14ac:dyDescent="0.35">
      <c r="B26" s="38" t="s">
        <v>20</v>
      </c>
      <c r="C26" s="7"/>
      <c r="D26" s="7"/>
      <c r="E26" s="7"/>
      <c r="F26" s="21">
        <f>SUM(Assortiment!L30:L33)</f>
        <v>0</v>
      </c>
    </row>
    <row r="27" spans="2:6" x14ac:dyDescent="0.35">
      <c r="B27" s="35" t="s">
        <v>21</v>
      </c>
      <c r="C27" s="7"/>
      <c r="D27" s="7"/>
      <c r="E27" s="7"/>
      <c r="F27" s="21">
        <f>SUM(Assortiment!L35:L37)</f>
        <v>0</v>
      </c>
    </row>
    <row r="28" spans="2:6" x14ac:dyDescent="0.35">
      <c r="B28" s="38" t="s">
        <v>22</v>
      </c>
      <c r="C28" s="7"/>
      <c r="D28" s="7"/>
      <c r="E28" s="7"/>
      <c r="F28" s="21">
        <f>SUM(Assortiment!L40:L45)</f>
        <v>0</v>
      </c>
    </row>
    <row r="29" spans="2:6" x14ac:dyDescent="0.35">
      <c r="B29" s="38" t="s">
        <v>23</v>
      </c>
      <c r="C29" s="7"/>
      <c r="D29" s="7"/>
      <c r="E29" s="7"/>
      <c r="F29" s="21">
        <f>SUM(Assortiment!L47:L56)</f>
        <v>0</v>
      </c>
    </row>
    <row r="30" spans="2:6" x14ac:dyDescent="0.35">
      <c r="B30" s="38" t="s">
        <v>24</v>
      </c>
      <c r="C30" s="7"/>
      <c r="D30" s="7"/>
      <c r="E30" s="7"/>
      <c r="F30" s="21">
        <f>SUM(Assortiment!L58:L63)</f>
        <v>0</v>
      </c>
    </row>
    <row r="31" spans="2:6" x14ac:dyDescent="0.35">
      <c r="B31" s="37" t="s">
        <v>25</v>
      </c>
      <c r="C31" s="7"/>
      <c r="D31" s="7"/>
      <c r="E31" s="7"/>
      <c r="F31" s="21">
        <f>SUM(Assortiment!L65:L72)</f>
        <v>0</v>
      </c>
    </row>
    <row r="32" spans="2:6" ht="15" thickBot="1" x14ac:dyDescent="0.4">
      <c r="B32" s="37" t="s">
        <v>114</v>
      </c>
      <c r="C32" s="7"/>
      <c r="D32" s="7"/>
      <c r="E32" s="7"/>
      <c r="F32" s="21">
        <f>SUM(Assortiment!L74:L78)</f>
        <v>0</v>
      </c>
    </row>
    <row r="33" spans="1:6" ht="15" thickBot="1" x14ac:dyDescent="0.4">
      <c r="B33" s="35"/>
      <c r="C33" s="7"/>
      <c r="D33" s="15" t="s">
        <v>120</v>
      </c>
      <c r="E33" s="16"/>
      <c r="F33" s="20">
        <f>SUM(F14:F32)</f>
        <v>0</v>
      </c>
    </row>
    <row r="34" spans="1:6" ht="15" thickBot="1" x14ac:dyDescent="0.4">
      <c r="B34" s="14"/>
      <c r="C34" s="7"/>
      <c r="D34" s="7"/>
      <c r="E34" s="7"/>
      <c r="F34" s="8"/>
    </row>
    <row r="35" spans="1:6" x14ac:dyDescent="0.35">
      <c r="A35" s="4" t="s">
        <v>26</v>
      </c>
      <c r="B35" s="56" t="s">
        <v>27</v>
      </c>
      <c r="C35" s="2"/>
      <c r="D35" s="2"/>
      <c r="E35" s="2"/>
      <c r="F35" s="3"/>
    </row>
    <row r="36" spans="1:6" s="22" customFormat="1" x14ac:dyDescent="0.35">
      <c r="B36" s="25"/>
      <c r="C36" s="23"/>
      <c r="D36" s="23"/>
      <c r="E36" s="23"/>
      <c r="F36" s="24" t="str">
        <f t="shared" ref="F36" si="0">IF(D36="","",D36)</f>
        <v/>
      </c>
    </row>
    <row r="37" spans="1:6" s="22" customFormat="1" x14ac:dyDescent="0.35">
      <c r="B37" s="27" t="s">
        <v>28</v>
      </c>
      <c r="C37" s="23"/>
      <c r="D37" s="59" t="s">
        <v>29</v>
      </c>
      <c r="E37" s="23"/>
      <c r="F37" s="60" t="s">
        <v>30</v>
      </c>
    </row>
    <row r="38" spans="1:6" s="22" customFormat="1" x14ac:dyDescent="0.35">
      <c r="B38" s="57" t="s">
        <v>31</v>
      </c>
      <c r="C38" s="64">
        <v>0</v>
      </c>
      <c r="D38" s="75">
        <v>0.33329999999999999</v>
      </c>
      <c r="E38" s="23"/>
      <c r="F38" s="24">
        <f>SUM(F33*D38)*(100%-C38)</f>
        <v>0</v>
      </c>
    </row>
    <row r="39" spans="1:6" s="22" customFormat="1" x14ac:dyDescent="0.35">
      <c r="B39" s="58" t="s">
        <v>32</v>
      </c>
      <c r="C39" s="65">
        <v>0</v>
      </c>
      <c r="D39" s="75">
        <v>0.33329999999999999</v>
      </c>
      <c r="E39" s="23"/>
      <c r="F39" s="24">
        <f>SUM(F33*D39)*(100%-C39)</f>
        <v>0</v>
      </c>
    </row>
    <row r="40" spans="1:6" x14ac:dyDescent="0.35">
      <c r="B40" s="58" t="s">
        <v>33</v>
      </c>
      <c r="C40" s="65">
        <v>0</v>
      </c>
      <c r="D40" s="75">
        <v>0.33339999999999997</v>
      </c>
      <c r="E40" s="7"/>
      <c r="F40" s="21">
        <f>SUM(F33*D40)*(100%-C40)</f>
        <v>0</v>
      </c>
    </row>
    <row r="41" spans="1:6" ht="15" thickBot="1" x14ac:dyDescent="0.4">
      <c r="B41" s="19"/>
      <c r="C41" s="26"/>
      <c r="D41" s="26"/>
      <c r="E41" s="7"/>
      <c r="F41" s="21"/>
    </row>
    <row r="42" spans="1:6" ht="15" thickBot="1" x14ac:dyDescent="0.4">
      <c r="B42" s="6"/>
      <c r="C42" s="66"/>
      <c r="D42" s="69" t="s">
        <v>119</v>
      </c>
      <c r="E42" s="16"/>
      <c r="F42" s="20">
        <f>SUM(F38:F40)</f>
        <v>0</v>
      </c>
    </row>
    <row r="43" spans="1:6" ht="15" thickBot="1" x14ac:dyDescent="0.4">
      <c r="B43" s="6"/>
      <c r="C43" s="7"/>
      <c r="D43" s="7"/>
      <c r="E43" s="7"/>
      <c r="F43" s="8"/>
    </row>
    <row r="44" spans="1:6" ht="15.5" x14ac:dyDescent="0.35">
      <c r="B44" s="12" t="s">
        <v>121</v>
      </c>
      <c r="C44" s="2"/>
      <c r="D44" s="2"/>
      <c r="E44" s="2"/>
      <c r="F44" s="63">
        <v>0</v>
      </c>
    </row>
    <row r="45" spans="1:6" ht="18.75" customHeight="1" thickBot="1" x14ac:dyDescent="0.5">
      <c r="B45" s="17"/>
      <c r="C45" s="10"/>
      <c r="D45" s="10"/>
      <c r="E45" s="10"/>
      <c r="F45" s="11"/>
    </row>
    <row r="46" spans="1:6" ht="25.25" customHeight="1" x14ac:dyDescent="0.35"/>
    <row r="47" spans="1:6" ht="15" thickBot="1" x14ac:dyDescent="0.4"/>
    <row r="48" spans="1:6" ht="15" thickBot="1" x14ac:dyDescent="0.4">
      <c r="B48" s="80" t="s">
        <v>34</v>
      </c>
      <c r="C48" s="81"/>
    </row>
    <row r="49" spans="2:3" x14ac:dyDescent="0.35">
      <c r="B49" s="6" t="s">
        <v>35</v>
      </c>
      <c r="C49" s="72"/>
    </row>
    <row r="50" spans="2:3" x14ac:dyDescent="0.35">
      <c r="B50" s="6" t="s">
        <v>36</v>
      </c>
      <c r="C50" s="73"/>
    </row>
    <row r="51" spans="2:3" x14ac:dyDescent="0.35">
      <c r="B51" s="6" t="s">
        <v>37</v>
      </c>
      <c r="C51" s="73"/>
    </row>
    <row r="52" spans="2:3" ht="42" customHeight="1" x14ac:dyDescent="0.35">
      <c r="B52" s="18" t="s">
        <v>38</v>
      </c>
      <c r="C52" s="73"/>
    </row>
    <row r="53" spans="2:3" ht="15" thickBot="1" x14ac:dyDescent="0.4">
      <c r="B53" s="9" t="s">
        <v>39</v>
      </c>
      <c r="C53" s="74"/>
    </row>
    <row r="56" spans="2:3" x14ac:dyDescent="0.35">
      <c r="B56" s="61" t="s">
        <v>178</v>
      </c>
    </row>
    <row r="57" spans="2:3" x14ac:dyDescent="0.35">
      <c r="B57" s="61" t="s">
        <v>177</v>
      </c>
    </row>
  </sheetData>
  <sheetProtection algorithmName="SHA-512" hashValue="R+emneh9mwRH2ST6p5cc86a8qottKe3pOBn0CswNWcGxS3S1Kom0xFiuhK8llQOv0d9d/l0bRHvpYiw35gr+fQ==" saltValue="cuH7/W8H82IpOFMyC/02mg==" spinCount="100000" sheet="1"/>
  <protectedRanges>
    <protectedRange sqref="C38:C40 F44 C49:C53" name="Bereik1"/>
  </protectedRanges>
  <mergeCells count="9">
    <mergeCell ref="B48:C48"/>
    <mergeCell ref="B7:F7"/>
    <mergeCell ref="B2:F2"/>
    <mergeCell ref="B4:F4"/>
    <mergeCell ref="B5:F5"/>
    <mergeCell ref="B6:F6"/>
    <mergeCell ref="B9:F9"/>
    <mergeCell ref="B10:F10"/>
    <mergeCell ref="B8:F8"/>
  </mergeCells>
  <conditionalFormatting sqref="F33">
    <cfRule type="cellIs" dxfId="0" priority="4" operator="greaterThan">
      <formula>200000</formula>
    </cfRule>
  </conditionalFormatting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212E0-8AC0-4F30-89EB-038EB23C315E}">
  <sheetPr>
    <pageSetUpPr fitToPage="1"/>
  </sheetPr>
  <dimension ref="A1:V98"/>
  <sheetViews>
    <sheetView topLeftCell="A61" zoomScale="70" workbookViewId="0">
      <selection activeCell="E74" sqref="E74"/>
    </sheetView>
  </sheetViews>
  <sheetFormatPr defaultColWidth="8.54296875" defaultRowHeight="14.5" x14ac:dyDescent="0.35"/>
  <cols>
    <col min="1" max="1" width="3.453125" style="43" customWidth="1"/>
    <col min="2" max="3" width="50.453125" style="43" customWidth="1"/>
    <col min="4" max="4" width="12.453125" style="43" bestFit="1" customWidth="1"/>
    <col min="5" max="5" width="14.453125" style="53" customWidth="1"/>
    <col min="6" max="6" width="16.54296875" style="53" customWidth="1"/>
    <col min="7" max="7" width="8.54296875" style="43"/>
    <col min="8" max="8" width="46.54296875" style="43" customWidth="1"/>
    <col min="9" max="9" width="47.36328125" style="43" customWidth="1"/>
    <col min="10" max="10" width="13.54296875" style="43" customWidth="1"/>
    <col min="11" max="11" width="15.54296875" style="53" customWidth="1"/>
    <col min="12" max="12" width="19.08984375" style="53" customWidth="1"/>
    <col min="13" max="13" width="0.453125" style="43" customWidth="1"/>
    <col min="14" max="21" width="8.54296875" style="43" hidden="1" customWidth="1"/>
    <col min="22" max="22" width="22.453125" style="43" customWidth="1"/>
    <col min="23" max="16384" width="8.54296875" style="43"/>
  </cols>
  <sheetData>
    <row r="1" spans="1:22" s="39" customFormat="1" ht="21" customHeight="1" x14ac:dyDescent="0.35">
      <c r="B1" s="103" t="s">
        <v>40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5"/>
    </row>
    <row r="2" spans="1:22" s="39" customFormat="1" ht="21" customHeight="1" x14ac:dyDescent="0.35">
      <c r="B2" s="103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5"/>
    </row>
    <row r="3" spans="1:22" s="39" customFormat="1" ht="15.5" x14ac:dyDescent="0.35">
      <c r="A3" s="40"/>
      <c r="B3" s="97" t="s">
        <v>1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9"/>
    </row>
    <row r="4" spans="1:22" s="39" customFormat="1" x14ac:dyDescent="0.35">
      <c r="A4" s="40"/>
      <c r="B4" s="106" t="s">
        <v>118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8"/>
    </row>
    <row r="5" spans="1:22" s="39" customFormat="1" x14ac:dyDescent="0.35">
      <c r="A5" s="40"/>
      <c r="B5" s="100" t="s">
        <v>3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2"/>
    </row>
    <row r="6" spans="1:22" s="39" customFormat="1" x14ac:dyDescent="0.35">
      <c r="A6" s="40"/>
      <c r="B6" s="100" t="s">
        <v>41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1:22" s="39" customFormat="1" ht="30" customHeight="1" x14ac:dyDescent="0.35">
      <c r="A7" s="40"/>
      <c r="B7" s="100" t="s">
        <v>42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V7" s="54"/>
    </row>
    <row r="8" spans="1:22" s="39" customFormat="1" x14ac:dyDescent="0.35">
      <c r="A8" s="40"/>
      <c r="B8" s="100" t="s">
        <v>5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2"/>
      <c r="V8" s="54"/>
    </row>
    <row r="9" spans="1:22" s="39" customFormat="1" x14ac:dyDescent="0.35">
      <c r="A9" s="40"/>
      <c r="B9" s="100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2"/>
      <c r="V9" s="54"/>
    </row>
    <row r="10" spans="1:22" s="39" customFormat="1" x14ac:dyDescent="0.35">
      <c r="A10" s="40"/>
      <c r="B10" s="94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6"/>
    </row>
    <row r="11" spans="1:22" x14ac:dyDescent="0.35">
      <c r="A11" s="41"/>
      <c r="B11" s="41"/>
      <c r="C11" s="41"/>
      <c r="D11" s="41"/>
      <c r="E11" s="42"/>
      <c r="F11" s="42"/>
      <c r="G11" s="41"/>
      <c r="H11" s="41"/>
      <c r="I11" s="41"/>
      <c r="J11" s="41"/>
      <c r="K11" s="42"/>
      <c r="L11" s="42"/>
      <c r="M11" s="41"/>
      <c r="N11" s="41"/>
      <c r="O11" s="41"/>
      <c r="P11" s="41"/>
    </row>
    <row r="12" spans="1:22" ht="31" x14ac:dyDescent="0.35">
      <c r="A12" s="41"/>
      <c r="B12" s="44" t="s">
        <v>43</v>
      </c>
      <c r="C12" s="44" t="s">
        <v>176</v>
      </c>
      <c r="D12" s="44" t="s">
        <v>44</v>
      </c>
      <c r="E12" s="45" t="s">
        <v>45</v>
      </c>
      <c r="F12" s="45" t="s">
        <v>30</v>
      </c>
      <c r="G12" s="41"/>
      <c r="H12" s="44" t="s">
        <v>43</v>
      </c>
      <c r="I12" s="44" t="s">
        <v>176</v>
      </c>
      <c r="J12" s="44" t="s">
        <v>46</v>
      </c>
      <c r="K12" s="45" t="s">
        <v>45</v>
      </c>
      <c r="L12" s="45" t="s">
        <v>30</v>
      </c>
      <c r="M12" s="41"/>
      <c r="N12" s="41"/>
      <c r="O12" s="41"/>
      <c r="P12" s="41"/>
    </row>
    <row r="13" spans="1:22" x14ac:dyDescent="0.35">
      <c r="A13" s="41"/>
      <c r="B13" s="46" t="s">
        <v>112</v>
      </c>
      <c r="C13" s="47"/>
      <c r="D13" s="47"/>
      <c r="E13" s="48"/>
      <c r="F13" s="48"/>
      <c r="G13" s="41"/>
      <c r="H13" s="46" t="s">
        <v>47</v>
      </c>
      <c r="I13" s="47"/>
      <c r="J13" s="47"/>
      <c r="K13" s="49"/>
      <c r="L13" s="49"/>
      <c r="M13" s="41"/>
      <c r="N13" s="41"/>
      <c r="O13" s="41"/>
      <c r="P13" s="41"/>
    </row>
    <row r="14" spans="1:22" x14ac:dyDescent="0.35">
      <c r="A14" s="41"/>
      <c r="B14" s="28" t="s">
        <v>128</v>
      </c>
      <c r="C14" s="76"/>
      <c r="D14" s="28">
        <v>864</v>
      </c>
      <c r="E14" s="32"/>
      <c r="F14" s="31">
        <f>SUM(D14*E14)</f>
        <v>0</v>
      </c>
      <c r="G14" s="41"/>
      <c r="H14" s="28" t="s">
        <v>48</v>
      </c>
      <c r="I14" s="76"/>
      <c r="J14" s="28">
        <v>108</v>
      </c>
      <c r="K14" s="33"/>
      <c r="L14" s="31">
        <f>SUM(J14*K14)</f>
        <v>0</v>
      </c>
      <c r="M14" s="41"/>
      <c r="N14" s="41"/>
      <c r="O14" s="41"/>
      <c r="P14" s="41"/>
    </row>
    <row r="15" spans="1:22" x14ac:dyDescent="0.35">
      <c r="A15" s="41"/>
      <c r="B15" s="29" t="s">
        <v>129</v>
      </c>
      <c r="C15" s="76"/>
      <c r="D15" s="28">
        <v>270</v>
      </c>
      <c r="E15" s="32"/>
      <c r="F15" s="31">
        <f t="shared" ref="F15:F19" si="0">SUM(D15*E15)</f>
        <v>0</v>
      </c>
      <c r="G15" s="41"/>
      <c r="H15" s="29" t="s">
        <v>49</v>
      </c>
      <c r="I15" s="76"/>
      <c r="J15" s="28">
        <v>108</v>
      </c>
      <c r="K15" s="33"/>
      <c r="L15" s="31">
        <f>SUM(J15*K15)</f>
        <v>0</v>
      </c>
      <c r="M15" s="41"/>
      <c r="N15" s="41"/>
      <c r="O15" s="41"/>
      <c r="P15" s="41"/>
    </row>
    <row r="16" spans="1:22" x14ac:dyDescent="0.35">
      <c r="A16" s="41"/>
      <c r="B16" s="28" t="s">
        <v>125</v>
      </c>
      <c r="C16" s="76"/>
      <c r="D16" s="28">
        <v>2430</v>
      </c>
      <c r="E16" s="32"/>
      <c r="F16" s="31">
        <f t="shared" si="0"/>
        <v>0</v>
      </c>
      <c r="G16" s="41"/>
      <c r="H16" s="46" t="s">
        <v>50</v>
      </c>
      <c r="I16" s="46"/>
      <c r="J16" s="71"/>
      <c r="K16" s="49"/>
      <c r="L16" s="50"/>
      <c r="M16" s="41"/>
      <c r="N16" s="41"/>
      <c r="O16" s="41"/>
      <c r="P16" s="41"/>
    </row>
    <row r="17" spans="1:16" x14ac:dyDescent="0.35">
      <c r="A17" s="41"/>
      <c r="B17" s="29" t="s">
        <v>126</v>
      </c>
      <c r="C17" s="76"/>
      <c r="D17" s="28">
        <v>405</v>
      </c>
      <c r="E17" s="32"/>
      <c r="F17" s="31">
        <f>SUM(D17*E17)</f>
        <v>0</v>
      </c>
      <c r="G17" s="41"/>
      <c r="H17" s="29" t="s">
        <v>51</v>
      </c>
      <c r="I17" s="76"/>
      <c r="J17" s="28">
        <v>105300</v>
      </c>
      <c r="K17" s="33"/>
      <c r="L17" s="31">
        <f>SUM(J17*K17)</f>
        <v>0</v>
      </c>
      <c r="M17" s="41"/>
      <c r="N17" s="41"/>
      <c r="O17" s="41"/>
      <c r="P17" s="41"/>
    </row>
    <row r="18" spans="1:16" x14ac:dyDescent="0.35">
      <c r="A18" s="41"/>
      <c r="B18" s="28" t="s">
        <v>130</v>
      </c>
      <c r="C18" s="76"/>
      <c r="D18" s="28">
        <v>972.00000000000011</v>
      </c>
      <c r="E18" s="32"/>
      <c r="F18" s="31">
        <f>SUM(D18*E18)</f>
        <v>0</v>
      </c>
      <c r="G18" s="41"/>
      <c r="H18" s="28" t="s">
        <v>52</v>
      </c>
      <c r="I18" s="76"/>
      <c r="J18" s="28">
        <v>43200</v>
      </c>
      <c r="K18" s="33"/>
      <c r="L18" s="31">
        <f>SUM(J18*K18)</f>
        <v>0</v>
      </c>
      <c r="M18" s="41"/>
      <c r="N18" s="41"/>
      <c r="O18" s="41"/>
      <c r="P18" s="41"/>
    </row>
    <row r="19" spans="1:16" x14ac:dyDescent="0.35">
      <c r="A19" s="41"/>
      <c r="B19" s="29" t="s">
        <v>127</v>
      </c>
      <c r="C19" s="76"/>
      <c r="D19" s="28">
        <v>540</v>
      </c>
      <c r="E19" s="32"/>
      <c r="F19" s="31">
        <f t="shared" si="0"/>
        <v>0</v>
      </c>
      <c r="G19" s="41"/>
      <c r="H19" s="29" t="s">
        <v>53</v>
      </c>
      <c r="I19" s="76"/>
      <c r="J19" s="28">
        <v>42120</v>
      </c>
      <c r="K19" s="33"/>
      <c r="L19" s="31">
        <f>SUM(J19*K19)</f>
        <v>0</v>
      </c>
      <c r="M19" s="41"/>
      <c r="N19" s="41"/>
      <c r="O19" s="41"/>
      <c r="P19" s="41"/>
    </row>
    <row r="20" spans="1:16" x14ac:dyDescent="0.35">
      <c r="A20" s="41"/>
      <c r="B20" s="28" t="s">
        <v>131</v>
      </c>
      <c r="C20" s="76"/>
      <c r="D20" s="28">
        <v>918.00000000000011</v>
      </c>
      <c r="E20" s="32"/>
      <c r="F20" s="31">
        <f>SUM(D20*E20)</f>
        <v>0</v>
      </c>
      <c r="G20" s="41"/>
      <c r="H20" s="28" t="s">
        <v>54</v>
      </c>
      <c r="I20" s="76"/>
      <c r="J20" s="28">
        <v>105840</v>
      </c>
      <c r="K20" s="33"/>
      <c r="L20" s="31">
        <f t="shared" ref="L20:L36" si="1">SUM(J20*K20)</f>
        <v>0</v>
      </c>
      <c r="M20" s="41"/>
      <c r="N20" s="41"/>
      <c r="O20" s="41"/>
      <c r="P20" s="41"/>
    </row>
    <row r="21" spans="1:16" x14ac:dyDescent="0.35">
      <c r="A21" s="41"/>
      <c r="B21" s="46" t="s">
        <v>57</v>
      </c>
      <c r="C21" s="46"/>
      <c r="D21" s="71"/>
      <c r="E21" s="49"/>
      <c r="F21" s="50"/>
      <c r="G21" s="41"/>
      <c r="H21" s="29" t="s">
        <v>55</v>
      </c>
      <c r="I21" s="76"/>
      <c r="J21" s="28">
        <v>108000</v>
      </c>
      <c r="K21" s="33"/>
      <c r="L21" s="31">
        <f t="shared" si="1"/>
        <v>0</v>
      </c>
      <c r="M21" s="41"/>
      <c r="N21" s="41"/>
      <c r="O21" s="41"/>
      <c r="P21" s="41"/>
    </row>
    <row r="22" spans="1:16" x14ac:dyDescent="0.35">
      <c r="A22" s="41"/>
      <c r="B22" s="28" t="s">
        <v>132</v>
      </c>
      <c r="C22" s="76"/>
      <c r="D22" s="28">
        <v>24300</v>
      </c>
      <c r="E22" s="33"/>
      <c r="F22" s="31">
        <f>SUM(D22*E22)</f>
        <v>0</v>
      </c>
      <c r="G22" s="41"/>
      <c r="H22" s="28" t="s">
        <v>56</v>
      </c>
      <c r="I22" s="76"/>
      <c r="J22" s="28">
        <v>108000</v>
      </c>
      <c r="K22" s="33"/>
      <c r="L22" s="31">
        <f t="shared" si="1"/>
        <v>0</v>
      </c>
      <c r="M22" s="41"/>
      <c r="N22" s="41"/>
      <c r="O22" s="41"/>
      <c r="P22" s="41"/>
    </row>
    <row r="23" spans="1:16" x14ac:dyDescent="0.35">
      <c r="A23" s="41"/>
      <c r="B23" s="29" t="s">
        <v>133</v>
      </c>
      <c r="C23" s="76"/>
      <c r="D23" s="28">
        <v>10260</v>
      </c>
      <c r="E23" s="33"/>
      <c r="F23" s="31">
        <f>SUM(D23*E23)</f>
        <v>0</v>
      </c>
      <c r="G23" s="41"/>
      <c r="H23" s="28" t="s">
        <v>113</v>
      </c>
      <c r="I23" s="76"/>
      <c r="J23" s="28">
        <v>2592</v>
      </c>
      <c r="K23" s="33"/>
      <c r="L23" s="31">
        <f t="shared" si="1"/>
        <v>0</v>
      </c>
      <c r="M23" s="41"/>
      <c r="N23" s="41"/>
      <c r="O23" s="41"/>
      <c r="P23" s="41"/>
    </row>
    <row r="24" spans="1:16" x14ac:dyDescent="0.35">
      <c r="A24" s="41"/>
      <c r="B24" s="46" t="s">
        <v>10</v>
      </c>
      <c r="C24" s="46"/>
      <c r="D24" s="71"/>
      <c r="E24" s="49"/>
      <c r="F24" s="50"/>
      <c r="G24" s="41"/>
      <c r="H24" s="29" t="s">
        <v>146</v>
      </c>
      <c r="I24" s="76"/>
      <c r="J24" s="28">
        <v>64800.000000000007</v>
      </c>
      <c r="K24" s="33"/>
      <c r="L24" s="31">
        <f t="shared" si="1"/>
        <v>0</v>
      </c>
      <c r="M24" s="41"/>
      <c r="N24" s="41"/>
      <c r="O24" s="41"/>
      <c r="P24" s="41"/>
    </row>
    <row r="25" spans="1:16" x14ac:dyDescent="0.35">
      <c r="A25" s="41"/>
      <c r="B25" s="28" t="s">
        <v>61</v>
      </c>
      <c r="C25" s="76"/>
      <c r="D25" s="28">
        <v>8532</v>
      </c>
      <c r="E25" s="33"/>
      <c r="F25" s="31">
        <f t="shared" ref="F25:F33" si="2">SUM(D25*E25)</f>
        <v>0</v>
      </c>
      <c r="G25" s="41"/>
      <c r="H25" s="29" t="s">
        <v>147</v>
      </c>
      <c r="I25" s="76"/>
      <c r="J25" s="28">
        <v>19569.600000000002</v>
      </c>
      <c r="K25" s="33"/>
      <c r="L25" s="31">
        <f t="shared" si="1"/>
        <v>0</v>
      </c>
      <c r="M25" s="41"/>
      <c r="N25" s="41"/>
      <c r="O25" s="41"/>
      <c r="P25" s="41"/>
    </row>
    <row r="26" spans="1:16" x14ac:dyDescent="0.35">
      <c r="A26" s="41"/>
      <c r="B26" s="29" t="s">
        <v>134</v>
      </c>
      <c r="C26" s="76"/>
      <c r="D26" s="28">
        <v>3132</v>
      </c>
      <c r="E26" s="33"/>
      <c r="F26" s="31">
        <f t="shared" si="2"/>
        <v>0</v>
      </c>
      <c r="G26" s="41"/>
      <c r="H26" s="28" t="s">
        <v>58</v>
      </c>
      <c r="I26" s="76"/>
      <c r="J26" s="28">
        <v>30780.000000000004</v>
      </c>
      <c r="K26" s="33"/>
      <c r="L26" s="31">
        <f t="shared" si="1"/>
        <v>0</v>
      </c>
      <c r="M26" s="41"/>
      <c r="N26" s="41"/>
      <c r="O26" s="41"/>
      <c r="P26" s="41"/>
    </row>
    <row r="27" spans="1:16" x14ac:dyDescent="0.35">
      <c r="A27" s="41"/>
      <c r="B27" s="28" t="s">
        <v>63</v>
      </c>
      <c r="C27" s="76"/>
      <c r="D27" s="28">
        <v>4212</v>
      </c>
      <c r="E27" s="33"/>
      <c r="F27" s="31">
        <f t="shared" si="2"/>
        <v>0</v>
      </c>
      <c r="G27" s="41"/>
      <c r="H27" s="29" t="s">
        <v>59</v>
      </c>
      <c r="I27" s="76"/>
      <c r="J27" s="28">
        <v>27000</v>
      </c>
      <c r="K27" s="33"/>
      <c r="L27" s="31">
        <f t="shared" si="1"/>
        <v>0</v>
      </c>
      <c r="M27" s="41"/>
      <c r="N27" s="41"/>
      <c r="O27" s="41"/>
      <c r="P27" s="41"/>
    </row>
    <row r="28" spans="1:16" x14ac:dyDescent="0.35">
      <c r="A28" s="41"/>
      <c r="B28" s="29" t="s">
        <v>65</v>
      </c>
      <c r="C28" s="76"/>
      <c r="D28" s="28">
        <v>6210</v>
      </c>
      <c r="E28" s="33"/>
      <c r="F28" s="31">
        <f t="shared" si="2"/>
        <v>0</v>
      </c>
      <c r="G28" s="41"/>
      <c r="H28" s="28" t="s">
        <v>60</v>
      </c>
      <c r="I28" s="76"/>
      <c r="J28" s="28">
        <v>945.00000000000011</v>
      </c>
      <c r="K28" s="33"/>
      <c r="L28" s="31">
        <f t="shared" si="1"/>
        <v>0</v>
      </c>
      <c r="M28" s="41"/>
      <c r="N28" s="41"/>
      <c r="O28" s="41"/>
      <c r="P28" s="41"/>
    </row>
    <row r="29" spans="1:16" x14ac:dyDescent="0.35">
      <c r="A29" s="41"/>
      <c r="B29" s="28" t="s">
        <v>66</v>
      </c>
      <c r="C29" s="76"/>
      <c r="D29" s="28">
        <v>1161</v>
      </c>
      <c r="E29" s="33"/>
      <c r="F29" s="31">
        <f t="shared" si="2"/>
        <v>0</v>
      </c>
      <c r="G29" s="41"/>
      <c r="H29" s="46" t="s">
        <v>20</v>
      </c>
      <c r="I29" s="46"/>
      <c r="J29" s="71"/>
      <c r="K29" s="49"/>
      <c r="L29" s="50"/>
      <c r="M29" s="41"/>
      <c r="N29" s="41"/>
      <c r="O29" s="41"/>
      <c r="P29" s="41"/>
    </row>
    <row r="30" spans="1:16" x14ac:dyDescent="0.35">
      <c r="A30" s="41"/>
      <c r="B30" s="29" t="s">
        <v>135</v>
      </c>
      <c r="C30" s="76"/>
      <c r="D30" s="28">
        <v>2160</v>
      </c>
      <c r="E30" s="33"/>
      <c r="F30" s="31">
        <f t="shared" si="2"/>
        <v>0</v>
      </c>
      <c r="G30" s="41"/>
      <c r="H30" s="28" t="s">
        <v>62</v>
      </c>
      <c r="I30" s="76"/>
      <c r="J30" s="28">
        <v>1512</v>
      </c>
      <c r="K30" s="33"/>
      <c r="L30" s="31">
        <f t="shared" si="1"/>
        <v>0</v>
      </c>
      <c r="M30" s="41"/>
      <c r="N30" s="41"/>
      <c r="O30" s="41"/>
      <c r="P30" s="41"/>
    </row>
    <row r="31" spans="1:16" x14ac:dyDescent="0.35">
      <c r="A31" s="41"/>
      <c r="B31" s="28" t="s">
        <v>136</v>
      </c>
      <c r="C31" s="76"/>
      <c r="D31" s="28">
        <v>66960</v>
      </c>
      <c r="E31" s="33"/>
      <c r="F31" s="31">
        <f t="shared" si="2"/>
        <v>0</v>
      </c>
      <c r="G31" s="41"/>
      <c r="H31" s="29" t="s">
        <v>148</v>
      </c>
      <c r="I31" s="76"/>
      <c r="J31" s="28">
        <v>7997.4000000000005</v>
      </c>
      <c r="K31" s="33"/>
      <c r="L31" s="31">
        <f t="shared" si="1"/>
        <v>0</v>
      </c>
      <c r="M31" s="41"/>
      <c r="N31" s="41"/>
      <c r="O31" s="41"/>
      <c r="P31" s="41"/>
    </row>
    <row r="32" spans="1:16" x14ac:dyDescent="0.35">
      <c r="A32" s="41"/>
      <c r="B32" s="28" t="s">
        <v>138</v>
      </c>
      <c r="C32" s="76"/>
      <c r="D32" s="28">
        <v>1026</v>
      </c>
      <c r="E32" s="33"/>
      <c r="F32" s="31">
        <f t="shared" si="2"/>
        <v>0</v>
      </c>
      <c r="G32" s="41"/>
      <c r="H32" s="28" t="s">
        <v>64</v>
      </c>
      <c r="I32" s="76"/>
      <c r="J32" s="28">
        <v>15120.000000000002</v>
      </c>
      <c r="K32" s="33"/>
      <c r="L32" s="31">
        <f t="shared" si="1"/>
        <v>0</v>
      </c>
      <c r="M32" s="41"/>
      <c r="N32" s="41"/>
      <c r="O32" s="41"/>
      <c r="P32" s="41"/>
    </row>
    <row r="33" spans="1:16" x14ac:dyDescent="0.35">
      <c r="A33" s="41"/>
      <c r="B33" s="29" t="s">
        <v>139</v>
      </c>
      <c r="C33" s="76"/>
      <c r="D33" s="28">
        <v>2268</v>
      </c>
      <c r="E33" s="33"/>
      <c r="F33" s="31">
        <f t="shared" si="2"/>
        <v>0</v>
      </c>
      <c r="G33" s="41"/>
      <c r="H33" s="29" t="s">
        <v>137</v>
      </c>
      <c r="I33" s="76"/>
      <c r="J33" s="28">
        <v>19440</v>
      </c>
      <c r="K33" s="33"/>
      <c r="L33" s="31">
        <f t="shared" si="1"/>
        <v>0</v>
      </c>
      <c r="M33" s="41"/>
      <c r="N33" s="41"/>
      <c r="O33" s="41"/>
      <c r="P33" s="41"/>
    </row>
    <row r="34" spans="1:16" x14ac:dyDescent="0.35">
      <c r="A34" s="41"/>
      <c r="B34" s="46" t="s">
        <v>11</v>
      </c>
      <c r="C34" s="46"/>
      <c r="D34" s="71"/>
      <c r="E34" s="52"/>
      <c r="F34" s="52"/>
      <c r="G34" s="41"/>
      <c r="H34" s="46" t="s">
        <v>21</v>
      </c>
      <c r="I34" s="46"/>
      <c r="J34" s="71"/>
      <c r="K34" s="52"/>
      <c r="L34" s="50"/>
      <c r="M34" s="41"/>
      <c r="N34" s="41"/>
      <c r="O34" s="41"/>
      <c r="P34" s="41"/>
    </row>
    <row r="35" spans="1:16" x14ac:dyDescent="0.35">
      <c r="A35" s="41"/>
      <c r="B35" s="28" t="s">
        <v>141</v>
      </c>
      <c r="C35" s="76"/>
      <c r="D35" s="28">
        <v>3294</v>
      </c>
      <c r="E35" s="33"/>
      <c r="F35" s="31">
        <f t="shared" ref="F35:F40" si="3">SUM(D35*E35)</f>
        <v>0</v>
      </c>
      <c r="G35" s="41"/>
      <c r="H35" s="29" t="s">
        <v>140</v>
      </c>
      <c r="I35" s="76"/>
      <c r="J35" s="28">
        <v>648</v>
      </c>
      <c r="K35" s="33"/>
      <c r="L35" s="31">
        <f t="shared" si="1"/>
        <v>0</v>
      </c>
      <c r="M35" s="41"/>
      <c r="N35" s="41"/>
      <c r="O35" s="41"/>
      <c r="P35" s="41"/>
    </row>
    <row r="36" spans="1:16" x14ac:dyDescent="0.35">
      <c r="A36" s="41"/>
      <c r="B36" s="29" t="s">
        <v>142</v>
      </c>
      <c r="C36" s="76"/>
      <c r="D36" s="28">
        <v>3510.0000000000005</v>
      </c>
      <c r="E36" s="33"/>
      <c r="F36" s="31">
        <f t="shared" si="3"/>
        <v>0</v>
      </c>
      <c r="G36" s="41"/>
      <c r="H36" s="28" t="s">
        <v>67</v>
      </c>
      <c r="I36" s="76"/>
      <c r="J36" s="28">
        <v>1782.0000000000002</v>
      </c>
      <c r="K36" s="33"/>
      <c r="L36" s="31">
        <f t="shared" si="1"/>
        <v>0</v>
      </c>
      <c r="M36" s="41"/>
      <c r="N36" s="41"/>
      <c r="O36" s="41"/>
      <c r="P36" s="41"/>
    </row>
    <row r="37" spans="1:16" x14ac:dyDescent="0.35">
      <c r="A37" s="41"/>
      <c r="B37" s="28" t="s">
        <v>69</v>
      </c>
      <c r="C37" s="76"/>
      <c r="D37" s="28">
        <v>3510.0000000000005</v>
      </c>
      <c r="E37" s="33"/>
      <c r="F37" s="31">
        <f t="shared" si="3"/>
        <v>0</v>
      </c>
      <c r="G37" s="41"/>
      <c r="H37" s="29" t="s">
        <v>143</v>
      </c>
      <c r="I37" s="76"/>
      <c r="J37" s="28">
        <v>1134</v>
      </c>
      <c r="K37" s="33"/>
      <c r="L37" s="31">
        <f>SUM(J37*K38)</f>
        <v>0</v>
      </c>
      <c r="M37" s="41"/>
      <c r="N37" s="41"/>
      <c r="O37" s="41"/>
      <c r="P37" s="41"/>
    </row>
    <row r="38" spans="1:16" x14ac:dyDescent="0.35">
      <c r="A38" s="41"/>
      <c r="B38" s="29" t="s">
        <v>71</v>
      </c>
      <c r="C38" s="76"/>
      <c r="D38" s="28">
        <v>2160</v>
      </c>
      <c r="E38" s="33"/>
      <c r="F38" s="31">
        <f t="shared" si="3"/>
        <v>0</v>
      </c>
      <c r="G38" s="41"/>
      <c r="J38" s="28"/>
      <c r="K38" s="79"/>
      <c r="M38" s="41"/>
      <c r="N38" s="41"/>
      <c r="O38" s="41"/>
      <c r="P38" s="41"/>
    </row>
    <row r="39" spans="1:16" x14ac:dyDescent="0.35">
      <c r="A39" s="41"/>
      <c r="B39" s="28" t="s">
        <v>144</v>
      </c>
      <c r="C39" s="76"/>
      <c r="D39" s="28">
        <v>270</v>
      </c>
      <c r="E39" s="33"/>
      <c r="F39" s="31">
        <f t="shared" si="3"/>
        <v>0</v>
      </c>
      <c r="G39" s="41"/>
      <c r="H39" s="46" t="s">
        <v>22</v>
      </c>
      <c r="I39" s="46"/>
      <c r="J39" s="71"/>
      <c r="K39" s="52"/>
      <c r="L39" s="50"/>
      <c r="M39" s="41"/>
      <c r="N39" s="41"/>
      <c r="O39" s="41"/>
      <c r="P39" s="41"/>
    </row>
    <row r="40" spans="1:16" x14ac:dyDescent="0.35">
      <c r="A40" s="41"/>
      <c r="B40" s="29" t="s">
        <v>145</v>
      </c>
      <c r="C40" s="76"/>
      <c r="D40" s="28">
        <v>1620</v>
      </c>
      <c r="E40" s="33"/>
      <c r="F40" s="31">
        <f t="shared" si="3"/>
        <v>0</v>
      </c>
      <c r="G40" s="41"/>
      <c r="H40" s="28" t="s">
        <v>68</v>
      </c>
      <c r="I40" s="76"/>
      <c r="J40" s="28">
        <v>2214</v>
      </c>
      <c r="K40" s="33"/>
      <c r="L40" s="31">
        <f t="shared" ref="L40:L45" si="4">SUM(J40*K40)</f>
        <v>0</v>
      </c>
      <c r="M40" s="41"/>
      <c r="N40" s="41"/>
      <c r="O40" s="41"/>
      <c r="P40" s="41"/>
    </row>
    <row r="41" spans="1:16" x14ac:dyDescent="0.35">
      <c r="A41" s="41"/>
      <c r="B41" s="46" t="s">
        <v>12</v>
      </c>
      <c r="C41" s="46"/>
      <c r="D41" s="71"/>
      <c r="E41" s="52"/>
      <c r="F41" s="52"/>
      <c r="G41" s="41"/>
      <c r="H41" s="29" t="s">
        <v>70</v>
      </c>
      <c r="I41" s="76"/>
      <c r="J41" s="28">
        <v>2808</v>
      </c>
      <c r="K41" s="33"/>
      <c r="L41" s="31">
        <f t="shared" si="4"/>
        <v>0</v>
      </c>
      <c r="M41" s="41"/>
      <c r="N41" s="41"/>
      <c r="O41" s="41"/>
      <c r="P41" s="41"/>
    </row>
    <row r="42" spans="1:16" x14ac:dyDescent="0.35">
      <c r="A42" s="41"/>
      <c r="B42" s="28" t="s">
        <v>76</v>
      </c>
      <c r="C42" s="76"/>
      <c r="D42" s="28">
        <v>17820</v>
      </c>
      <c r="E42" s="33"/>
      <c r="F42" s="31">
        <f>SUM(D42*E42)</f>
        <v>0</v>
      </c>
      <c r="G42" s="41"/>
      <c r="H42" s="28" t="s">
        <v>72</v>
      </c>
      <c r="I42" s="76"/>
      <c r="J42" s="28">
        <v>2484</v>
      </c>
      <c r="K42" s="33"/>
      <c r="L42" s="31">
        <f t="shared" si="4"/>
        <v>0</v>
      </c>
      <c r="M42" s="41"/>
      <c r="N42" s="41"/>
      <c r="O42" s="41"/>
      <c r="P42" s="41"/>
    </row>
    <row r="43" spans="1:16" ht="17.399999999999999" customHeight="1" x14ac:dyDescent="0.35">
      <c r="A43" s="41"/>
      <c r="B43" s="29" t="s">
        <v>78</v>
      </c>
      <c r="C43" s="76"/>
      <c r="D43" s="28">
        <v>8100.0000000000009</v>
      </c>
      <c r="E43" s="33"/>
      <c r="F43" s="31">
        <f>SUM(D43*E43)</f>
        <v>0</v>
      </c>
      <c r="G43" s="41"/>
      <c r="H43" s="29" t="s">
        <v>73</v>
      </c>
      <c r="I43" s="76"/>
      <c r="J43" s="28">
        <v>3618.0000000000005</v>
      </c>
      <c r="K43" s="33"/>
      <c r="L43" s="31">
        <f t="shared" si="4"/>
        <v>0</v>
      </c>
      <c r="M43" s="41"/>
      <c r="N43" s="41"/>
      <c r="O43" s="41"/>
      <c r="P43" s="41"/>
    </row>
    <row r="44" spans="1:16" ht="16.25" customHeight="1" x14ac:dyDescent="0.35">
      <c r="A44" s="41"/>
      <c r="B44" s="28" t="s">
        <v>80</v>
      </c>
      <c r="C44" s="76"/>
      <c r="D44" s="28">
        <v>9180</v>
      </c>
      <c r="E44" s="33"/>
      <c r="F44" s="31">
        <f>SUM(D44*E44)</f>
        <v>0</v>
      </c>
      <c r="G44" s="41"/>
      <c r="H44" s="29" t="s">
        <v>74</v>
      </c>
      <c r="I44" s="76"/>
      <c r="J44" s="28">
        <v>3348</v>
      </c>
      <c r="K44" s="33"/>
      <c r="L44" s="31">
        <f t="shared" si="4"/>
        <v>0</v>
      </c>
      <c r="M44" s="41"/>
      <c r="N44" s="41"/>
      <c r="O44" s="41"/>
      <c r="P44" s="41"/>
    </row>
    <row r="45" spans="1:16" ht="16.25" customHeight="1" x14ac:dyDescent="0.35">
      <c r="A45" s="41"/>
      <c r="B45" s="29" t="s">
        <v>82</v>
      </c>
      <c r="C45" s="76"/>
      <c r="D45" s="28">
        <v>1890.0000000000002</v>
      </c>
      <c r="E45" s="33"/>
      <c r="F45" s="31">
        <f>SUM(D45*E45)</f>
        <v>0</v>
      </c>
      <c r="G45" s="41"/>
      <c r="H45" s="29" t="s">
        <v>75</v>
      </c>
      <c r="I45" s="76"/>
      <c r="J45" s="28">
        <v>1566</v>
      </c>
      <c r="K45" s="33"/>
      <c r="L45" s="31">
        <f t="shared" si="4"/>
        <v>0</v>
      </c>
      <c r="M45" s="41"/>
      <c r="N45" s="41"/>
      <c r="O45" s="41"/>
      <c r="P45" s="41"/>
    </row>
    <row r="46" spans="1:16" ht="16.25" customHeight="1" x14ac:dyDescent="0.35">
      <c r="A46" s="41"/>
      <c r="B46" s="29" t="s">
        <v>149</v>
      </c>
      <c r="C46" s="76"/>
      <c r="D46" s="28">
        <v>3078</v>
      </c>
      <c r="E46" s="33"/>
      <c r="F46" s="31">
        <f>SUM(D46*E46)</f>
        <v>0</v>
      </c>
      <c r="G46" s="41"/>
      <c r="H46" s="46" t="s">
        <v>77</v>
      </c>
      <c r="I46" s="46"/>
      <c r="J46" s="71"/>
      <c r="K46" s="52"/>
      <c r="L46" s="50"/>
      <c r="M46" s="41"/>
      <c r="N46" s="41"/>
      <c r="O46" s="41"/>
      <c r="P46" s="41"/>
    </row>
    <row r="47" spans="1:16" x14ac:dyDescent="0.35">
      <c r="A47" s="41"/>
      <c r="B47" s="46" t="s">
        <v>88</v>
      </c>
      <c r="C47" s="46"/>
      <c r="D47" s="71"/>
      <c r="E47" s="51"/>
      <c r="F47" s="50"/>
      <c r="G47" s="41"/>
      <c r="H47" s="28" t="s">
        <v>79</v>
      </c>
      <c r="I47" s="76"/>
      <c r="J47" s="28">
        <v>2700</v>
      </c>
      <c r="K47" s="33"/>
      <c r="L47" s="31">
        <f t="shared" ref="L47:L56" si="5">SUM(J47*K47)</f>
        <v>0</v>
      </c>
      <c r="M47" s="41"/>
      <c r="N47" s="41"/>
      <c r="O47" s="41"/>
      <c r="P47" s="41"/>
    </row>
    <row r="48" spans="1:16" x14ac:dyDescent="0.35">
      <c r="A48" s="41"/>
      <c r="B48" s="28" t="s">
        <v>90</v>
      </c>
      <c r="C48" s="76"/>
      <c r="D48" s="28">
        <v>10530</v>
      </c>
      <c r="E48" s="33"/>
      <c r="F48" s="31">
        <f>SUM(D48*E48)</f>
        <v>0</v>
      </c>
      <c r="G48" s="41"/>
      <c r="H48" s="29" t="s">
        <v>81</v>
      </c>
      <c r="I48" s="76"/>
      <c r="J48" s="28">
        <v>20736</v>
      </c>
      <c r="K48" s="33"/>
      <c r="L48" s="31">
        <f t="shared" si="5"/>
        <v>0</v>
      </c>
      <c r="M48" s="41"/>
      <c r="N48" s="41"/>
      <c r="O48" s="41"/>
      <c r="P48" s="41"/>
    </row>
    <row r="49" spans="1:16" x14ac:dyDescent="0.35">
      <c r="A49" s="41"/>
      <c r="B49" s="29" t="s">
        <v>91</v>
      </c>
      <c r="C49" s="76"/>
      <c r="D49" s="28">
        <v>6210</v>
      </c>
      <c r="E49" s="33"/>
      <c r="F49" s="31">
        <f>SUM(D49*E49)</f>
        <v>0</v>
      </c>
      <c r="G49" s="41"/>
      <c r="H49" s="28" t="s">
        <v>83</v>
      </c>
      <c r="I49" s="76"/>
      <c r="J49" s="28">
        <v>6615</v>
      </c>
      <c r="K49" s="33"/>
      <c r="L49" s="31">
        <f t="shared" si="5"/>
        <v>0</v>
      </c>
      <c r="M49" s="41"/>
      <c r="N49" s="41"/>
      <c r="O49" s="41"/>
      <c r="P49" s="41"/>
    </row>
    <row r="50" spans="1:16" x14ac:dyDescent="0.35">
      <c r="A50" s="41"/>
      <c r="B50" s="55" t="s">
        <v>92</v>
      </c>
      <c r="C50" s="77"/>
      <c r="D50" s="28">
        <v>2700</v>
      </c>
      <c r="E50" s="33"/>
      <c r="F50" s="31">
        <f t="shared" ref="F50:F51" si="6">SUM(D50*E50)</f>
        <v>0</v>
      </c>
      <c r="G50" s="41"/>
      <c r="H50" s="29" t="s">
        <v>84</v>
      </c>
      <c r="I50" s="76"/>
      <c r="J50" s="28">
        <v>37800</v>
      </c>
      <c r="K50" s="33"/>
      <c r="L50" s="31">
        <f t="shared" si="5"/>
        <v>0</v>
      </c>
      <c r="M50" s="41"/>
      <c r="N50" s="41"/>
      <c r="O50" s="41"/>
      <c r="P50" s="41"/>
    </row>
    <row r="51" spans="1:16" x14ac:dyDescent="0.35">
      <c r="A51" s="41"/>
      <c r="B51" s="29" t="s">
        <v>93</v>
      </c>
      <c r="C51" s="76"/>
      <c r="D51" s="28">
        <v>1890.0000000000002</v>
      </c>
      <c r="E51" s="33"/>
      <c r="F51" s="31">
        <f t="shared" si="6"/>
        <v>0</v>
      </c>
      <c r="G51" s="41"/>
      <c r="H51" s="28" t="s">
        <v>85</v>
      </c>
      <c r="I51" s="76"/>
      <c r="J51" s="28">
        <v>2808</v>
      </c>
      <c r="K51" s="33"/>
      <c r="L51" s="31">
        <f t="shared" si="5"/>
        <v>0</v>
      </c>
      <c r="M51" s="41"/>
      <c r="N51" s="41"/>
      <c r="O51" s="41"/>
      <c r="P51" s="41"/>
    </row>
    <row r="52" spans="1:16" x14ac:dyDescent="0.35">
      <c r="A52" s="41"/>
      <c r="B52" s="46" t="s">
        <v>14</v>
      </c>
      <c r="C52" s="46"/>
      <c r="D52" s="71"/>
      <c r="E52" s="52"/>
      <c r="F52" s="50"/>
      <c r="G52" s="41"/>
      <c r="H52" s="29" t="s">
        <v>86</v>
      </c>
      <c r="I52" s="76"/>
      <c r="J52" s="28">
        <v>594</v>
      </c>
      <c r="K52" s="33"/>
      <c r="L52" s="31">
        <f t="shared" si="5"/>
        <v>0</v>
      </c>
      <c r="M52" s="41"/>
      <c r="N52" s="41"/>
      <c r="O52" s="41"/>
      <c r="P52" s="41"/>
    </row>
    <row r="53" spans="1:16" x14ac:dyDescent="0.35">
      <c r="A53" s="41"/>
      <c r="B53" s="28" t="s">
        <v>150</v>
      </c>
      <c r="C53" s="76"/>
      <c r="D53" s="28">
        <v>702</v>
      </c>
      <c r="E53" s="33"/>
      <c r="F53" s="31">
        <f t="shared" ref="F53:F59" si="7">SUM(D53*E53)</f>
        <v>0</v>
      </c>
      <c r="G53" s="41"/>
      <c r="H53" s="28" t="s">
        <v>87</v>
      </c>
      <c r="I53" s="76"/>
      <c r="J53" s="28">
        <v>15120.000000000002</v>
      </c>
      <c r="K53" s="33"/>
      <c r="L53" s="31">
        <f>SUM(J53*K53)</f>
        <v>0</v>
      </c>
      <c r="M53" s="41"/>
      <c r="N53" s="41"/>
      <c r="O53" s="41"/>
      <c r="P53" s="41"/>
    </row>
    <row r="54" spans="1:16" x14ac:dyDescent="0.35">
      <c r="A54" s="41"/>
      <c r="B54" s="30" t="s">
        <v>151</v>
      </c>
      <c r="C54" s="76"/>
      <c r="D54" s="28">
        <v>918.00000000000011</v>
      </c>
      <c r="E54" s="33"/>
      <c r="F54" s="31">
        <f t="shared" si="7"/>
        <v>0</v>
      </c>
      <c r="G54" s="41"/>
      <c r="H54" s="29" t="s">
        <v>89</v>
      </c>
      <c r="I54" s="76"/>
      <c r="J54" s="28">
        <v>6480</v>
      </c>
      <c r="K54" s="33"/>
      <c r="L54" s="31">
        <f>SUM(J54*K54)</f>
        <v>0</v>
      </c>
      <c r="M54" s="41"/>
      <c r="N54" s="41"/>
      <c r="O54" s="41"/>
      <c r="P54" s="41"/>
    </row>
    <row r="55" spans="1:16" x14ac:dyDescent="0.35">
      <c r="A55" s="41"/>
      <c r="B55" s="28" t="s">
        <v>95</v>
      </c>
      <c r="C55" s="76"/>
      <c r="D55" s="28">
        <v>1782.0000000000002</v>
      </c>
      <c r="E55" s="33"/>
      <c r="F55" s="31">
        <f t="shared" si="7"/>
        <v>0</v>
      </c>
      <c r="G55" s="41"/>
      <c r="H55" s="28" t="s">
        <v>164</v>
      </c>
      <c r="I55" s="76"/>
      <c r="J55" s="28">
        <v>4968</v>
      </c>
      <c r="K55" s="33"/>
      <c r="L55" s="31">
        <f t="shared" si="5"/>
        <v>0</v>
      </c>
      <c r="M55" s="41"/>
      <c r="N55" s="41"/>
      <c r="O55" s="41"/>
      <c r="P55" s="41"/>
    </row>
    <row r="56" spans="1:16" x14ac:dyDescent="0.35">
      <c r="A56" s="41"/>
      <c r="B56" s="30" t="s">
        <v>153</v>
      </c>
      <c r="C56" s="76"/>
      <c r="D56" s="28">
        <v>1377</v>
      </c>
      <c r="E56" s="33"/>
      <c r="F56" s="31">
        <f t="shared" si="7"/>
        <v>0</v>
      </c>
      <c r="G56" s="41"/>
      <c r="H56" s="29" t="s">
        <v>152</v>
      </c>
      <c r="I56" s="76"/>
      <c r="J56" s="28">
        <v>4320</v>
      </c>
      <c r="K56" s="33"/>
      <c r="L56" s="31">
        <f t="shared" si="5"/>
        <v>0</v>
      </c>
      <c r="M56" s="41"/>
      <c r="N56" s="41"/>
      <c r="O56" s="41"/>
      <c r="P56" s="41"/>
    </row>
    <row r="57" spans="1:16" x14ac:dyDescent="0.35">
      <c r="A57" s="41"/>
      <c r="B57" s="28" t="s">
        <v>154</v>
      </c>
      <c r="C57" s="76"/>
      <c r="D57" s="28">
        <v>4428</v>
      </c>
      <c r="E57" s="33"/>
      <c r="F57" s="31">
        <f t="shared" si="7"/>
        <v>0</v>
      </c>
      <c r="G57" s="41"/>
      <c r="H57" s="46" t="s">
        <v>24</v>
      </c>
      <c r="I57" s="46"/>
      <c r="J57" s="71"/>
      <c r="K57" s="52"/>
      <c r="L57" s="50"/>
      <c r="M57" s="41"/>
      <c r="N57" s="41"/>
      <c r="O57" s="41"/>
      <c r="P57" s="41"/>
    </row>
    <row r="58" spans="1:16" x14ac:dyDescent="0.35">
      <c r="A58" s="41"/>
      <c r="B58" s="30" t="s">
        <v>155</v>
      </c>
      <c r="C58" s="76"/>
      <c r="D58" s="28">
        <v>297</v>
      </c>
      <c r="E58" s="33"/>
      <c r="F58" s="31">
        <f t="shared" si="7"/>
        <v>0</v>
      </c>
      <c r="G58" s="41"/>
      <c r="H58" s="28" t="s">
        <v>157</v>
      </c>
      <c r="I58" s="76"/>
      <c r="J58" s="28">
        <v>77760</v>
      </c>
      <c r="K58" s="33"/>
      <c r="L58" s="31">
        <f t="shared" ref="L58:L63" si="8">SUM(J58*K58)</f>
        <v>0</v>
      </c>
      <c r="M58" s="41"/>
      <c r="N58" s="41"/>
      <c r="O58" s="41"/>
      <c r="P58" s="41"/>
    </row>
    <row r="59" spans="1:16" x14ac:dyDescent="0.35">
      <c r="A59" s="41"/>
      <c r="B59" s="28" t="s">
        <v>156</v>
      </c>
      <c r="C59" s="76"/>
      <c r="D59" s="28">
        <v>432</v>
      </c>
      <c r="E59" s="33"/>
      <c r="F59" s="31">
        <f t="shared" si="7"/>
        <v>0</v>
      </c>
      <c r="G59" s="41"/>
      <c r="H59" s="29" t="s">
        <v>94</v>
      </c>
      <c r="I59" s="76"/>
      <c r="J59" s="28">
        <v>15660.000000000002</v>
      </c>
      <c r="K59" s="33"/>
      <c r="L59" s="31">
        <f t="shared" si="8"/>
        <v>0</v>
      </c>
      <c r="M59" s="41"/>
      <c r="N59" s="41"/>
      <c r="O59" s="41"/>
      <c r="P59" s="41"/>
    </row>
    <row r="60" spans="1:16" x14ac:dyDescent="0.35">
      <c r="A60" s="41"/>
      <c r="B60" s="46" t="s">
        <v>15</v>
      </c>
      <c r="C60" s="46"/>
      <c r="D60" s="71"/>
      <c r="E60" s="52"/>
      <c r="F60" s="50"/>
      <c r="G60" s="41"/>
      <c r="H60" s="28" t="s">
        <v>158</v>
      </c>
      <c r="I60" s="76"/>
      <c r="J60" s="28">
        <v>31860.000000000004</v>
      </c>
      <c r="K60" s="33"/>
      <c r="L60" s="31">
        <f t="shared" si="8"/>
        <v>0</v>
      </c>
      <c r="M60" s="41"/>
      <c r="N60" s="41"/>
      <c r="O60" s="41"/>
      <c r="P60" s="41"/>
    </row>
    <row r="61" spans="1:16" x14ac:dyDescent="0.35">
      <c r="A61" s="41"/>
      <c r="B61" s="28" t="s">
        <v>161</v>
      </c>
      <c r="C61" s="76"/>
      <c r="D61" s="28">
        <v>378</v>
      </c>
      <c r="E61" s="33"/>
      <c r="F61" s="31">
        <f t="shared" ref="F61:F66" si="9">SUM(D61*E61)</f>
        <v>0</v>
      </c>
      <c r="G61" s="41"/>
      <c r="H61" s="29" t="s">
        <v>159</v>
      </c>
      <c r="I61" s="76"/>
      <c r="J61" s="28">
        <v>49140</v>
      </c>
      <c r="K61" s="33"/>
      <c r="L61" s="31">
        <f t="shared" si="8"/>
        <v>0</v>
      </c>
      <c r="M61" s="41"/>
      <c r="N61" s="41"/>
      <c r="O61" s="41"/>
      <c r="P61" s="41"/>
    </row>
    <row r="62" spans="1:16" x14ac:dyDescent="0.35">
      <c r="A62" s="41"/>
      <c r="B62" s="29" t="s">
        <v>101</v>
      </c>
      <c r="C62" s="76"/>
      <c r="D62" s="28">
        <v>1080</v>
      </c>
      <c r="E62" s="33"/>
      <c r="F62" s="31">
        <f t="shared" si="9"/>
        <v>0</v>
      </c>
      <c r="G62" s="41"/>
      <c r="H62" s="28" t="s">
        <v>160</v>
      </c>
      <c r="I62" s="76"/>
      <c r="J62" s="28">
        <v>49140</v>
      </c>
      <c r="K62" s="33"/>
      <c r="L62" s="31">
        <f t="shared" si="8"/>
        <v>0</v>
      </c>
      <c r="M62" s="41"/>
      <c r="N62" s="41"/>
      <c r="O62" s="41"/>
      <c r="P62" s="41"/>
    </row>
    <row r="63" spans="1:16" x14ac:dyDescent="0.35">
      <c r="A63" s="41"/>
      <c r="B63" s="28" t="s">
        <v>162</v>
      </c>
      <c r="C63" s="76"/>
      <c r="D63" s="28">
        <v>459.00000000000006</v>
      </c>
      <c r="E63" s="33"/>
      <c r="F63" s="31">
        <f t="shared" si="9"/>
        <v>0</v>
      </c>
      <c r="G63" s="41"/>
      <c r="H63" s="29" t="s">
        <v>96</v>
      </c>
      <c r="I63" s="76"/>
      <c r="J63" s="28">
        <v>16740</v>
      </c>
      <c r="K63" s="33"/>
      <c r="L63" s="31">
        <f t="shared" si="8"/>
        <v>0</v>
      </c>
      <c r="M63" s="41"/>
      <c r="N63" s="41"/>
      <c r="O63" s="41"/>
      <c r="P63" s="41"/>
    </row>
    <row r="64" spans="1:16" x14ac:dyDescent="0.35">
      <c r="A64" s="41"/>
      <c r="B64" s="29" t="s">
        <v>163</v>
      </c>
      <c r="C64" s="76"/>
      <c r="D64" s="28">
        <v>2700</v>
      </c>
      <c r="E64" s="33"/>
      <c r="F64" s="31">
        <f t="shared" si="9"/>
        <v>0</v>
      </c>
      <c r="G64" s="41"/>
      <c r="H64" s="46" t="s">
        <v>25</v>
      </c>
      <c r="I64" s="46"/>
      <c r="J64" s="71"/>
      <c r="K64" s="52"/>
      <c r="L64" s="50"/>
      <c r="M64" s="41"/>
      <c r="N64" s="41"/>
      <c r="O64" s="41"/>
      <c r="P64" s="41"/>
    </row>
    <row r="65" spans="1:22" x14ac:dyDescent="0.35">
      <c r="A65" s="41"/>
      <c r="B65" s="28" t="s">
        <v>105</v>
      </c>
      <c r="C65" s="76"/>
      <c r="D65" s="28">
        <v>135</v>
      </c>
      <c r="E65" s="33"/>
      <c r="F65" s="31">
        <f t="shared" si="9"/>
        <v>0</v>
      </c>
      <c r="G65" s="41"/>
      <c r="H65" s="28" t="s">
        <v>97</v>
      </c>
      <c r="I65" s="76"/>
      <c r="J65" s="28">
        <v>211680</v>
      </c>
      <c r="K65" s="33"/>
      <c r="L65" s="31">
        <f t="shared" ref="L65:L72" si="10">SUM(J65*K65)</f>
        <v>0</v>
      </c>
      <c r="M65" s="41"/>
      <c r="N65" s="41"/>
      <c r="O65" s="41"/>
      <c r="P65" s="41"/>
    </row>
    <row r="66" spans="1:22" x14ac:dyDescent="0.35">
      <c r="A66" s="41"/>
      <c r="B66" s="29" t="s">
        <v>165</v>
      </c>
      <c r="C66" s="76"/>
      <c r="D66" s="28">
        <v>7020.0000000000009</v>
      </c>
      <c r="E66" s="33"/>
      <c r="F66" s="31">
        <f t="shared" si="9"/>
        <v>0</v>
      </c>
      <c r="G66" s="41"/>
      <c r="H66" s="29" t="s">
        <v>98</v>
      </c>
      <c r="I66" s="76"/>
      <c r="J66" s="28">
        <v>201960</v>
      </c>
      <c r="K66" s="33"/>
      <c r="L66" s="31">
        <f t="shared" si="10"/>
        <v>0</v>
      </c>
      <c r="M66" s="41"/>
      <c r="N66" s="41"/>
      <c r="O66" s="41"/>
      <c r="P66" s="41"/>
    </row>
    <row r="67" spans="1:22" x14ac:dyDescent="0.35">
      <c r="A67" s="41"/>
      <c r="B67" s="46" t="s">
        <v>107</v>
      </c>
      <c r="C67" s="46"/>
      <c r="D67" s="71"/>
      <c r="E67" s="52"/>
      <c r="F67" s="50"/>
      <c r="G67" s="41"/>
      <c r="H67" s="28" t="s">
        <v>99</v>
      </c>
      <c r="I67" s="76"/>
      <c r="J67" s="28">
        <v>93420</v>
      </c>
      <c r="K67" s="33"/>
      <c r="L67" s="31">
        <f t="shared" si="10"/>
        <v>0</v>
      </c>
      <c r="M67" s="41"/>
      <c r="N67" s="41"/>
      <c r="O67" s="41"/>
      <c r="P67" s="41"/>
    </row>
    <row r="68" spans="1:22" x14ac:dyDescent="0.35">
      <c r="A68" s="41"/>
      <c r="B68" s="28" t="s">
        <v>166</v>
      </c>
      <c r="C68" s="76"/>
      <c r="D68" s="28">
        <v>37800</v>
      </c>
      <c r="E68" s="33"/>
      <c r="F68" s="31">
        <f t="shared" ref="F68:F69" si="11">SUM(D68*E68)</f>
        <v>0</v>
      </c>
      <c r="G68" s="41"/>
      <c r="H68" s="29" t="s">
        <v>100</v>
      </c>
      <c r="I68" s="76"/>
      <c r="J68" s="28">
        <v>97902</v>
      </c>
      <c r="K68" s="33"/>
      <c r="L68" s="31">
        <f t="shared" si="10"/>
        <v>0</v>
      </c>
      <c r="M68" s="41"/>
      <c r="N68" s="41"/>
      <c r="O68" s="41"/>
      <c r="P68" s="41"/>
    </row>
    <row r="69" spans="1:22" x14ac:dyDescent="0.35">
      <c r="A69" s="41"/>
      <c r="B69" s="29" t="s">
        <v>167</v>
      </c>
      <c r="C69" s="76"/>
      <c r="D69" s="28">
        <v>10800</v>
      </c>
      <c r="E69" s="33"/>
      <c r="F69" s="31">
        <f t="shared" si="11"/>
        <v>0</v>
      </c>
      <c r="G69" s="41"/>
      <c r="H69" s="28" t="s">
        <v>102</v>
      </c>
      <c r="I69" s="76"/>
      <c r="J69" s="28">
        <v>10800</v>
      </c>
      <c r="K69" s="33"/>
      <c r="L69" s="31">
        <f t="shared" si="10"/>
        <v>0</v>
      </c>
      <c r="M69" s="41"/>
      <c r="N69" s="41"/>
      <c r="O69" s="41"/>
      <c r="P69" s="41"/>
    </row>
    <row r="70" spans="1:22" x14ac:dyDescent="0.35">
      <c r="A70" s="41"/>
      <c r="B70" s="46" t="s">
        <v>108</v>
      </c>
      <c r="C70" s="46"/>
      <c r="D70" s="71"/>
      <c r="E70" s="52"/>
      <c r="F70" s="50"/>
      <c r="G70" s="41"/>
      <c r="H70" s="29" t="s">
        <v>103</v>
      </c>
      <c r="I70" s="76"/>
      <c r="J70" s="28">
        <v>97200</v>
      </c>
      <c r="K70" s="33"/>
      <c r="L70" s="31">
        <f t="shared" si="10"/>
        <v>0</v>
      </c>
      <c r="M70" s="41"/>
      <c r="N70" s="41"/>
      <c r="O70" s="41"/>
      <c r="P70" s="41"/>
    </row>
    <row r="71" spans="1:22" x14ac:dyDescent="0.35">
      <c r="A71" s="41"/>
      <c r="B71" s="28" t="s">
        <v>109</v>
      </c>
      <c r="C71" s="76"/>
      <c r="D71" s="28">
        <v>16200.000000000002</v>
      </c>
      <c r="E71" s="33"/>
      <c r="F71" s="31">
        <f t="shared" ref="F71:F77" si="12">SUM(D71*E71)</f>
        <v>0</v>
      </c>
      <c r="G71" s="41"/>
      <c r="H71" s="28" t="s">
        <v>104</v>
      </c>
      <c r="I71" s="76"/>
      <c r="J71" s="28">
        <v>59400.000000000007</v>
      </c>
      <c r="K71" s="33"/>
      <c r="L71" s="31">
        <f t="shared" si="10"/>
        <v>0</v>
      </c>
      <c r="M71" s="41"/>
      <c r="N71" s="41"/>
      <c r="O71" s="41"/>
      <c r="P71" s="41"/>
    </row>
    <row r="72" spans="1:22" x14ac:dyDescent="0.35">
      <c r="A72" s="41"/>
      <c r="B72" s="70" t="s">
        <v>174</v>
      </c>
      <c r="C72" s="78"/>
      <c r="D72" s="28">
        <v>3780.0000000000005</v>
      </c>
      <c r="E72" s="33"/>
      <c r="F72" s="31">
        <f t="shared" si="12"/>
        <v>0</v>
      </c>
      <c r="G72" s="41"/>
      <c r="H72" s="29" t="s">
        <v>106</v>
      </c>
      <c r="I72" s="76"/>
      <c r="J72" s="28">
        <v>1620</v>
      </c>
      <c r="K72" s="33"/>
      <c r="L72" s="31">
        <f t="shared" si="10"/>
        <v>0</v>
      </c>
      <c r="M72" s="41"/>
      <c r="N72" s="41"/>
      <c r="O72" s="41"/>
      <c r="P72" s="41"/>
    </row>
    <row r="73" spans="1:22" x14ac:dyDescent="0.35">
      <c r="A73" s="41"/>
      <c r="B73" s="28" t="s">
        <v>168</v>
      </c>
      <c r="C73" s="76"/>
      <c r="D73" s="28">
        <v>12420</v>
      </c>
      <c r="E73" s="33"/>
      <c r="F73" s="31">
        <f t="shared" si="12"/>
        <v>0</v>
      </c>
      <c r="G73" s="41"/>
      <c r="H73" s="46" t="s">
        <v>175</v>
      </c>
      <c r="I73" s="46"/>
      <c r="J73" s="71"/>
      <c r="K73" s="52"/>
      <c r="L73" s="50"/>
      <c r="M73" s="41"/>
      <c r="N73" s="41"/>
      <c r="O73" s="41"/>
      <c r="P73" s="41"/>
    </row>
    <row r="74" spans="1:22" x14ac:dyDescent="0.35">
      <c r="A74" s="41"/>
      <c r="B74" s="29" t="s">
        <v>110</v>
      </c>
      <c r="C74" s="76"/>
      <c r="D74" s="28">
        <v>13500</v>
      </c>
      <c r="E74" s="33"/>
      <c r="F74" s="31">
        <f t="shared" si="12"/>
        <v>0</v>
      </c>
      <c r="G74" s="41"/>
      <c r="H74" s="28" t="s">
        <v>115</v>
      </c>
      <c r="I74" s="76"/>
      <c r="J74" s="28">
        <v>756</v>
      </c>
      <c r="K74" s="33"/>
      <c r="L74" s="31">
        <f>SUM(J74*K74)</f>
        <v>0</v>
      </c>
      <c r="M74" s="41"/>
      <c r="N74" s="41"/>
      <c r="O74" s="41"/>
      <c r="P74" s="41"/>
    </row>
    <row r="75" spans="1:22" x14ac:dyDescent="0.35">
      <c r="A75" s="41"/>
      <c r="B75" s="28" t="s">
        <v>111</v>
      </c>
      <c r="C75" s="76"/>
      <c r="D75" s="28">
        <v>12960</v>
      </c>
      <c r="E75" s="33"/>
      <c r="F75" s="31">
        <f t="shared" si="12"/>
        <v>0</v>
      </c>
      <c r="G75" s="41"/>
      <c r="H75" s="29" t="s">
        <v>116</v>
      </c>
      <c r="I75" s="76"/>
      <c r="J75" s="28">
        <v>540</v>
      </c>
      <c r="K75" s="33"/>
      <c r="L75" s="31">
        <f>SUM(J75*K75)</f>
        <v>0</v>
      </c>
      <c r="M75" s="41"/>
      <c r="N75" s="41"/>
      <c r="O75" s="41"/>
      <c r="P75" s="41"/>
    </row>
    <row r="76" spans="1:22" x14ac:dyDescent="0.35">
      <c r="A76" s="41"/>
      <c r="B76" s="29" t="s">
        <v>169</v>
      </c>
      <c r="C76" s="76"/>
      <c r="D76" s="28">
        <v>5940</v>
      </c>
      <c r="E76" s="33"/>
      <c r="F76" s="31">
        <f t="shared" si="12"/>
        <v>0</v>
      </c>
      <c r="G76" s="41"/>
      <c r="H76" s="28" t="s">
        <v>122</v>
      </c>
      <c r="I76" s="76"/>
      <c r="J76" s="28">
        <v>1080</v>
      </c>
      <c r="K76" s="33"/>
      <c r="L76" s="31">
        <f>SUM(J76*K76)</f>
        <v>0</v>
      </c>
      <c r="M76" s="41"/>
      <c r="N76" s="41"/>
      <c r="O76" s="41"/>
      <c r="P76" s="41"/>
    </row>
    <row r="77" spans="1:22" x14ac:dyDescent="0.35">
      <c r="A77" s="41"/>
      <c r="B77" s="28" t="s">
        <v>171</v>
      </c>
      <c r="C77" s="76"/>
      <c r="D77" s="28">
        <v>4590</v>
      </c>
      <c r="E77" s="33"/>
      <c r="F77" s="31">
        <f t="shared" si="12"/>
        <v>0</v>
      </c>
      <c r="G77" s="41"/>
      <c r="H77" s="29" t="s">
        <v>123</v>
      </c>
      <c r="I77" s="76"/>
      <c r="J77" s="28">
        <v>648</v>
      </c>
      <c r="K77" s="33"/>
      <c r="L77" s="31">
        <f>SUM(J77*K77)</f>
        <v>0</v>
      </c>
      <c r="M77" s="41"/>
      <c r="N77" s="41"/>
      <c r="O77" s="41"/>
      <c r="P77" s="41"/>
    </row>
    <row r="78" spans="1:22" x14ac:dyDescent="0.35">
      <c r="A78" s="41"/>
      <c r="B78" s="28" t="s">
        <v>170</v>
      </c>
      <c r="C78" s="76"/>
      <c r="D78" s="28">
        <v>1080</v>
      </c>
      <c r="E78" s="33"/>
      <c r="F78" s="31">
        <f>SUM(D78*E78)</f>
        <v>0</v>
      </c>
      <c r="G78" s="41"/>
      <c r="H78" s="28" t="s">
        <v>124</v>
      </c>
      <c r="I78" s="76"/>
      <c r="J78" s="28">
        <v>648</v>
      </c>
      <c r="K78" s="33"/>
      <c r="L78" s="31">
        <f>SUM(J78*K78)</f>
        <v>0</v>
      </c>
      <c r="M78" s="41"/>
      <c r="N78" s="41"/>
      <c r="O78" s="41"/>
      <c r="P78" s="41"/>
    </row>
    <row r="79" spans="1:22" x14ac:dyDescent="0.35">
      <c r="A79" s="41"/>
      <c r="B79" s="29" t="s">
        <v>172</v>
      </c>
      <c r="C79" s="76"/>
      <c r="D79" s="28">
        <v>648</v>
      </c>
      <c r="E79" s="33"/>
      <c r="F79" s="31">
        <f>SUM(D79*E79)</f>
        <v>0</v>
      </c>
      <c r="G79" s="41"/>
      <c r="H79" s="91"/>
      <c r="I79" s="93"/>
      <c r="J79" s="92"/>
      <c r="K79" s="91"/>
      <c r="L79" s="92"/>
      <c r="M79" s="91"/>
      <c r="N79" s="92"/>
      <c r="O79" s="91"/>
      <c r="P79" s="92"/>
      <c r="Q79" s="91"/>
      <c r="R79" s="92"/>
      <c r="S79" s="91"/>
      <c r="T79" s="92"/>
      <c r="U79" s="91"/>
      <c r="V79" s="92"/>
    </row>
    <row r="80" spans="1:22" x14ac:dyDescent="0.35">
      <c r="A80" s="41"/>
      <c r="B80" s="29" t="s">
        <v>173</v>
      </c>
      <c r="C80" s="76"/>
      <c r="D80" s="28">
        <v>12533.400000000001</v>
      </c>
      <c r="E80" s="33"/>
      <c r="F80" s="31">
        <f t="shared" ref="F80" si="13">SUM(D80*E80)</f>
        <v>0</v>
      </c>
      <c r="G80" s="41"/>
      <c r="H80" s="91"/>
      <c r="I80" s="93"/>
      <c r="J80" s="92"/>
      <c r="K80" s="91"/>
      <c r="L80" s="92"/>
      <c r="M80" s="30"/>
      <c r="N80" s="30"/>
      <c r="O80" s="30"/>
      <c r="P80" s="30"/>
      <c r="Q80" s="30"/>
      <c r="R80" s="30"/>
      <c r="S80" s="30"/>
      <c r="T80" s="30"/>
      <c r="U80" s="30"/>
      <c r="V80" s="30"/>
    </row>
    <row r="81" spans="1:22" x14ac:dyDescent="0.35">
      <c r="A81" s="41"/>
      <c r="G81" s="41"/>
      <c r="H81" s="91"/>
      <c r="I81" s="93"/>
      <c r="J81" s="92"/>
      <c r="K81" s="91"/>
      <c r="L81" s="92"/>
      <c r="M81" s="30"/>
      <c r="N81" s="30"/>
      <c r="O81" s="30"/>
      <c r="P81" s="30"/>
      <c r="Q81" s="30"/>
      <c r="R81" s="30"/>
      <c r="S81" s="30"/>
      <c r="T81" s="30"/>
      <c r="U81" s="30"/>
      <c r="V81" s="30"/>
    </row>
    <row r="82" spans="1:22" x14ac:dyDescent="0.35">
      <c r="A82" s="41"/>
      <c r="G82" s="41"/>
      <c r="H82" s="91"/>
      <c r="I82" s="93"/>
      <c r="J82" s="92"/>
      <c r="K82" s="91"/>
      <c r="L82" s="92"/>
      <c r="M82" s="41"/>
      <c r="N82" s="41"/>
      <c r="O82" s="41"/>
      <c r="P82" s="41"/>
    </row>
    <row r="83" spans="1:22" x14ac:dyDescent="0.35">
      <c r="A83" s="41"/>
      <c r="G83" s="41"/>
      <c r="H83" s="91"/>
      <c r="I83" s="93"/>
      <c r="J83" s="92"/>
      <c r="K83" s="91"/>
      <c r="L83" s="92"/>
      <c r="M83" s="41"/>
      <c r="N83" s="41"/>
      <c r="O83" s="41"/>
      <c r="P83" s="41"/>
    </row>
    <row r="84" spans="1:22" x14ac:dyDescent="0.35">
      <c r="A84" s="41"/>
      <c r="B84" s="61" t="s">
        <v>178</v>
      </c>
      <c r="C84" s="61"/>
      <c r="G84" s="41"/>
      <c r="H84" s="30"/>
      <c r="I84" s="30"/>
      <c r="J84" s="30"/>
      <c r="K84" s="42"/>
      <c r="L84" s="42"/>
      <c r="M84" s="41"/>
      <c r="N84" s="41"/>
      <c r="O84" s="41"/>
      <c r="P84" s="41"/>
    </row>
    <row r="85" spans="1:22" x14ac:dyDescent="0.35">
      <c r="A85" s="41"/>
      <c r="B85" s="61" t="s">
        <v>177</v>
      </c>
      <c r="C85" s="61"/>
      <c r="G85" s="41"/>
      <c r="H85" s="91"/>
      <c r="I85" s="93"/>
      <c r="J85" s="92"/>
      <c r="K85" s="42"/>
      <c r="L85" s="42"/>
      <c r="M85" s="41"/>
      <c r="N85" s="41"/>
      <c r="O85" s="41"/>
      <c r="P85" s="41"/>
    </row>
    <row r="86" spans="1:22" x14ac:dyDescent="0.35">
      <c r="A86" s="41"/>
      <c r="B86" s="62"/>
      <c r="C86" s="62"/>
      <c r="G86" s="41"/>
      <c r="H86" s="30"/>
      <c r="I86" s="30"/>
      <c r="J86" s="30"/>
      <c r="K86" s="42"/>
      <c r="L86" s="42"/>
      <c r="M86" s="41"/>
      <c r="N86" s="41"/>
      <c r="O86" s="41"/>
      <c r="P86" s="41"/>
    </row>
    <row r="87" spans="1:22" x14ac:dyDescent="0.35">
      <c r="A87" s="41"/>
      <c r="B87" s="62"/>
      <c r="C87" s="62"/>
      <c r="G87" s="41"/>
      <c r="H87" s="30"/>
      <c r="I87" s="30"/>
      <c r="J87" s="30"/>
      <c r="K87" s="42"/>
      <c r="L87" s="42"/>
      <c r="M87" s="41"/>
      <c r="N87" s="41"/>
      <c r="O87" s="41"/>
      <c r="P87" s="41"/>
    </row>
    <row r="88" spans="1:22" x14ac:dyDescent="0.35">
      <c r="A88" s="41"/>
      <c r="G88" s="41"/>
      <c r="H88" s="91"/>
      <c r="I88" s="93"/>
      <c r="J88" s="92"/>
      <c r="K88" s="42"/>
      <c r="L88" s="42"/>
      <c r="M88" s="41"/>
      <c r="N88" s="41"/>
      <c r="O88" s="41"/>
      <c r="P88" s="41"/>
    </row>
    <row r="89" spans="1:22" x14ac:dyDescent="0.35">
      <c r="A89" s="41"/>
      <c r="G89" s="41"/>
      <c r="H89" s="30"/>
      <c r="I89" s="30"/>
      <c r="J89" s="30"/>
      <c r="K89" s="42"/>
      <c r="L89" s="42"/>
      <c r="M89" s="41"/>
      <c r="N89" s="41"/>
      <c r="O89" s="41"/>
      <c r="P89" s="41"/>
    </row>
    <row r="90" spans="1:22" x14ac:dyDescent="0.35">
      <c r="A90" s="41"/>
      <c r="B90" s="41"/>
      <c r="C90" s="41"/>
      <c r="D90" s="41"/>
      <c r="E90" s="41"/>
      <c r="F90" s="41"/>
      <c r="G90" s="41"/>
      <c r="H90" s="30"/>
      <c r="I90" s="30"/>
      <c r="J90" s="30"/>
      <c r="K90" s="42"/>
      <c r="L90" s="42"/>
      <c r="M90" s="41"/>
      <c r="N90" s="41"/>
      <c r="O90" s="41"/>
      <c r="P90" s="41"/>
    </row>
    <row r="91" spans="1:22" x14ac:dyDescent="0.35">
      <c r="A91" s="41"/>
      <c r="B91" s="41"/>
      <c r="C91" s="41"/>
      <c r="D91" s="41"/>
      <c r="E91" s="42"/>
      <c r="F91" s="42"/>
      <c r="G91" s="41"/>
      <c r="H91" s="41"/>
      <c r="I91" s="41"/>
      <c r="J91" s="41"/>
      <c r="K91" s="42"/>
      <c r="L91" s="42"/>
      <c r="M91" s="41"/>
      <c r="N91" s="41"/>
      <c r="O91" s="41"/>
      <c r="P91" s="41"/>
      <c r="Q91" s="41"/>
    </row>
    <row r="92" spans="1:22" x14ac:dyDescent="0.35">
      <c r="A92" s="41"/>
      <c r="B92" s="41"/>
      <c r="C92" s="41"/>
      <c r="D92" s="41"/>
      <c r="E92" s="42"/>
      <c r="F92" s="42"/>
      <c r="G92" s="41"/>
      <c r="H92" s="41"/>
      <c r="I92" s="41"/>
      <c r="J92" s="41"/>
      <c r="K92" s="42"/>
      <c r="L92" s="42"/>
      <c r="M92" s="41"/>
      <c r="N92" s="41"/>
      <c r="O92" s="41"/>
      <c r="P92" s="41"/>
      <c r="Q92" s="41"/>
    </row>
    <row r="93" spans="1:22" x14ac:dyDescent="0.35">
      <c r="A93" s="41"/>
      <c r="B93" s="41"/>
      <c r="C93" s="41"/>
      <c r="D93" s="41"/>
      <c r="E93" s="42"/>
      <c r="F93" s="42"/>
      <c r="G93" s="41"/>
      <c r="H93" s="41"/>
      <c r="I93" s="41"/>
      <c r="J93" s="41"/>
      <c r="K93" s="42"/>
      <c r="L93" s="42"/>
      <c r="M93" s="41"/>
      <c r="N93" s="41"/>
      <c r="O93" s="41"/>
      <c r="P93" s="41"/>
      <c r="Q93" s="41"/>
    </row>
    <row r="94" spans="1:22" x14ac:dyDescent="0.35">
      <c r="A94" s="41"/>
      <c r="B94" s="41"/>
      <c r="C94" s="41"/>
      <c r="D94" s="41"/>
      <c r="E94" s="42"/>
      <c r="F94" s="42"/>
      <c r="G94" s="41"/>
      <c r="H94" s="41"/>
      <c r="I94" s="41"/>
      <c r="J94" s="41"/>
      <c r="K94" s="42"/>
      <c r="L94" s="42"/>
      <c r="M94" s="41"/>
      <c r="N94" s="41"/>
      <c r="O94" s="41"/>
      <c r="P94" s="41"/>
      <c r="Q94" s="41"/>
    </row>
    <row r="95" spans="1:22" x14ac:dyDescent="0.35">
      <c r="A95" s="41"/>
      <c r="B95" s="41"/>
      <c r="C95" s="41"/>
      <c r="D95" s="41"/>
      <c r="E95" s="42"/>
      <c r="F95" s="42"/>
      <c r="G95" s="41"/>
      <c r="H95" s="41"/>
      <c r="I95" s="41"/>
      <c r="J95" s="41"/>
      <c r="K95" s="42"/>
      <c r="L95" s="42"/>
      <c r="M95" s="41"/>
      <c r="N95" s="41"/>
      <c r="O95" s="41"/>
      <c r="P95" s="41"/>
      <c r="Q95" s="41"/>
    </row>
    <row r="96" spans="1:22" x14ac:dyDescent="0.35">
      <c r="A96" s="41"/>
      <c r="B96" s="41"/>
      <c r="C96" s="41"/>
      <c r="D96" s="41"/>
      <c r="E96" s="42"/>
      <c r="F96" s="42"/>
      <c r="G96" s="41"/>
      <c r="H96" s="41"/>
      <c r="I96" s="41"/>
      <c r="J96" s="41"/>
      <c r="K96" s="42"/>
      <c r="L96" s="42"/>
      <c r="M96" s="41"/>
      <c r="N96" s="41"/>
      <c r="O96" s="41"/>
      <c r="P96" s="41"/>
      <c r="Q96" s="41"/>
    </row>
    <row r="97" spans="1:17" x14ac:dyDescent="0.35">
      <c r="A97" s="41"/>
      <c r="B97" s="41"/>
      <c r="C97" s="41"/>
      <c r="D97" s="41"/>
      <c r="E97" s="42"/>
      <c r="F97" s="42"/>
      <c r="G97" s="41"/>
      <c r="H97" s="41"/>
      <c r="I97" s="41"/>
      <c r="J97" s="41"/>
      <c r="K97" s="42"/>
      <c r="L97" s="42"/>
      <c r="M97" s="41"/>
      <c r="N97" s="41"/>
      <c r="O97" s="41"/>
      <c r="P97" s="41"/>
      <c r="Q97" s="41"/>
    </row>
    <row r="98" spans="1:17" x14ac:dyDescent="0.35">
      <c r="A98" s="41"/>
      <c r="B98" s="41"/>
      <c r="C98" s="41"/>
      <c r="D98" s="41"/>
      <c r="E98" s="42"/>
      <c r="F98" s="42"/>
      <c r="G98" s="41"/>
      <c r="H98" s="41"/>
      <c r="I98" s="41"/>
      <c r="J98" s="41"/>
      <c r="K98" s="42"/>
      <c r="L98" s="42"/>
      <c r="M98" s="41"/>
      <c r="N98" s="41"/>
      <c r="O98" s="41"/>
      <c r="P98" s="41"/>
      <c r="Q98" s="41"/>
    </row>
  </sheetData>
  <sheetProtection algorithmName="SHA-512" hashValue="2G1wNmMqrSluqTdGDtlTeQqiosLIw6xhTKxhT6oDKu0Nv9acARSoXOMUH774ULv7M8sicQhIXgDbPcucBK98Cw==" saltValue="dpDsdfbZEFCjdIhOjGzYNQ==" spinCount="100000" sheet="1" objects="1" scenarios="1"/>
  <protectedRanges>
    <protectedRange sqref="E14:E20 E22:E23 E25:E33 E35:E40 E42:E46 E48:E51 E53:E59 E61:E66 E68:E69 E71:E80 K14:K15 K17:K28 K30:K33 K35:K37 K40:K45 K47:K56 K58:K63 K65:K72 K74:K78" name="Bereik1"/>
    <protectedRange sqref="C14:C20 C22:C23 C25:C33 C35:C40 C42:C46 C48:C51 C53:C59 C61:C66 C68:C69 C71:C80 I14:I15 I17:I28 I30:I33 I35:I37 I40:I45 I47:I56 I58:I63 I65:I72 I74:I78" name="Bereik2"/>
  </protectedRanges>
  <mergeCells count="26">
    <mergeCell ref="B1:U2"/>
    <mergeCell ref="B4:U4"/>
    <mergeCell ref="B5:U5"/>
    <mergeCell ref="B6:U6"/>
    <mergeCell ref="B7:U7"/>
    <mergeCell ref="H85:J85"/>
    <mergeCell ref="H88:J88"/>
    <mergeCell ref="B10:U10"/>
    <mergeCell ref="B3:U3"/>
    <mergeCell ref="B8:U8"/>
    <mergeCell ref="B9:U9"/>
    <mergeCell ref="H79:J79"/>
    <mergeCell ref="K79:L79"/>
    <mergeCell ref="M79:N79"/>
    <mergeCell ref="O79:P79"/>
    <mergeCell ref="Q79:R79"/>
    <mergeCell ref="S79:T79"/>
    <mergeCell ref="U79:V79"/>
    <mergeCell ref="H80:J80"/>
    <mergeCell ref="K80:L80"/>
    <mergeCell ref="H81:J81"/>
    <mergeCell ref="K81:L81"/>
    <mergeCell ref="H82:J82"/>
    <mergeCell ref="K82:L82"/>
    <mergeCell ref="H83:J83"/>
    <mergeCell ref="K83:L83"/>
  </mergeCells>
  <pageMargins left="0.7" right="0.7" top="0.75" bottom="0.75" header="0.3" footer="0.3"/>
  <pageSetup paperSize="9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34da4-c630-45b1-95f0-858e998e8867" xsi:nil="true"/>
    <lcf76f155ced4ddcb4097134ff3c332f xmlns="118699ed-b0bb-4314-a950-7636bf7a902d">
      <Terms xmlns="http://schemas.microsoft.com/office/infopath/2007/PartnerControls"/>
    </lcf76f155ced4ddcb4097134ff3c332f>
    <MediaLengthInSeconds xmlns="118699ed-b0bb-4314-a950-7636bf7a902d" xsi:nil="true"/>
    <SharedWithUsers xmlns="df334da4-c630-45b1-95f0-858e998e8867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D255881D5E446A776E017924A58F3" ma:contentTypeVersion="15" ma:contentTypeDescription="Een nieuw document maken." ma:contentTypeScope="" ma:versionID="63cf1f74a8cc13cdce9bbb040967063a">
  <xsd:schema xmlns:xsd="http://www.w3.org/2001/XMLSchema" xmlns:xs="http://www.w3.org/2001/XMLSchema" xmlns:p="http://schemas.microsoft.com/office/2006/metadata/properties" xmlns:ns2="118699ed-b0bb-4314-a950-7636bf7a902d" xmlns:ns3="df334da4-c630-45b1-95f0-858e998e8867" targetNamespace="http://schemas.microsoft.com/office/2006/metadata/properties" ma:root="true" ma:fieldsID="c42fe82b038c767e0181000fdfdb332a" ns2:_="" ns3:_="">
    <xsd:import namespace="118699ed-b0bb-4314-a950-7636bf7a902d"/>
    <xsd:import namespace="df334da4-c630-45b1-95f0-858e998e88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699ed-b0bb-4314-a950-7636bf7a9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34da4-c630-45b1-95f0-858e998e8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63f8b96-f157-4962-af6d-9a032a252dd1}" ma:internalName="TaxCatchAll" ma:showField="CatchAllData" ma:web="df334da4-c630-45b1-95f0-858e998e88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4B5D05-3F61-44D7-BCBA-73FB474C9A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392E46-136F-4B80-B099-8B1B20876AB7}">
  <ds:schemaRefs>
    <ds:schemaRef ds:uri="http://schemas.microsoft.com/office/2006/metadata/properties"/>
    <ds:schemaRef ds:uri="http://schemas.microsoft.com/office/infopath/2007/PartnerControls"/>
    <ds:schemaRef ds:uri="df334da4-c630-45b1-95f0-858e998e8867"/>
    <ds:schemaRef ds:uri="118699ed-b0bb-4314-a950-7636bf7a902d"/>
  </ds:schemaRefs>
</ds:datastoreItem>
</file>

<file path=customXml/itemProps3.xml><?xml version="1.0" encoding="utf-8"?>
<ds:datastoreItem xmlns:ds="http://schemas.openxmlformats.org/officeDocument/2006/customXml" ds:itemID="{69650F75-9164-4519-AD47-3EAB62CCB1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8699ed-b0bb-4314-a950-7636bf7a902d"/>
    <ds:schemaRef ds:uri="df334da4-c630-45b1-95f0-858e998e8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 </vt:lpstr>
      <vt:lpstr>Assortiment</vt:lpstr>
    </vt:vector>
  </TitlesOfParts>
  <Manager/>
  <Company>Het NIC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Hennen</dc:creator>
  <cp:keywords/>
  <dc:description/>
  <cp:lastModifiedBy>Joran Flap</cp:lastModifiedBy>
  <cp:revision/>
  <dcterms:created xsi:type="dcterms:W3CDTF">2018-03-16T08:35:09Z</dcterms:created>
  <dcterms:modified xsi:type="dcterms:W3CDTF">2024-07-23T08:22:14Z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0x010100C2DD255881D5E446A776E017924A58F3</vt:lpwstr>
  </property>
  <property fmtid="{D5CDD505-2E9C-101B-9397-08002B2CF9AE}" pid="3" name="Order">
    <vt:r8>100</vt:r8>
  </property>
  <property fmtid="{D5CDD505-2E9C-101B-9397-08002B2CF9AE}" pid="4" name="xd_ProgID">
    <vt:lpwstr/>
  </property>
  <property fmtid="{D5CDD505-2E9C-101B-9397-08002B2CF9AE}" pid="5" name="MediaServiceImageTags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