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Optimus/Multifunctionals 2024/Aanbestedingsleidraad/"/>
    </mc:Choice>
  </mc:AlternateContent>
  <xr:revisionPtr revIDLastSave="3" documentId="13_ncr:1_{52817A67-6A7C-4643-A1E4-9A5EC83B97F0}" xr6:coauthVersionLast="47" xr6:coauthVersionMax="47" xr10:uidLastSave="{D3CAF07F-1189-4B04-806B-0C9979338855}"/>
  <bookViews>
    <workbookView xWindow="-120" yWindow="-120" windowWidth="29040" windowHeight="15720"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7" l="1"/>
  <c r="F55" i="17" s="1"/>
  <c r="E54" i="17"/>
  <c r="F54" i="17" s="1"/>
  <c r="E31" i="17"/>
  <c r="B49" i="17"/>
  <c r="C49" i="17" s="1"/>
  <c r="D49" i="17"/>
  <c r="E49" i="17" s="1"/>
  <c r="F49" i="17"/>
  <c r="G49" i="17" s="1"/>
  <c r="G37" i="17"/>
  <c r="E37" i="17"/>
  <c r="C37" i="17"/>
  <c r="F43" i="17"/>
  <c r="G43" i="17" s="1"/>
  <c r="D43" i="17"/>
  <c r="E43" i="17" s="1"/>
  <c r="B43" i="17"/>
  <c r="C43" i="17" s="1"/>
  <c r="F38" i="17"/>
  <c r="D38" i="17"/>
  <c r="B38" i="17"/>
  <c r="A49" i="17"/>
  <c r="A43" i="17"/>
  <c r="A37" i="17"/>
  <c r="F31" i="17"/>
  <c r="G31" i="17" s="1"/>
  <c r="C31" i="17"/>
  <c r="B32" i="17"/>
  <c r="D32" i="17"/>
  <c r="F30" i="17"/>
  <c r="G30" i="17" s="1"/>
  <c r="F56" i="17" l="1"/>
  <c r="B14" i="20" s="1"/>
  <c r="D14" i="20" s="1"/>
  <c r="H43" i="17"/>
  <c r="H37" i="17"/>
  <c r="H49" i="17"/>
  <c r="G32" i="17"/>
  <c r="H31" i="17"/>
  <c r="C30" i="17" l="1"/>
  <c r="C32" i="17" s="1"/>
  <c r="C36" i="17"/>
  <c r="E30" i="17"/>
  <c r="E32" i="17" s="1"/>
  <c r="E36" i="17"/>
  <c r="E38" i="17" s="1"/>
  <c r="D42" i="17"/>
  <c r="B42" i="17"/>
  <c r="B48" i="17"/>
  <c r="C38" i="17" l="1"/>
  <c r="C48" i="17"/>
  <c r="B50" i="17"/>
  <c r="C42" i="17"/>
  <c r="B44" i="17"/>
  <c r="E42" i="17"/>
  <c r="E44" i="17" s="1"/>
  <c r="D44" i="17"/>
  <c r="H30" i="17"/>
  <c r="C44" i="17" l="1"/>
  <c r="C50" i="17"/>
  <c r="H32" i="17"/>
  <c r="B13" i="20" s="1"/>
  <c r="D13" i="20" s="1"/>
  <c r="D48" i="17"/>
  <c r="D50" i="17" s="1"/>
  <c r="F48" i="17"/>
  <c r="F42" i="17"/>
  <c r="G36" i="17"/>
  <c r="A48" i="17"/>
  <c r="G38" i="17" l="1"/>
  <c r="H36" i="17"/>
  <c r="H38" i="17" s="1"/>
  <c r="G48" i="17"/>
  <c r="G50" i="17" s="1"/>
  <c r="F50" i="17"/>
  <c r="G42" i="17"/>
  <c r="F44" i="17"/>
  <c r="A42" i="17"/>
  <c r="G44" i="17" l="1"/>
  <c r="H42" i="17"/>
  <c r="B9" i="20"/>
  <c r="D9" i="20" s="1"/>
  <c r="E48" i="17"/>
  <c r="E50" i="17" l="1"/>
  <c r="H48" i="17"/>
  <c r="H44" i="17"/>
  <c r="B10" i="20" s="1"/>
  <c r="D10" i="20" s="1"/>
  <c r="H50" i="17" l="1"/>
  <c r="C11" i="20" s="1"/>
  <c r="A36" i="17"/>
  <c r="D11" i="20" l="1"/>
  <c r="A2" i="20"/>
  <c r="D17" i="20" l="1"/>
</calcChain>
</file>

<file path=xl/sharedStrings.xml><?xml version="1.0" encoding="utf-8"?>
<sst xmlns="http://schemas.openxmlformats.org/spreadsheetml/2006/main" count="107" uniqueCount="69">
  <si>
    <t>Kosten per model</t>
  </si>
  <si>
    <t>Type 2 
MFP</t>
  </si>
  <si>
    <t>Type 3 
MFP</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</si>
  <si>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</si>
  <si>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</si>
  <si>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</si>
  <si>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</si>
  <si>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</si>
  <si>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</si>
  <si>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</si>
  <si>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</si>
  <si>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</si>
  <si>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</si>
  <si>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</si>
  <si>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</si>
  <si>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</si>
  <si>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</si>
  <si>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</si>
  <si>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</si>
  <si>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</si>
  <si>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</si>
  <si>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</si>
  <si>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</si>
  <si>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</si>
  <si>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</si>
  <si>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</si>
  <si>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Totaal</t>
  </si>
  <si>
    <t>Leaseprijs</t>
  </si>
  <si>
    <t>Aantal type 1</t>
  </si>
  <si>
    <t>Aantal type 2</t>
  </si>
  <si>
    <t>Aantal type 3</t>
  </si>
  <si>
    <t>Softwarekosten</t>
  </si>
  <si>
    <t>Installatiekosten</t>
  </si>
  <si>
    <t>Eenmalige kosten</t>
  </si>
  <si>
    <t>Prijzenblad 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</si>
  <si>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</si>
  <si>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</si>
  <si>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</si>
  <si>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</si>
  <si>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</si>
  <si>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</si>
  <si>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</si>
  <si>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</si>
  <si>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</si>
  <si>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</si>
  <si>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</si>
  <si>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</si>
  <si>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</si>
  <si>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</si>
  <si>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</si>
  <si>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</si>
  <si>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</si>
  <si>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</si>
  <si>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</si>
  <si>
    <t>Prijzenblad Multifunctionals</t>
  </si>
  <si>
    <t>Europese aanbesteding Optimus Primair Onderwijs en Stichting Invitare Openbaar Onderwijs</t>
  </si>
  <si>
    <t>Type 1 
MFP</t>
  </si>
  <si>
    <t>Optimus</t>
  </si>
  <si>
    <t>Invitare</t>
  </si>
  <si>
    <t>Leaseprijs per maand booklet A4 en A5</t>
  </si>
  <si>
    <t>Leaseprijs per maand perforeren 4-2 gaats</t>
  </si>
  <si>
    <t>Opties</t>
  </si>
  <si>
    <t>Soort</t>
  </si>
  <si>
    <t>Type 1</t>
  </si>
  <si>
    <t>Type 2</t>
  </si>
  <si>
    <t>Booklet A4 en A5</t>
  </si>
  <si>
    <t>Perforeren 4-2 gaats</t>
  </si>
  <si>
    <t>Type 3</t>
  </si>
  <si>
    <t>Opties (over 60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</si>
</sst>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0.00.00.000"/>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8">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4" fillId="0" borderId="0" xfId="0" applyFont="1" applyAlignment="1">
      <alignment vertical="center"/>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2" fillId="6" borderId="0" xfId="0" applyFont="1" applyFill="1"/>
    <xf numFmtId="0" fontId="6" fillId="0" borderId="0" xfId="0" applyFont="1" applyAlignment="1">
      <alignment horizontal="center" vertical="center"/>
    </xf>
    <xf numFmtId="0" fontId="7" fillId="0" borderId="0" xfId="0" applyFont="1" applyAlignment="1">
      <alignment horizontal="center" vertical="center" wrapText="1"/>
    </xf>
    <xf numFmtId="164" fontId="10" fillId="0" borderId="0" xfId="0" applyNumberFormat="1" applyFont="1" applyAlignment="1" applyProtection="1">
      <alignment horizontal="center"/>
      <protection locked="0"/>
    </xf>
    <xf numFmtId="0" fontId="7" fillId="4" borderId="2" xfId="0" applyFont="1" applyFill="1" applyBorder="1"/>
    <xf numFmtId="3" fontId="10" fillId="0" borderId="1" xfId="0" applyNumberFormat="1" applyFont="1" applyBorder="1" applyAlignment="1">
      <alignment horizontal="right"/>
    </xf>
    <xf numFmtId="0" fontId="8" fillId="0" borderId="1" xfId="0" applyFont="1" applyBorder="1" applyAlignment="1">
      <alignment horizontal="center" vertical="center"/>
    </xf>
    <xf numFmtId="164" fontId="8" fillId="0" borderId="1" xfId="2" applyFont="1" applyFill="1" applyBorder="1" applyAlignment="1">
      <alignment horizontal="center" vertical="center"/>
    </xf>
    <xf numFmtId="164" fontId="10" fillId="0" borderId="1" xfId="0" applyNumberFormat="1" applyFont="1" applyBorder="1" applyAlignment="1" applyProtection="1">
      <alignment horizontal="center"/>
      <protection locked="0"/>
    </xf>
    <xf numFmtId="168" fontId="7" fillId="2" borderId="1" xfId="0" applyNumberFormat="1" applyFont="1" applyFill="1" applyBorder="1" applyAlignment="1">
      <alignment horizontal="center" vertical="center" wrapText="1"/>
    </xf>
    <xf numFmtId="0" fontId="10" fillId="0" borderId="11" xfId="0" applyFont="1" applyBorder="1"/>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0</xdr:row>
      <xdr:rowOff>130969</xdr:rowOff>
    </xdr:from>
    <xdr:to>
      <xdr:col>2</xdr:col>
      <xdr:colOff>1468438</xdr:colOff>
      <xdr:row>3</xdr:row>
      <xdr:rowOff>170405</xdr:rowOff>
    </xdr:to>
    <xdr:pic>
      <xdr:nvPicPr>
        <xdr:cNvPr id="2" name="Afbeelding 1" descr="Home - Optimus scholen">
          <a:extLst>
            <a:ext uri="{FF2B5EF4-FFF2-40B4-BE49-F238E27FC236}">
              <a16:creationId xmlns:a16="http://schemas.microsoft.com/office/drawing/2014/main" id="{E5FD69F4-421E-7D72-CD63-57D7072E4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1813" y="130969"/>
          <a:ext cx="1277938" cy="706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150811</xdr:colOff>
      <xdr:row>0</xdr:row>
      <xdr:rowOff>178595</xdr:rowOff>
    </xdr:from>
    <xdr:to>
      <xdr:col>4</xdr:col>
      <xdr:colOff>702466</xdr:colOff>
      <xdr:row>4</xdr:row>
      <xdr:rowOff>82859</xdr:rowOff>
    </xdr:to>
    <xdr:pic>
      <xdr:nvPicPr>
        <xdr:cNvPr id="5" name="Afbeelding 4">
          <a:extLst>
            <a:ext uri="{FF2B5EF4-FFF2-40B4-BE49-F238E27FC236}">
              <a16:creationId xmlns:a16="http://schemas.microsoft.com/office/drawing/2014/main" id="{2D6BAA22-1849-F28F-378E-C299D0952246}"/>
            </a:ext>
          </a:extLst>
        </xdr:cNvPr>
        <xdr:cNvPicPr>
          <a:picLocks noChangeAspect="1"/>
        </xdr:cNvPicPr>
      </xdr:nvPicPr>
      <xdr:blipFill>
        <a:blip xmlns:r="http://schemas.openxmlformats.org/officeDocument/2006/relationships" r:embed="rId2"/>
        <a:stretch>
          <a:fillRect/>
        </a:stretch>
      </xdr:blipFill>
      <xdr:spPr>
        <a:xfrm>
          <a:off x="8389936" y="178595"/>
          <a:ext cx="2266155" cy="7615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504825</xdr:colOff>
      <xdr:row>0</xdr:row>
      <xdr:rowOff>133350</xdr:rowOff>
    </xdr:from>
    <xdr:to>
      <xdr:col>2</xdr:col>
      <xdr:colOff>533400</xdr:colOff>
      <xdr:row>4</xdr:row>
      <xdr:rowOff>122057</xdr:rowOff>
    </xdr:to>
    <xdr:pic>
      <xdr:nvPicPr>
        <xdr:cNvPr id="2" name="Afbeelding 1" descr="Home - Optimus scholen">
          <a:extLst>
            <a:ext uri="{FF2B5EF4-FFF2-40B4-BE49-F238E27FC236}">
              <a16:creationId xmlns:a16="http://schemas.microsoft.com/office/drawing/2014/main" id="{4272A72F-2C9B-58D8-09EE-D7D8676AD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7950" y="133350"/>
          <a:ext cx="1562100" cy="845957"/>
        </a:xfrm>
        <a:prstGeom prst="rect">
          <a:avLst/>
        </a:prstGeom>
        <a:noFill/>
        <a:ln>
          <a:noFill/>
        </a:ln>
      </xdr:spPr>
    </xdr:pic>
    <xdr:clientData/>
  </xdr:twoCellAnchor>
  <xdr:twoCellAnchor editAs="oneCell">
    <xdr:from>
      <xdr:col>2</xdr:col>
      <xdr:colOff>781051</xdr:colOff>
      <xdr:row>0</xdr:row>
      <xdr:rowOff>274744</xdr:rowOff>
    </xdr:from>
    <xdr:to>
      <xdr:col>4</xdr:col>
      <xdr:colOff>9526</xdr:colOff>
      <xdr:row>5</xdr:row>
      <xdr:rowOff>71119</xdr:rowOff>
    </xdr:to>
    <xdr:pic>
      <xdr:nvPicPr>
        <xdr:cNvPr id="4" name="Afbeelding 3" descr="Home - Stichting Invitare Openbaar Onderwijs">
          <a:extLst>
            <a:ext uri="{FF2B5EF4-FFF2-40B4-BE49-F238E27FC236}">
              <a16:creationId xmlns:a16="http://schemas.microsoft.com/office/drawing/2014/main" id="{2E3FE051-F789-BD6D-2D83-129F995A4B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67701" y="274744"/>
          <a:ext cx="2514600" cy="8441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6"/>
  <sheetViews>
    <sheetView zoomScale="80" zoomScaleNormal="80" workbookViewId="0"/>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12" width="22" customWidth="1"/>
  </cols>
  <sheetData>
    <row r="1" spans="1:6" ht="22.5" x14ac:dyDescent="0.3">
      <c r="A1" s="6" t="s">
        <v>54</v>
      </c>
      <c r="B1" s="7"/>
      <c r="C1" s="1"/>
      <c r="D1" s="1"/>
      <c r="E1" s="1"/>
    </row>
    <row r="2" spans="1:6" x14ac:dyDescent="0.25">
      <c r="A2" s="38" t="s">
        <v>55</v>
      </c>
      <c r="B2" s="7"/>
      <c r="C2" s="1"/>
      <c r="D2" s="1"/>
      <c r="E2" s="2"/>
    </row>
    <row r="3" spans="1:6" x14ac:dyDescent="0.25">
      <c r="A3" s="7"/>
      <c r="B3" s="7"/>
      <c r="C3" s="1"/>
      <c r="D3" s="1"/>
    </row>
    <row r="4" spans="1:6" x14ac:dyDescent="0.25">
      <c r="A4" s="39" t="s">
        <v>52</v>
      </c>
      <c r="B4" s="70"/>
      <c r="C4" s="1"/>
      <c r="D4" s="1"/>
      <c r="E4" s="1"/>
    </row>
    <row r="5" spans="1:6" x14ac:dyDescent="0.25">
      <c r="A5" s="1"/>
      <c r="B5" s="1"/>
      <c r="C5" s="1"/>
      <c r="D5" s="1"/>
      <c r="E5" s="1"/>
    </row>
    <row r="6" spans="1:6" x14ac:dyDescent="0.25">
      <c r="A6" s="10" t="s">
        <v>0</v>
      </c>
      <c r="B6" s="42"/>
      <c r="C6" s="42"/>
      <c r="D6" s="42"/>
      <c r="E6" s="71"/>
      <c r="F6" s="71"/>
    </row>
    <row r="7" spans="1:6" ht="30.75" customHeight="1" x14ac:dyDescent="0.25">
      <c r="A7" s="4"/>
      <c r="B7" s="55" t="s">
        <v>56</v>
      </c>
      <c r="C7" s="55" t="s">
        <v>1</v>
      </c>
      <c r="D7" s="55" t="s">
        <v>2</v>
      </c>
      <c r="E7" s="72"/>
      <c r="F7" s="72"/>
    </row>
    <row r="8" spans="1:6" x14ac:dyDescent="0.25">
      <c r="A8" s="8" t="s">
        <v>3</v>
      </c>
      <c r="B8" s="69"/>
      <c r="C8" s="69"/>
      <c r="D8" s="69"/>
      <c r="E8" s="72"/>
      <c r="F8" s="72"/>
    </row>
    <row r="9" spans="1:6" x14ac:dyDescent="0.25">
      <c r="A9" s="8" t="s">
        <v>4</v>
      </c>
      <c r="B9" s="69"/>
      <c r="C9" s="69"/>
      <c r="D9" s="69"/>
      <c r="E9" s="72"/>
      <c r="F9" s="72"/>
    </row>
    <row r="10" spans="1:6" x14ac:dyDescent="0.25">
      <c r="A10" s="8" t="s">
        <v>5</v>
      </c>
      <c r="B10" s="12">
        <v>0</v>
      </c>
      <c r="C10" s="12">
        <v>0</v>
      </c>
      <c r="D10" s="12">
        <v>0</v>
      </c>
      <c r="E10" s="73"/>
      <c r="F10" s="73"/>
    </row>
    <row r="11" spans="1:6" x14ac:dyDescent="0.25">
      <c r="A11" s="8" t="s">
        <v>6</v>
      </c>
      <c r="B11" s="12">
        <v>0</v>
      </c>
      <c r="C11" s="12">
        <v>0</v>
      </c>
      <c r="D11" s="12">
        <v>0</v>
      </c>
      <c r="E11" s="73"/>
      <c r="F11" s="73"/>
    </row>
    <row r="12" spans="1:6" x14ac:dyDescent="0.25">
      <c r="A12" s="8" t="s">
        <v>7</v>
      </c>
      <c r="B12" s="12">
        <v>0</v>
      </c>
      <c r="C12" s="12">
        <v>0</v>
      </c>
      <c r="D12" s="12">
        <v>0</v>
      </c>
      <c r="E12" s="73"/>
      <c r="F12" s="73"/>
    </row>
    <row r="13" spans="1:6" x14ac:dyDescent="0.25">
      <c r="A13" s="8" t="s">
        <v>59</v>
      </c>
      <c r="B13" s="78"/>
      <c r="C13" s="12">
        <v>0</v>
      </c>
      <c r="D13" s="12">
        <v>0</v>
      </c>
      <c r="E13" s="73"/>
      <c r="F13" s="73"/>
    </row>
    <row r="14" spans="1:6" x14ac:dyDescent="0.25">
      <c r="A14" s="8" t="s">
        <v>60</v>
      </c>
      <c r="B14" s="12">
        <v>0</v>
      </c>
      <c r="C14" s="12">
        <v>0</v>
      </c>
      <c r="D14" s="12">
        <v>0</v>
      </c>
      <c r="E14" s="73"/>
      <c r="F14" s="73"/>
    </row>
    <row r="15" spans="1:6" ht="26.1" customHeight="1" x14ac:dyDescent="0.25">
      <c r="A15" s="56" t="s">
        <v>8</v>
      </c>
      <c r="B15" s="55" t="s">
        <v>9</v>
      </c>
      <c r="C15" s="55" t="s">
        <v>10</v>
      </c>
      <c r="D15" s="55" t="s">
        <v>11</v>
      </c>
      <c r="E15" s="15"/>
    </row>
    <row r="16" spans="1:6" x14ac:dyDescent="0.25">
      <c r="A16" s="9" t="s">
        <v>12</v>
      </c>
      <c r="B16" s="13">
        <v>0</v>
      </c>
      <c r="C16" s="13">
        <v>0</v>
      </c>
      <c r="D16" s="13">
        <v>0</v>
      </c>
      <c r="E16" s="14"/>
    </row>
    <row r="17" spans="1:8" x14ac:dyDescent="0.25">
      <c r="A17" s="35"/>
      <c r="B17" s="36"/>
      <c r="C17" s="36"/>
      <c r="D17" s="74"/>
      <c r="E17" s="16"/>
    </row>
    <row r="19" spans="1:8" x14ac:dyDescent="0.25">
      <c r="A19" s="3" t="s">
        <v>13</v>
      </c>
      <c r="B19" s="3"/>
      <c r="C19" s="3"/>
      <c r="D19" s="3"/>
      <c r="E19" s="3"/>
      <c r="F19" s="65"/>
    </row>
    <row r="20" spans="1:8" x14ac:dyDescent="0.25">
      <c r="A20" s="3"/>
      <c r="B20" s="3"/>
      <c r="C20" s="3"/>
      <c r="D20" s="3"/>
      <c r="E20" s="3"/>
    </row>
    <row r="21" spans="1:8" x14ac:dyDescent="0.25">
      <c r="A21" s="11" t="s">
        <v>14</v>
      </c>
      <c r="B21" s="81"/>
      <c r="C21" s="82"/>
      <c r="D21" s="82"/>
      <c r="E21" s="83"/>
    </row>
    <row r="22" spans="1:8" x14ac:dyDescent="0.25">
      <c r="A22" s="11" t="s">
        <v>15</v>
      </c>
      <c r="B22" s="81"/>
      <c r="C22" s="82"/>
      <c r="D22" s="82"/>
      <c r="E22" s="83"/>
    </row>
    <row r="23" spans="1:8" ht="48" customHeight="1" x14ac:dyDescent="0.25">
      <c r="A23" s="11" t="s">
        <v>16</v>
      </c>
      <c r="B23" s="81"/>
      <c r="C23" s="82"/>
      <c r="D23" s="82"/>
      <c r="E23" s="83"/>
      <c r="H23" t="s">
        <v>17</v>
      </c>
    </row>
    <row r="24" spans="1:8" x14ac:dyDescent="0.25">
      <c r="A24" s="11" t="s">
        <v>18</v>
      </c>
      <c r="B24" s="81"/>
      <c r="C24" s="82"/>
      <c r="D24" s="82"/>
      <c r="E24" s="83"/>
    </row>
    <row r="26" spans="1:8" x14ac:dyDescent="0.25">
      <c r="A26" s="1"/>
      <c r="B26" s="1"/>
      <c r="C26" s="1"/>
      <c r="D26" s="1"/>
      <c r="E26" s="1"/>
      <c r="F26" s="1"/>
    </row>
    <row r="27" spans="1:8" x14ac:dyDescent="0.25">
      <c r="A27" s="10" t="s">
        <v>8</v>
      </c>
      <c r="B27" s="10"/>
      <c r="C27" s="10"/>
      <c r="D27" s="10"/>
      <c r="E27" s="10"/>
      <c r="F27" s="10"/>
      <c r="G27" s="10"/>
      <c r="H27" s="10"/>
    </row>
    <row r="28" spans="1:8" x14ac:dyDescent="0.25">
      <c r="A28" s="19" t="s">
        <v>19</v>
      </c>
      <c r="B28" s="45" t="s">
        <v>20</v>
      </c>
      <c r="C28" s="45" t="s">
        <v>21</v>
      </c>
      <c r="D28" s="45" t="s">
        <v>20</v>
      </c>
      <c r="E28" s="45" t="s">
        <v>21</v>
      </c>
      <c r="F28" s="45" t="s">
        <v>22</v>
      </c>
      <c r="G28" s="45" t="s">
        <v>21</v>
      </c>
      <c r="H28" s="45" t="s">
        <v>23</v>
      </c>
    </row>
    <row r="29" spans="1:8" x14ac:dyDescent="0.25">
      <c r="A29" s="19"/>
      <c r="B29" s="52" t="s">
        <v>24</v>
      </c>
      <c r="C29" s="45"/>
      <c r="D29" s="52" t="s">
        <v>25</v>
      </c>
      <c r="E29" s="45"/>
      <c r="F29" s="45"/>
      <c r="G29" s="45"/>
      <c r="H29" s="45"/>
    </row>
    <row r="30" spans="1:8" x14ac:dyDescent="0.25">
      <c r="A30" s="18" t="s">
        <v>57</v>
      </c>
      <c r="B30" s="75">
        <v>3840000</v>
      </c>
      <c r="C30" s="67">
        <f>B30*$B$16</f>
        <v>0</v>
      </c>
      <c r="D30" s="75">
        <v>1824000</v>
      </c>
      <c r="E30" s="67">
        <f>D30*$C$16</f>
        <v>0</v>
      </c>
      <c r="F30" s="75">
        <f>(B30+D30)*0.05</f>
        <v>283200</v>
      </c>
      <c r="G30" s="66">
        <f>F30*$D$16</f>
        <v>0</v>
      </c>
      <c r="H30" s="66">
        <f>C30+E30+G30</f>
        <v>0</v>
      </c>
    </row>
    <row r="31" spans="1:8" x14ac:dyDescent="0.25">
      <c r="A31" s="3" t="s">
        <v>58</v>
      </c>
      <c r="B31" s="75">
        <v>816000</v>
      </c>
      <c r="C31" s="67">
        <f t="shared" ref="C31" si="0">B31*$B$16</f>
        <v>0</v>
      </c>
      <c r="D31" s="75">
        <v>660000</v>
      </c>
      <c r="E31" s="67">
        <f>D31*$C$16</f>
        <v>0</v>
      </c>
      <c r="F31" s="75">
        <f>(B31+D31)*0.05</f>
        <v>73800</v>
      </c>
      <c r="G31" s="66">
        <f>F31*$D$16</f>
        <v>0</v>
      </c>
      <c r="H31" s="66">
        <f>C31+E31+G31</f>
        <v>0</v>
      </c>
    </row>
    <row r="32" spans="1:8" x14ac:dyDescent="0.25">
      <c r="A32" s="5" t="s">
        <v>26</v>
      </c>
      <c r="B32" s="49">
        <f>SUM(B30:B31)</f>
        <v>4656000</v>
      </c>
      <c r="C32" s="50">
        <f>SUM(C30:C31)</f>
        <v>0</v>
      </c>
      <c r="D32" s="49">
        <f>SUM(D30:D31)</f>
        <v>2484000</v>
      </c>
      <c r="E32" s="50">
        <f>SUM(E30:E31)</f>
        <v>0</v>
      </c>
      <c r="F32" s="50"/>
      <c r="G32" s="50">
        <f>SUM(G30:G31)</f>
        <v>0</v>
      </c>
      <c r="H32" s="51">
        <f>C32+E32+G32</f>
        <v>0</v>
      </c>
    </row>
    <row r="33" spans="1:14" x14ac:dyDescent="0.25">
      <c r="A33" s="1"/>
      <c r="B33" s="1"/>
      <c r="C33" s="1"/>
      <c r="D33" s="1"/>
      <c r="E33" s="1"/>
      <c r="F33" s="1"/>
    </row>
    <row r="34" spans="1:14" x14ac:dyDescent="0.25">
      <c r="A34" s="10" t="s">
        <v>27</v>
      </c>
      <c r="B34" s="10"/>
      <c r="C34" s="10"/>
      <c r="D34" s="10"/>
      <c r="E34" s="10"/>
      <c r="F34" s="10"/>
      <c r="G34" s="10"/>
      <c r="H34" s="10"/>
      <c r="M34" s="1"/>
      <c r="N34" s="1"/>
    </row>
    <row r="35" spans="1:14" x14ac:dyDescent="0.25">
      <c r="A35" s="19" t="s">
        <v>19</v>
      </c>
      <c r="B35" s="46" t="s">
        <v>28</v>
      </c>
      <c r="C35" s="46" t="s">
        <v>21</v>
      </c>
      <c r="D35" s="46" t="s">
        <v>29</v>
      </c>
      <c r="E35" s="46" t="s">
        <v>21</v>
      </c>
      <c r="F35" s="46" t="s">
        <v>30</v>
      </c>
      <c r="G35" s="46" t="s">
        <v>21</v>
      </c>
      <c r="H35" s="45" t="s">
        <v>23</v>
      </c>
      <c r="M35" s="1"/>
      <c r="N35" s="1"/>
    </row>
    <row r="36" spans="1:14" x14ac:dyDescent="0.25">
      <c r="A36" s="61" t="str">
        <f>A30</f>
        <v>Optimus</v>
      </c>
      <c r="B36" s="76">
        <v>11</v>
      </c>
      <c r="C36" s="77">
        <f>B36*$B$10*12</f>
        <v>0</v>
      </c>
      <c r="D36" s="76">
        <v>35</v>
      </c>
      <c r="E36" s="77">
        <f>D36*$C$10*12</f>
        <v>0</v>
      </c>
      <c r="F36" s="76">
        <v>5</v>
      </c>
      <c r="G36" s="47">
        <f>F36*$D$10*12</f>
        <v>0</v>
      </c>
      <c r="H36" s="40">
        <f>C36+E36+G36</f>
        <v>0</v>
      </c>
      <c r="M36" s="1"/>
      <c r="N36" s="1"/>
    </row>
    <row r="37" spans="1:14" x14ac:dyDescent="0.25">
      <c r="A37" s="61" t="str">
        <f>A31</f>
        <v>Invitare</v>
      </c>
      <c r="B37" s="76">
        <v>1</v>
      </c>
      <c r="C37" s="77">
        <f t="shared" ref="C37" si="1">B37*$B$10*12</f>
        <v>0</v>
      </c>
      <c r="D37" s="76">
        <v>8</v>
      </c>
      <c r="E37" s="77">
        <f>D37*$C$10*12</f>
        <v>0</v>
      </c>
      <c r="F37" s="76">
        <v>1</v>
      </c>
      <c r="G37" s="47">
        <f>F37*$D$10*12</f>
        <v>0</v>
      </c>
      <c r="H37" s="40">
        <f t="shared" ref="H37" si="2">C37+E37+G37</f>
        <v>0</v>
      </c>
      <c r="M37" s="1"/>
      <c r="N37" s="1"/>
    </row>
    <row r="38" spans="1:14" x14ac:dyDescent="0.25">
      <c r="A38" s="41" t="s">
        <v>26</v>
      </c>
      <c r="B38" s="46">
        <f t="shared" ref="B38:H38" si="3">SUM(B36:B37)</f>
        <v>12</v>
      </c>
      <c r="C38" s="64">
        <f t="shared" si="3"/>
        <v>0</v>
      </c>
      <c r="D38" s="46">
        <f t="shared" si="3"/>
        <v>43</v>
      </c>
      <c r="E38" s="64">
        <f t="shared" si="3"/>
        <v>0</v>
      </c>
      <c r="F38" s="46">
        <f t="shared" si="3"/>
        <v>6</v>
      </c>
      <c r="G38" s="64">
        <f t="shared" si="3"/>
        <v>0</v>
      </c>
      <c r="H38" s="48">
        <f t="shared" si="3"/>
        <v>0</v>
      </c>
      <c r="M38" s="1"/>
      <c r="N38" s="1"/>
    </row>
    <row r="39" spans="1:14" x14ac:dyDescent="0.25">
      <c r="A39" s="1"/>
      <c r="B39" s="7"/>
      <c r="C39" s="7"/>
      <c r="D39" s="7"/>
      <c r="E39" s="7"/>
      <c r="F39" s="7"/>
      <c r="G39" s="7"/>
    </row>
    <row r="40" spans="1:14" x14ac:dyDescent="0.25">
      <c r="A40" s="10" t="s">
        <v>31</v>
      </c>
      <c r="B40" s="10"/>
      <c r="C40" s="10"/>
      <c r="D40" s="10"/>
      <c r="E40" s="10"/>
      <c r="F40" s="10"/>
      <c r="G40" s="10"/>
      <c r="H40" s="10"/>
      <c r="I40" s="1"/>
      <c r="J40" s="1"/>
    </row>
    <row r="41" spans="1:14" x14ac:dyDescent="0.25">
      <c r="A41" s="19" t="s">
        <v>19</v>
      </c>
      <c r="B41" s="46" t="s">
        <v>28</v>
      </c>
      <c r="C41" s="46" t="s">
        <v>21</v>
      </c>
      <c r="D41" s="46" t="s">
        <v>29</v>
      </c>
      <c r="E41" s="46" t="s">
        <v>21</v>
      </c>
      <c r="F41" s="46" t="s">
        <v>30</v>
      </c>
      <c r="G41" s="46" t="s">
        <v>21</v>
      </c>
      <c r="H41" s="45" t="s">
        <v>23</v>
      </c>
      <c r="I41" s="1"/>
      <c r="J41" s="1"/>
    </row>
    <row r="42" spans="1:14" x14ac:dyDescent="0.25">
      <c r="A42" s="61" t="str">
        <f>A30</f>
        <v>Optimus</v>
      </c>
      <c r="B42" s="76">
        <f>B36</f>
        <v>11</v>
      </c>
      <c r="C42" s="77">
        <f>B42*$B$11*12</f>
        <v>0</v>
      </c>
      <c r="D42" s="76">
        <f>D36</f>
        <v>35</v>
      </c>
      <c r="E42" s="77">
        <f>D42*$C$11*12</f>
        <v>0</v>
      </c>
      <c r="F42" s="76">
        <f>F36</f>
        <v>5</v>
      </c>
      <c r="G42" s="47">
        <f>F42*$D$11*12</f>
        <v>0</v>
      </c>
      <c r="H42" s="40">
        <f>C42+E42+G42</f>
        <v>0</v>
      </c>
      <c r="I42" s="1"/>
      <c r="J42" s="1"/>
    </row>
    <row r="43" spans="1:14" x14ac:dyDescent="0.25">
      <c r="A43" s="61" t="str">
        <f>A31</f>
        <v>Invitare</v>
      </c>
      <c r="B43" s="76">
        <f>B37</f>
        <v>1</v>
      </c>
      <c r="C43" s="77">
        <f t="shared" ref="C43" si="4">B43*$B$11*12</f>
        <v>0</v>
      </c>
      <c r="D43" s="76">
        <f>D37</f>
        <v>8</v>
      </c>
      <c r="E43" s="77">
        <f>D43*$C$11*12</f>
        <v>0</v>
      </c>
      <c r="F43" s="76">
        <f>F37</f>
        <v>1</v>
      </c>
      <c r="G43" s="47">
        <f>F43*$D$11*12</f>
        <v>0</v>
      </c>
      <c r="H43" s="40">
        <f t="shared" ref="H43" si="5">C43+E43+G43</f>
        <v>0</v>
      </c>
      <c r="I43" s="1"/>
      <c r="J43" s="1"/>
    </row>
    <row r="44" spans="1:14" x14ac:dyDescent="0.25">
      <c r="A44" s="41" t="s">
        <v>26</v>
      </c>
      <c r="B44" s="46">
        <f t="shared" ref="B44:H44" si="6">SUM(B42:B43)</f>
        <v>12</v>
      </c>
      <c r="C44" s="64">
        <f t="shared" si="6"/>
        <v>0</v>
      </c>
      <c r="D44" s="46">
        <f t="shared" si="6"/>
        <v>43</v>
      </c>
      <c r="E44" s="64">
        <f t="shared" si="6"/>
        <v>0</v>
      </c>
      <c r="F44" s="46">
        <f t="shared" si="6"/>
        <v>6</v>
      </c>
      <c r="G44" s="64">
        <f t="shared" si="6"/>
        <v>0</v>
      </c>
      <c r="H44" s="48">
        <f t="shared" si="6"/>
        <v>0</v>
      </c>
      <c r="I44" s="1"/>
      <c r="J44" s="1"/>
    </row>
    <row r="45" spans="1:14" x14ac:dyDescent="0.25">
      <c r="A45" s="1"/>
      <c r="B45" s="7"/>
      <c r="C45" s="7"/>
      <c r="D45" s="7"/>
      <c r="E45" s="7"/>
      <c r="F45" s="7"/>
      <c r="G45" s="7"/>
    </row>
    <row r="46" spans="1:14" x14ac:dyDescent="0.25">
      <c r="A46" s="10" t="s">
        <v>32</v>
      </c>
      <c r="B46" s="22"/>
      <c r="C46" s="22"/>
      <c r="D46" s="22"/>
      <c r="E46" s="22"/>
      <c r="F46" s="22"/>
      <c r="G46" s="22"/>
      <c r="H46" s="22"/>
      <c r="M46" s="1"/>
      <c r="N46" s="1"/>
    </row>
    <row r="47" spans="1:14" x14ac:dyDescent="0.25">
      <c r="A47" s="19" t="s">
        <v>19</v>
      </c>
      <c r="B47" s="46" t="s">
        <v>28</v>
      </c>
      <c r="C47" s="46" t="s">
        <v>33</v>
      </c>
      <c r="D47" s="46" t="s">
        <v>29</v>
      </c>
      <c r="E47" s="46" t="s">
        <v>33</v>
      </c>
      <c r="F47" s="46" t="s">
        <v>30</v>
      </c>
      <c r="G47" s="46" t="s">
        <v>33</v>
      </c>
      <c r="H47" s="46" t="s">
        <v>26</v>
      </c>
      <c r="M47" s="1"/>
      <c r="N47" s="1"/>
    </row>
    <row r="48" spans="1:14" x14ac:dyDescent="0.25">
      <c r="A48" s="18" t="str">
        <f>A30</f>
        <v>Optimus</v>
      </c>
      <c r="B48" s="76">
        <f>B36</f>
        <v>11</v>
      </c>
      <c r="C48" s="77">
        <f>B48*$B$12</f>
        <v>0</v>
      </c>
      <c r="D48" s="76">
        <f>D36</f>
        <v>35</v>
      </c>
      <c r="E48" s="77">
        <f>D48*$C$12</f>
        <v>0</v>
      </c>
      <c r="F48" s="76">
        <f>F36</f>
        <v>5</v>
      </c>
      <c r="G48" s="47">
        <f>F48*$D$12</f>
        <v>0</v>
      </c>
      <c r="H48" s="53">
        <f>C48+E48+G48</f>
        <v>0</v>
      </c>
      <c r="M48" s="1"/>
      <c r="N48" s="1"/>
    </row>
    <row r="49" spans="1:14" x14ac:dyDescent="0.25">
      <c r="A49" s="18" t="str">
        <f>A31</f>
        <v>Invitare</v>
      </c>
      <c r="B49" s="76">
        <f>B37</f>
        <v>1</v>
      </c>
      <c r="C49" s="77">
        <f t="shared" ref="C49" si="7">B49*$B$12</f>
        <v>0</v>
      </c>
      <c r="D49" s="76">
        <f>D37</f>
        <v>8</v>
      </c>
      <c r="E49" s="77">
        <f>D49*$C$12</f>
        <v>0</v>
      </c>
      <c r="F49" s="76">
        <f>F37</f>
        <v>1</v>
      </c>
      <c r="G49" s="47">
        <f>F49*$D$12</f>
        <v>0</v>
      </c>
      <c r="H49" s="53">
        <f t="shared" ref="H49" si="8">C49+E49+G49</f>
        <v>0</v>
      </c>
      <c r="M49" s="1"/>
      <c r="N49" s="1"/>
    </row>
    <row r="50" spans="1:14" x14ac:dyDescent="0.25">
      <c r="A50" s="41" t="s">
        <v>26</v>
      </c>
      <c r="B50" s="46">
        <f t="shared" ref="B50:H50" si="9">SUM(B48:B49)</f>
        <v>12</v>
      </c>
      <c r="C50" s="64">
        <f t="shared" si="9"/>
        <v>0</v>
      </c>
      <c r="D50" s="46">
        <f t="shared" si="9"/>
        <v>43</v>
      </c>
      <c r="E50" s="64">
        <f t="shared" si="9"/>
        <v>0</v>
      </c>
      <c r="F50" s="46">
        <f t="shared" si="9"/>
        <v>6</v>
      </c>
      <c r="G50" s="64">
        <f t="shared" si="9"/>
        <v>0</v>
      </c>
      <c r="H50" s="48">
        <f t="shared" si="9"/>
        <v>0</v>
      </c>
      <c r="M50" s="1"/>
      <c r="N50" s="1"/>
    </row>
    <row r="51" spans="1:14" x14ac:dyDescent="0.25">
      <c r="B51" s="21"/>
      <c r="C51" s="21"/>
      <c r="D51" s="21"/>
      <c r="E51" s="21"/>
      <c r="F51" s="21"/>
    </row>
    <row r="52" spans="1:14" x14ac:dyDescent="0.25">
      <c r="A52" s="10" t="s">
        <v>61</v>
      </c>
      <c r="B52" s="22"/>
      <c r="C52" s="22"/>
      <c r="D52" s="22"/>
      <c r="E52" s="22"/>
      <c r="F52" s="22"/>
    </row>
    <row r="53" spans="1:14" x14ac:dyDescent="0.25">
      <c r="A53" s="19" t="s">
        <v>62</v>
      </c>
      <c r="B53" s="79" t="s">
        <v>63</v>
      </c>
      <c r="C53" s="79" t="s">
        <v>64</v>
      </c>
      <c r="D53" s="79" t="s">
        <v>67</v>
      </c>
      <c r="E53" s="46" t="s">
        <v>21</v>
      </c>
      <c r="F53" s="46" t="s">
        <v>23</v>
      </c>
    </row>
    <row r="54" spans="1:14" x14ac:dyDescent="0.25">
      <c r="A54" s="61" t="s">
        <v>65</v>
      </c>
      <c r="B54" s="76"/>
      <c r="C54" s="76">
        <v>40</v>
      </c>
      <c r="D54" s="76">
        <v>6</v>
      </c>
      <c r="E54" s="47">
        <f>((C13*C54)+(D54*D13))*12</f>
        <v>0</v>
      </c>
      <c r="F54" s="53">
        <f>E54</f>
        <v>0</v>
      </c>
    </row>
    <row r="55" spans="1:14" x14ac:dyDescent="0.25">
      <c r="A55" s="80" t="s">
        <v>66</v>
      </c>
      <c r="B55" s="76">
        <v>4</v>
      </c>
      <c r="C55" s="76">
        <v>5</v>
      </c>
      <c r="D55" s="76">
        <v>3</v>
      </c>
      <c r="E55" s="47">
        <f>((B14*B55)+(C14*C55)+(D14*D55))*12</f>
        <v>0</v>
      </c>
      <c r="F55" s="53">
        <f>E55</f>
        <v>0</v>
      </c>
    </row>
    <row r="56" spans="1:14" x14ac:dyDescent="0.25">
      <c r="A56" s="41" t="s">
        <v>26</v>
      </c>
      <c r="B56" s="46"/>
      <c r="C56" s="46"/>
      <c r="D56" s="46"/>
      <c r="E56" s="48"/>
      <c r="F56" s="48">
        <f>SUM(F54:F55)</f>
        <v>0</v>
      </c>
    </row>
  </sheetData>
  <mergeCells count="4">
    <mergeCell ref="B24:E24"/>
    <mergeCell ref="B21:E21"/>
    <mergeCell ref="B22:E22"/>
    <mergeCell ref="B23:E23"/>
  </mergeCells>
  <pageMargins left="0.70866141732283472" right="0.70866141732283472" top="0.74803149606299213" bottom="0.74803149606299213" header="0.31496062992125984" footer="0.31496062992125984"/>
  <pageSetup paperSize="9" scale="55" orientation="landscape" r:id="rId1"/>
  <rowBreaks count="1" manualBreakCount="1">
    <brk id="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tabSelected="1" zoomScaleNormal="100" workbookViewId="0">
      <selection activeCell="D15" sqref="D15"/>
    </sheetView>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34</v>
      </c>
      <c r="B1" s="7"/>
      <c r="C1" s="7"/>
      <c r="D1" s="1"/>
      <c r="E1" s="1"/>
      <c r="F1" s="1"/>
    </row>
    <row r="2" spans="1:6" x14ac:dyDescent="0.25">
      <c r="A2" s="38" t="str">
        <f>Kosten!A2</f>
        <v>Europese aanbesteding Optimus Primair Onderwijs en Stichting Invitare Openbaar Onderwijs</v>
      </c>
      <c r="B2" s="7"/>
      <c r="C2" s="7"/>
      <c r="D2" s="1"/>
      <c r="E2" s="2"/>
      <c r="F2" s="2"/>
    </row>
    <row r="3" spans="1:6" x14ac:dyDescent="0.25">
      <c r="A3" s="7"/>
      <c r="B3" s="7"/>
      <c r="C3" s="7"/>
      <c r="D3" s="1"/>
    </row>
    <row r="4" spans="1:6" x14ac:dyDescent="0.25">
      <c r="A4" s="54" t="s">
        <v>53</v>
      </c>
      <c r="B4" s="44"/>
      <c r="E4" s="1"/>
      <c r="F4" s="1"/>
    </row>
    <row r="5" spans="1:6" x14ac:dyDescent="0.25">
      <c r="A5" s="1"/>
      <c r="B5" s="1"/>
      <c r="C5" s="1"/>
      <c r="D5" s="1"/>
      <c r="E5" s="1"/>
      <c r="F5" s="1"/>
    </row>
    <row r="6" spans="1:6" x14ac:dyDescent="0.25">
      <c r="A6" s="3"/>
      <c r="B6" s="3"/>
      <c r="C6" s="3"/>
      <c r="D6" s="3"/>
      <c r="E6" s="3"/>
      <c r="F6" s="3"/>
    </row>
    <row r="7" spans="1:6" x14ac:dyDescent="0.25">
      <c r="A7" s="10" t="s">
        <v>35</v>
      </c>
      <c r="B7" s="10"/>
      <c r="C7" s="10"/>
      <c r="D7" s="10"/>
    </row>
    <row r="8" spans="1:6" ht="25.5" x14ac:dyDescent="0.25">
      <c r="A8" s="19" t="s">
        <v>36</v>
      </c>
      <c r="B8" s="55" t="s">
        <v>21</v>
      </c>
      <c r="C8" s="57" t="s">
        <v>33</v>
      </c>
      <c r="D8" s="57" t="s">
        <v>37</v>
      </c>
    </row>
    <row r="9" spans="1:6" x14ac:dyDescent="0.25">
      <c r="A9" s="18" t="s">
        <v>38</v>
      </c>
      <c r="B9" s="58">
        <f>Kosten!H38</f>
        <v>0</v>
      </c>
      <c r="C9" s="59"/>
      <c r="D9" s="58">
        <f>B9*5</f>
        <v>0</v>
      </c>
    </row>
    <row r="10" spans="1:6" x14ac:dyDescent="0.25">
      <c r="A10" s="18" t="s">
        <v>39</v>
      </c>
      <c r="B10" s="58">
        <f>Kosten!H44</f>
        <v>0</v>
      </c>
      <c r="C10" s="62"/>
      <c r="D10" s="63">
        <f>B10*7</f>
        <v>0</v>
      </c>
    </row>
    <row r="11" spans="1:6" x14ac:dyDescent="0.25">
      <c r="A11" s="18" t="s">
        <v>32</v>
      </c>
      <c r="B11" s="58"/>
      <c r="C11" s="62">
        <f>Kosten!H50</f>
        <v>0</v>
      </c>
      <c r="D11" s="63">
        <f>C11</f>
        <v>0</v>
      </c>
    </row>
    <row r="12" spans="1:6" x14ac:dyDescent="0.25">
      <c r="A12" s="19" t="s">
        <v>40</v>
      </c>
      <c r="B12" s="55" t="s">
        <v>21</v>
      </c>
      <c r="C12" s="57"/>
      <c r="D12" s="57"/>
    </row>
    <row r="13" spans="1:6" x14ac:dyDescent="0.25">
      <c r="A13" s="61" t="s">
        <v>41</v>
      </c>
      <c r="B13" s="58">
        <f>Kosten!H32</f>
        <v>0</v>
      </c>
      <c r="C13" s="60"/>
      <c r="D13" s="58">
        <f>B13*7</f>
        <v>0</v>
      </c>
    </row>
    <row r="14" spans="1:6" x14ac:dyDescent="0.25">
      <c r="A14" s="61" t="s">
        <v>68</v>
      </c>
      <c r="B14" s="58">
        <f>Kosten!F56</f>
        <v>0</v>
      </c>
      <c r="C14" s="60"/>
      <c r="D14" s="58">
        <f>B14*5</f>
        <v>0</v>
      </c>
    </row>
    <row r="15" spans="1:6" x14ac:dyDescent="0.25">
      <c r="A15" s="17"/>
      <c r="B15" s="17"/>
      <c r="C15" s="17"/>
      <c r="D15" s="17"/>
    </row>
    <row r="16" spans="1:6" ht="15.75" thickBot="1" x14ac:dyDescent="0.3">
      <c r="A16" s="1"/>
      <c r="B16" s="1"/>
      <c r="C16" s="1"/>
      <c r="D16" s="1"/>
    </row>
    <row r="17" spans="1:6" ht="16.5" thickBot="1" x14ac:dyDescent="0.3">
      <c r="A17" s="68" t="s">
        <v>42</v>
      </c>
      <c r="B17" s="23"/>
      <c r="C17" s="43"/>
      <c r="D17" s="24">
        <f>SUM(D9:D15)</f>
        <v>0</v>
      </c>
    </row>
    <row r="20" spans="1:6" ht="27" customHeight="1" x14ac:dyDescent="0.25">
      <c r="A20" s="85" t="s">
        <v>43</v>
      </c>
      <c r="B20" s="85"/>
      <c r="C20" s="85"/>
      <c r="D20" s="85"/>
      <c r="E20" s="34"/>
      <c r="F20" s="34"/>
    </row>
    <row r="21" spans="1:6" x14ac:dyDescent="0.25">
      <c r="A21" s="25"/>
      <c r="B21" s="25"/>
      <c r="C21" s="25"/>
      <c r="D21" s="25"/>
      <c r="E21" s="26"/>
      <c r="F21" s="26"/>
    </row>
    <row r="22" spans="1:6" x14ac:dyDescent="0.25">
      <c r="A22" s="10" t="s">
        <v>44</v>
      </c>
      <c r="B22" s="42" t="s">
        <v>45</v>
      </c>
      <c r="C22" s="42" t="s">
        <v>46</v>
      </c>
      <c r="D22" s="27"/>
      <c r="E22" s="28"/>
      <c r="F22" s="26"/>
    </row>
    <row r="23" spans="1:6" x14ac:dyDescent="0.25">
      <c r="A23" s="29" t="s">
        <v>47</v>
      </c>
      <c r="B23" s="12">
        <v>0</v>
      </c>
      <c r="C23" s="30">
        <v>0</v>
      </c>
      <c r="D23" s="27"/>
      <c r="E23" s="28"/>
      <c r="F23" s="26"/>
    </row>
    <row r="24" spans="1:6" x14ac:dyDescent="0.25">
      <c r="A24" s="29" t="s">
        <v>48</v>
      </c>
      <c r="B24" s="12">
        <v>0</v>
      </c>
      <c r="C24" s="30">
        <v>0</v>
      </c>
      <c r="D24" s="86"/>
      <c r="E24" s="87"/>
      <c r="F24" s="87"/>
    </row>
    <row r="25" spans="1:6" x14ac:dyDescent="0.25">
      <c r="A25" s="29" t="s">
        <v>49</v>
      </c>
      <c r="B25" s="12">
        <v>0</v>
      </c>
      <c r="C25" s="37">
        <v>0</v>
      </c>
      <c r="D25" s="27"/>
      <c r="E25" s="28"/>
      <c r="F25" s="26"/>
    </row>
    <row r="26" spans="1:6" x14ac:dyDescent="0.25">
      <c r="A26" s="29" t="s">
        <v>50</v>
      </c>
      <c r="B26" s="12">
        <v>0</v>
      </c>
      <c r="C26" s="30">
        <v>0</v>
      </c>
      <c r="D26" s="27"/>
      <c r="E26" s="28"/>
      <c r="F26" s="26"/>
    </row>
    <row r="27" spans="1:6" ht="15.75" thickBot="1" x14ac:dyDescent="0.3">
      <c r="A27" s="31" t="s">
        <v>51</v>
      </c>
      <c r="B27" s="32">
        <v>0</v>
      </c>
      <c r="C27" s="33">
        <v>0</v>
      </c>
      <c r="D27" s="27"/>
      <c r="E27" s="28"/>
      <c r="F27" s="26"/>
    </row>
    <row r="28" spans="1:6" x14ac:dyDescent="0.25">
      <c r="A28" s="3"/>
      <c r="B28" s="3"/>
      <c r="C28" s="3"/>
      <c r="D28" s="3"/>
      <c r="E28" s="3"/>
      <c r="F28" s="3"/>
    </row>
    <row r="29" spans="1:6" x14ac:dyDescent="0.25">
      <c r="A29" s="3"/>
      <c r="B29" s="3"/>
      <c r="C29" s="3"/>
      <c r="D29" s="3"/>
      <c r="E29" s="3"/>
      <c r="F29" s="3"/>
    </row>
    <row r="30" spans="1:6" x14ac:dyDescent="0.25">
      <c r="A30" s="11" t="s">
        <v>14</v>
      </c>
      <c r="B30" s="84"/>
      <c r="C30" s="84"/>
      <c r="D30" s="84"/>
      <c r="E30" s="84"/>
      <c r="F30" s="20"/>
    </row>
    <row r="31" spans="1:6" x14ac:dyDescent="0.25">
      <c r="A31" s="11" t="s">
        <v>15</v>
      </c>
      <c r="B31" s="84"/>
      <c r="C31" s="84"/>
      <c r="D31" s="84"/>
      <c r="E31" s="84"/>
      <c r="F31" s="20"/>
    </row>
    <row r="32" spans="1:6" ht="48" customHeight="1" x14ac:dyDescent="0.25">
      <c r="A32" s="11" t="s">
        <v>16</v>
      </c>
      <c r="B32" s="84"/>
      <c r="C32" s="84"/>
      <c r="D32" s="84"/>
      <c r="E32" s="84"/>
      <c r="F32" s="20"/>
    </row>
    <row r="33" spans="1:6" x14ac:dyDescent="0.25">
      <c r="A33" s="11" t="s">
        <v>18</v>
      </c>
      <c r="B33" s="84"/>
      <c r="C33" s="84"/>
      <c r="D33" s="84"/>
      <c r="E33" s="84"/>
      <c r="F33" s="20"/>
    </row>
  </sheetData>
  <mergeCells count="6">
    <mergeCell ref="B33:E33"/>
    <mergeCell ref="B30:E30"/>
    <mergeCell ref="B31:E31"/>
    <mergeCell ref="B32:E32"/>
    <mergeCell ref="A20:D20"/>
    <mergeCell ref="D24:F24"/>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3FDFF5AA-FF0C-45EA-90F6-CA95B41A4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Joy Wijnberg | Inkada Inkoop &amp; Advies</cp:lastModifiedBy>
  <cp:revision/>
  <dcterms:created xsi:type="dcterms:W3CDTF">2010-11-09T10:42:38Z</dcterms:created>
  <dcterms:modified xsi:type="dcterms:W3CDTF">2024-06-26T09:49:57Z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