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7 Categorie Management\Catering en Warme Dranken\02. Aanbestedingen\2.4 Klein Keukenmaterialen\Klein Keukenmateriaal 202304091\2. Aanbestedingsdocument\Bijlagen\"/>
    </mc:Choice>
  </mc:AlternateContent>
  <xr:revisionPtr revIDLastSave="0" documentId="13_ncr:1_{9017FCEB-BB4D-4CC0-8AC3-29F493F940B2}" xr6:coauthVersionLast="47" xr6:coauthVersionMax="47" xr10:uidLastSave="{00000000-0000-0000-0000-000000000000}"/>
  <workbookProtection workbookAlgorithmName="SHA-512" workbookHashValue="45WxpvHe6D3Myx/GR6fFFkxz7UWWqrTIqsr3AFM7vzaep4pzoGUt2ntYpGbcciuxAwz4cftfZ85TrOVy+I0rSw==" workbookSaltValue="+uGkTwz0LpMT0pVVIlE0GQ==" workbookSpinCount="100000" lockStructure="1"/>
  <bookViews>
    <workbookView xWindow="-120" yWindow="-120" windowWidth="29040" windowHeight="15840" xr2:uid="{00000000-000D-0000-FFFF-FFFF00000000}"/>
  </bookViews>
  <sheets>
    <sheet name="Kernassortiment" sheetId="1" r:id="rId1"/>
    <sheet name="Rapportdetails" sheetId="3" state="hidden" r:id="rId2"/>
    <sheet name="Aanvulling voor DJI" sheetId="5" state="hidden" r:id="rId3"/>
    <sheet name="Controle artikelen" sheetId="2" state="hidden" r:id="rId4"/>
  </sheets>
  <externalReferences>
    <externalReference r:id="rId5"/>
  </externalReferences>
  <definedNames>
    <definedName name="_xlnm._FilterDatabase" localSheetId="3" hidden="1">'Controle artikelen'!$A$6:$O$365</definedName>
    <definedName name="_xlnm._FilterDatabase" localSheetId="0" hidden="1">Kernassortiment!$B$11:$Q$166</definedName>
    <definedName name="_xlnm._FilterDatabase" localSheetId="1" hidden="1">Rapportdetails!$A$3:$I$348</definedName>
    <definedName name="actie">[1]Waardelijsten!$B$2:$B$3</definedName>
    <definedName name="Regelsoort">[1]Waardelijsten!$B$5:$B$6</definedName>
    <definedName name="winkelcategorie">[1]Waardelijsten!$F$3:$F$147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0" i="1" l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2" i="1"/>
  <c r="O16" i="1"/>
  <c r="O17" i="1"/>
  <c r="O18" i="1"/>
  <c r="O19" i="1"/>
  <c r="O20" i="1"/>
  <c r="O21" i="1"/>
  <c r="O22" i="1"/>
  <c r="O23" i="1"/>
  <c r="O24" i="1"/>
  <c r="O25" i="1"/>
  <c r="O26" i="1"/>
  <c r="O27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3" i="1"/>
  <c r="O84" i="1"/>
  <c r="O85" i="1"/>
  <c r="O87" i="1"/>
  <c r="O88" i="1"/>
  <c r="O89" i="1"/>
  <c r="O90" i="1"/>
  <c r="O91" i="1"/>
  <c r="O92" i="1"/>
  <c r="O93" i="1"/>
  <c r="O94" i="1"/>
  <c r="O102" i="1"/>
  <c r="O103" i="1"/>
  <c r="O95" i="1"/>
  <c r="O96" i="1"/>
  <c r="O97" i="1"/>
  <c r="O98" i="1"/>
  <c r="O99" i="1"/>
  <c r="O100" i="1"/>
  <c r="O101" i="1"/>
  <c r="O104" i="1"/>
  <c r="O105" i="1"/>
  <c r="O106" i="1"/>
  <c r="O107" i="1"/>
  <c r="O108" i="1"/>
  <c r="O109" i="1"/>
  <c r="O110" i="1"/>
  <c r="O111" i="1"/>
  <c r="O112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28" i="1"/>
  <c r="O146" i="1"/>
  <c r="O147" i="1"/>
  <c r="O148" i="1"/>
  <c r="O153" i="1"/>
  <c r="O154" i="1"/>
  <c r="O158" i="1"/>
  <c r="O159" i="1"/>
  <c r="O160" i="1"/>
  <c r="O161" i="1"/>
  <c r="O162" i="1"/>
  <c r="O163" i="1"/>
  <c r="O164" i="1"/>
  <c r="O165" i="1"/>
  <c r="O166" i="1"/>
  <c r="O82" i="1"/>
  <c r="O86" i="1"/>
  <c r="O113" i="1"/>
  <c r="O149" i="1"/>
  <c r="O151" i="1"/>
  <c r="O152" i="1"/>
  <c r="O155" i="1"/>
  <c r="O156" i="1"/>
  <c r="O157" i="1"/>
  <c r="O13" i="1"/>
  <c r="O14" i="1"/>
  <c r="O15" i="1"/>
  <c r="O12" i="1"/>
  <c r="O167" i="1" s="1"/>
  <c r="P45" i="5"/>
  <c r="P17" i="5"/>
  <c r="P44" i="5"/>
  <c r="P16" i="5"/>
  <c r="P15" i="5"/>
  <c r="O15" i="5"/>
  <c r="Q15" i="5" s="1"/>
  <c r="P43" i="5"/>
  <c r="P42" i="5"/>
  <c r="P41" i="5"/>
  <c r="P4" i="5"/>
  <c r="P11" i="5"/>
  <c r="P10" i="5"/>
  <c r="P40" i="5"/>
  <c r="P39" i="5"/>
  <c r="I39" i="5"/>
  <c r="O39" i="5" s="1"/>
  <c r="P37" i="5"/>
  <c r="P36" i="5"/>
  <c r="P35" i="5"/>
  <c r="P34" i="5"/>
  <c r="P33" i="5"/>
  <c r="P32" i="5"/>
  <c r="P31" i="5"/>
  <c r="P30" i="5"/>
  <c r="P28" i="5"/>
  <c r="P27" i="5"/>
  <c r="Q152" i="1" l="1"/>
  <c r="Q151" i="1"/>
  <c r="Q150" i="1"/>
  <c r="Q149" i="1"/>
  <c r="Q113" i="1"/>
  <c r="Q86" i="1"/>
  <c r="Q82" i="1"/>
  <c r="Q166" i="1"/>
  <c r="Q165" i="1"/>
  <c r="Q164" i="1"/>
  <c r="Q163" i="1"/>
  <c r="Q162" i="1"/>
  <c r="Q161" i="1"/>
  <c r="Q160" i="1"/>
  <c r="Q159" i="1"/>
  <c r="Q158" i="1"/>
  <c r="Q154" i="1"/>
  <c r="Q153" i="1"/>
  <c r="Q148" i="1"/>
  <c r="Q147" i="1"/>
  <c r="Q146" i="1"/>
  <c r="Q28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2" i="1"/>
  <c r="Q111" i="1"/>
  <c r="Q110" i="1"/>
  <c r="Q109" i="1"/>
  <c r="Q108" i="1"/>
  <c r="Q107" i="1"/>
  <c r="Q106" i="1"/>
  <c r="Q105" i="1"/>
  <c r="Q104" i="1"/>
  <c r="Q101" i="1"/>
  <c r="Q100" i="1"/>
  <c r="Q99" i="1"/>
  <c r="Q98" i="1"/>
  <c r="Q97" i="1"/>
  <c r="Q96" i="1"/>
  <c r="Q95" i="1"/>
  <c r="Q103" i="1"/>
  <c r="Q102" i="1"/>
  <c r="Q94" i="1"/>
  <c r="Q93" i="1"/>
  <c r="Q92" i="1"/>
  <c r="Q91" i="1"/>
  <c r="Q90" i="1"/>
  <c r="Q89" i="1"/>
  <c r="Q88" i="1"/>
  <c r="Q87" i="1"/>
  <c r="Q85" i="1"/>
  <c r="Q84" i="1"/>
  <c r="Q83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57" i="1"/>
  <c r="Q156" i="1"/>
  <c r="Q155" i="1"/>
  <c r="Q39" i="5"/>
  <c r="I20" i="3"/>
  <c r="I31" i="3"/>
  <c r="I32" i="3"/>
  <c r="I33" i="3"/>
  <c r="I52" i="3"/>
  <c r="I53" i="3"/>
  <c r="I68" i="3"/>
  <c r="I69" i="3"/>
  <c r="I87" i="3"/>
  <c r="I95" i="3"/>
  <c r="I98" i="3"/>
  <c r="I100" i="3"/>
  <c r="I111" i="3"/>
  <c r="I114" i="3"/>
  <c r="I123" i="3"/>
  <c r="I136" i="3"/>
  <c r="I148" i="3"/>
  <c r="I149" i="3"/>
  <c r="I155" i="3"/>
  <c r="I157" i="3"/>
  <c r="I158" i="3"/>
  <c r="I178" i="3"/>
  <c r="I193" i="3"/>
  <c r="I194" i="3"/>
  <c r="I213" i="3"/>
  <c r="I216" i="3"/>
  <c r="I229" i="3"/>
  <c r="I254" i="3"/>
  <c r="I255" i="3"/>
  <c r="I262" i="3"/>
  <c r="I264" i="3"/>
  <c r="I267" i="3"/>
  <c r="I270" i="3"/>
  <c r="I271" i="3"/>
  <c r="I288" i="3"/>
  <c r="I294" i="3"/>
  <c r="I295" i="3"/>
  <c r="I296" i="3"/>
  <c r="I299" i="3"/>
  <c r="I310" i="3"/>
  <c r="I311" i="3"/>
  <c r="I312" i="3"/>
  <c r="I314" i="3"/>
  <c r="I315" i="3"/>
  <c r="I319" i="3"/>
  <c r="I320" i="3"/>
  <c r="I321" i="3"/>
  <c r="I322" i="3"/>
  <c r="I323" i="3"/>
  <c r="I342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I28" i="5" s="1"/>
  <c r="O28" i="5" s="1"/>
  <c r="Q28" i="5" s="1"/>
  <c r="F25" i="3"/>
  <c r="I29" i="5" s="1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I43" i="3" s="1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I3" i="5" s="1"/>
  <c r="F65" i="3"/>
  <c r="I4" i="5" s="1"/>
  <c r="O4" i="5" s="1"/>
  <c r="Q4" i="5" s="1"/>
  <c r="F66" i="3"/>
  <c r="I5" i="5" s="1"/>
  <c r="F67" i="3"/>
  <c r="I2" i="5" s="1"/>
  <c r="F68" i="3"/>
  <c r="F69" i="3"/>
  <c r="F70" i="3"/>
  <c r="F71" i="3"/>
  <c r="F72" i="3"/>
  <c r="F73" i="3"/>
  <c r="F74" i="3"/>
  <c r="F75" i="3"/>
  <c r="I30" i="5" s="1"/>
  <c r="O30" i="5" s="1"/>
  <c r="Q30" i="5" s="1"/>
  <c r="F76" i="3"/>
  <c r="F77" i="3"/>
  <c r="F78" i="3"/>
  <c r="I78" i="3" s="1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I34" i="5" s="1"/>
  <c r="O34" i="5" s="1"/>
  <c r="Q34" i="5" s="1"/>
  <c r="F95" i="3"/>
  <c r="F96" i="3"/>
  <c r="F97" i="3"/>
  <c r="F98" i="3"/>
  <c r="F99" i="3"/>
  <c r="F100" i="3"/>
  <c r="F101" i="3"/>
  <c r="F102" i="3"/>
  <c r="F103" i="3"/>
  <c r="F104" i="3"/>
  <c r="I17" i="5" s="1"/>
  <c r="O17" i="5" s="1"/>
  <c r="Q17" i="5" s="1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I31" i="5" s="1"/>
  <c r="O31" i="5" s="1"/>
  <c r="Q31" i="5" s="1"/>
  <c r="F118" i="3"/>
  <c r="F119" i="3"/>
  <c r="I44" i="5" s="1"/>
  <c r="O44" i="5" s="1"/>
  <c r="Q44" i="5" s="1"/>
  <c r="F120" i="3"/>
  <c r="F121" i="3"/>
  <c r="F122" i="3"/>
  <c r="I32" i="5" s="1"/>
  <c r="O32" i="5" s="1"/>
  <c r="Q32" i="5" s="1"/>
  <c r="F123" i="3"/>
  <c r="F124" i="3"/>
  <c r="F125" i="3"/>
  <c r="F126" i="3"/>
  <c r="F127" i="3"/>
  <c r="F128" i="3"/>
  <c r="F129" i="3"/>
  <c r="F130" i="3"/>
  <c r="I33" i="5" s="1"/>
  <c r="O33" i="5" s="1"/>
  <c r="Q33" i="5" s="1"/>
  <c r="F131" i="3"/>
  <c r="F132" i="3"/>
  <c r="F133" i="3"/>
  <c r="F134" i="3"/>
  <c r="F135" i="3"/>
  <c r="F136" i="3"/>
  <c r="F137" i="3"/>
  <c r="F138" i="3"/>
  <c r="F139" i="3"/>
  <c r="I43" i="5" s="1"/>
  <c r="O43" i="5" s="1"/>
  <c r="Q43" i="5" s="1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I35" i="5" s="1"/>
  <c r="O35" i="5" s="1"/>
  <c r="Q35" i="5" s="1"/>
  <c r="F177" i="3"/>
  <c r="I36" i="5" s="1"/>
  <c r="O36" i="5" s="1"/>
  <c r="Q36" i="5" s="1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I37" i="5" s="1"/>
  <c r="O37" i="5" s="1"/>
  <c r="Q37" i="5" s="1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I42" i="5" s="1"/>
  <c r="O42" i="5" s="1"/>
  <c r="Q42" i="5" s="1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I40" i="5" s="1"/>
  <c r="O40" i="5" s="1"/>
  <c r="Q40" i="5" s="1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I11" i="5" s="1"/>
  <c r="O11" i="5" s="1"/>
  <c r="Q11" i="5" s="1"/>
  <c r="F280" i="3"/>
  <c r="I10" i="5" s="1"/>
  <c r="O10" i="5" s="1"/>
  <c r="Q10" i="5" s="1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I41" i="5" s="1"/>
  <c r="O41" i="5" s="1"/>
  <c r="Q41" i="5" s="1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I16" i="5" s="1"/>
  <c r="O16" i="5" s="1"/>
  <c r="Q16" i="5" s="1"/>
  <c r="F329" i="3"/>
  <c r="F330" i="3"/>
  <c r="F331" i="3"/>
  <c r="F332" i="3"/>
  <c r="F333" i="3"/>
  <c r="F334" i="3"/>
  <c r="I45" i="5" s="1"/>
  <c r="O45" i="5" s="1"/>
  <c r="Q45" i="5" s="1"/>
  <c r="F335" i="3"/>
  <c r="F336" i="3"/>
  <c r="F337" i="3"/>
  <c r="F338" i="3"/>
  <c r="F339" i="3"/>
  <c r="F340" i="3"/>
  <c r="F341" i="3"/>
  <c r="F342" i="3"/>
  <c r="F343" i="3"/>
  <c r="F344" i="3"/>
  <c r="F345" i="3"/>
  <c r="F346" i="3"/>
  <c r="F348" i="3"/>
  <c r="F4" i="3"/>
  <c r="I27" i="5" s="1"/>
  <c r="O27" i="5" s="1"/>
  <c r="Q27" i="5" s="1"/>
  <c r="Q167" i="1" l="1"/>
  <c r="I191" i="3"/>
  <c r="I38" i="5"/>
  <c r="I29" i="3"/>
  <c r="I28" i="3"/>
  <c r="I30" i="3"/>
  <c r="D347" i="3"/>
  <c r="C347" i="3"/>
  <c r="F347" i="3" s="1"/>
  <c r="I346" i="3" l="1"/>
  <c r="H342" i="3"/>
  <c r="I341" i="3"/>
  <c r="I328" i="3"/>
  <c r="I324" i="3"/>
  <c r="H323" i="3"/>
  <c r="H320" i="3"/>
  <c r="H319" i="3"/>
  <c r="I318" i="3"/>
  <c r="H314" i="3"/>
  <c r="H310" i="3"/>
  <c r="I306" i="3"/>
  <c r="I305" i="3"/>
  <c r="I298" i="3"/>
  <c r="I297" i="3"/>
  <c r="H296" i="3"/>
  <c r="H294" i="3"/>
  <c r="H288" i="3"/>
  <c r="I269" i="3"/>
  <c r="I268" i="3"/>
  <c r="I265" i="3"/>
  <c r="I261" i="3"/>
  <c r="I257" i="3"/>
  <c r="I249" i="3"/>
  <c r="I244" i="3"/>
  <c r="I233" i="3"/>
  <c r="I222" i="3"/>
  <c r="I221" i="3"/>
  <c r="H216" i="3"/>
  <c r="H194" i="3"/>
  <c r="H192" i="3"/>
  <c r="H191" i="3"/>
  <c r="I167" i="3"/>
  <c r="I161" i="3"/>
  <c r="H158" i="3"/>
  <c r="H157" i="3"/>
  <c r="H155" i="3"/>
  <c r="H149" i="3"/>
  <c r="H148" i="3"/>
  <c r="I144" i="3"/>
  <c r="H123" i="3"/>
  <c r="H111" i="3"/>
  <c r="H78" i="3"/>
  <c r="I76" i="3"/>
  <c r="H69" i="3"/>
  <c r="H68" i="3"/>
  <c r="I67" i="3"/>
  <c r="I66" i="3"/>
  <c r="I65" i="3"/>
  <c r="I64" i="3"/>
  <c r="I63" i="3"/>
  <c r="I62" i="3"/>
  <c r="I61" i="3"/>
  <c r="I60" i="3"/>
  <c r="I59" i="3"/>
  <c r="I58" i="3"/>
  <c r="I57" i="3"/>
  <c r="I55" i="3"/>
  <c r="I54" i="3"/>
  <c r="H52" i="3"/>
  <c r="H51" i="3"/>
  <c r="I50" i="3"/>
  <c r="I49" i="3"/>
  <c r="I48" i="3"/>
  <c r="I47" i="3"/>
  <c r="I46" i="3"/>
  <c r="I45" i="3"/>
  <c r="I44" i="3"/>
  <c r="H43" i="3"/>
  <c r="I42" i="3"/>
  <c r="I41" i="3"/>
  <c r="I40" i="3"/>
  <c r="I39" i="3"/>
  <c r="I38" i="3"/>
  <c r="I37" i="3"/>
  <c r="I36" i="3"/>
  <c r="I35" i="3"/>
  <c r="I34" i="3"/>
  <c r="H33" i="3"/>
  <c r="H30" i="3"/>
  <c r="H29" i="3"/>
  <c r="H28" i="3"/>
  <c r="I26" i="3"/>
  <c r="I25" i="3"/>
  <c r="I24" i="3"/>
  <c r="I23" i="3"/>
  <c r="I22" i="3"/>
  <c r="I21" i="3"/>
  <c r="H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H365" i="2"/>
  <c r="J365" i="2" s="1"/>
  <c r="K365" i="2" s="1"/>
  <c r="H364" i="2"/>
  <c r="J364" i="2" s="1"/>
  <c r="K364" i="2" s="1"/>
  <c r="H363" i="2"/>
  <c r="J363" i="2" s="1"/>
  <c r="K363" i="2" s="1"/>
  <c r="H357" i="2"/>
  <c r="J357" i="2" s="1"/>
  <c r="K357" i="2" s="1"/>
  <c r="H355" i="2"/>
  <c r="J355" i="2" s="1"/>
  <c r="K355" i="2" s="1"/>
  <c r="H353" i="2"/>
  <c r="J353" i="2" s="1"/>
  <c r="K353" i="2" s="1"/>
  <c r="H347" i="2"/>
  <c r="J347" i="2" s="1"/>
  <c r="K347" i="2" s="1"/>
  <c r="H346" i="2"/>
  <c r="J346" i="2" s="1"/>
  <c r="K346" i="2" s="1"/>
  <c r="H345" i="2"/>
  <c r="J345" i="2" s="1"/>
  <c r="K345" i="2" s="1"/>
  <c r="H344" i="2"/>
  <c r="J344" i="2" s="1"/>
  <c r="K344" i="2" s="1"/>
  <c r="H343" i="2"/>
  <c r="J343" i="2" s="1"/>
  <c r="K343" i="2" s="1"/>
  <c r="H340" i="2"/>
  <c r="J340" i="2" s="1"/>
  <c r="K340" i="2" s="1"/>
  <c r="H332" i="2"/>
  <c r="J332" i="2" s="1"/>
  <c r="K332" i="2" s="1"/>
  <c r="H330" i="2"/>
  <c r="J330" i="2" s="1"/>
  <c r="K330" i="2" s="1"/>
  <c r="H329" i="2"/>
  <c r="J329" i="2" s="1"/>
  <c r="K329" i="2" s="1"/>
  <c r="H326" i="2"/>
  <c r="J326" i="2" s="1"/>
  <c r="K326" i="2" s="1"/>
  <c r="H324" i="2"/>
  <c r="J324" i="2" s="1"/>
  <c r="K324" i="2" s="1"/>
  <c r="H323" i="2"/>
  <c r="J323" i="2" s="1"/>
  <c r="K323" i="2" s="1"/>
  <c r="H320" i="2"/>
  <c r="J320" i="2" s="1"/>
  <c r="K320" i="2" s="1"/>
  <c r="H312" i="2"/>
  <c r="J312" i="2" s="1"/>
  <c r="K312" i="2" s="1"/>
  <c r="H311" i="2"/>
  <c r="J311" i="2" s="1"/>
  <c r="K311" i="2" s="1"/>
  <c r="H307" i="2"/>
  <c r="J307" i="2" s="1"/>
  <c r="K307" i="2" s="1"/>
  <c r="H306" i="2"/>
  <c r="J306" i="2" s="1"/>
  <c r="K306" i="2" s="1"/>
  <c r="H304" i="2"/>
  <c r="J304" i="2" s="1"/>
  <c r="K304" i="2" s="1"/>
  <c r="H301" i="2"/>
  <c r="J301" i="2" s="1"/>
  <c r="K301" i="2" s="1"/>
  <c r="H300" i="2"/>
  <c r="J300" i="2" s="1"/>
  <c r="K300" i="2" s="1"/>
  <c r="H298" i="2"/>
  <c r="J298" i="2" s="1"/>
  <c r="K298" i="2" s="1"/>
  <c r="H294" i="2"/>
  <c r="J294" i="2" s="1"/>
  <c r="K294" i="2" s="1"/>
  <c r="H290" i="2"/>
  <c r="J290" i="2" s="1"/>
  <c r="K290" i="2" s="1"/>
  <c r="H286" i="2"/>
  <c r="J286" i="2" s="1"/>
  <c r="K286" i="2" s="1"/>
  <c r="H282" i="2"/>
  <c r="J282" i="2" s="1"/>
  <c r="K282" i="2" s="1"/>
  <c r="H280" i="2"/>
  <c r="J280" i="2" s="1"/>
  <c r="K280" i="2" s="1"/>
  <c r="H279" i="2"/>
  <c r="J279" i="2" s="1"/>
  <c r="K279" i="2" s="1"/>
  <c r="H278" i="2"/>
  <c r="J278" i="2" s="1"/>
  <c r="K278" i="2" s="1"/>
  <c r="H277" i="2"/>
  <c r="J277" i="2" s="1"/>
  <c r="K277" i="2" s="1"/>
  <c r="H273" i="2"/>
  <c r="J273" i="2" s="1"/>
  <c r="K273" i="2" s="1"/>
  <c r="H272" i="2"/>
  <c r="J272" i="2" s="1"/>
  <c r="K272" i="2" s="1"/>
  <c r="H267" i="2"/>
  <c r="J267" i="2" s="1"/>
  <c r="K267" i="2" s="1"/>
  <c r="H266" i="2"/>
  <c r="J266" i="2" s="1"/>
  <c r="K266" i="2" s="1"/>
  <c r="H265" i="2"/>
  <c r="J265" i="2" s="1"/>
  <c r="K265" i="2" s="1"/>
  <c r="H264" i="2"/>
  <c r="J264" i="2" s="1"/>
  <c r="K264" i="2" s="1"/>
  <c r="H260" i="2"/>
  <c r="J260" i="2" s="1"/>
  <c r="K260" i="2" s="1"/>
  <c r="H259" i="2"/>
  <c r="J259" i="2" s="1"/>
  <c r="K259" i="2" s="1"/>
  <c r="H258" i="2"/>
  <c r="J258" i="2" s="1"/>
  <c r="K258" i="2" s="1"/>
  <c r="H257" i="2"/>
  <c r="J257" i="2" s="1"/>
  <c r="K257" i="2" s="1"/>
  <c r="H256" i="2"/>
  <c r="J256" i="2" s="1"/>
  <c r="K256" i="2" s="1"/>
  <c r="H255" i="2"/>
  <c r="J255" i="2" s="1"/>
  <c r="K255" i="2" s="1"/>
  <c r="H254" i="2"/>
  <c r="J254" i="2" s="1"/>
  <c r="K254" i="2" s="1"/>
  <c r="H253" i="2"/>
  <c r="J253" i="2" s="1"/>
  <c r="K253" i="2" s="1"/>
  <c r="H252" i="2"/>
  <c r="J252" i="2" s="1"/>
  <c r="K252" i="2" s="1"/>
  <c r="H251" i="2"/>
  <c r="J251" i="2" s="1"/>
  <c r="K251" i="2" s="1"/>
  <c r="H250" i="2"/>
  <c r="J250" i="2" s="1"/>
  <c r="K250" i="2" s="1"/>
  <c r="H248" i="2"/>
  <c r="J248" i="2" s="1"/>
  <c r="K248" i="2" s="1"/>
  <c r="H246" i="2"/>
  <c r="J246" i="2" s="1"/>
  <c r="K246" i="2" s="1"/>
  <c r="H245" i="2"/>
  <c r="J245" i="2" s="1"/>
  <c r="K245" i="2" s="1"/>
  <c r="H244" i="2"/>
  <c r="J244" i="2" s="1"/>
  <c r="K244" i="2" s="1"/>
  <c r="H237" i="2"/>
  <c r="J237" i="2" s="1"/>
  <c r="K237" i="2" s="1"/>
  <c r="H236" i="2"/>
  <c r="J236" i="2" s="1"/>
  <c r="K236" i="2" s="1"/>
  <c r="H235" i="2"/>
  <c r="J235" i="2" s="1"/>
  <c r="K235" i="2" s="1"/>
  <c r="H234" i="2"/>
  <c r="J234" i="2" s="1"/>
  <c r="K234" i="2" s="1"/>
  <c r="H233" i="2"/>
  <c r="J233" i="2" s="1"/>
  <c r="K233" i="2" s="1"/>
  <c r="H230" i="2"/>
  <c r="J230" i="2" s="1"/>
  <c r="K230" i="2" s="1"/>
  <c r="H229" i="2"/>
  <c r="J229" i="2" s="1"/>
  <c r="K229" i="2" s="1"/>
  <c r="H228" i="2"/>
  <c r="J228" i="2" s="1"/>
  <c r="K228" i="2" s="1"/>
  <c r="H223" i="2"/>
  <c r="J223" i="2" s="1"/>
  <c r="K223" i="2" s="1"/>
  <c r="H222" i="2"/>
  <c r="J222" i="2" s="1"/>
  <c r="K222" i="2" s="1"/>
  <c r="H221" i="2"/>
  <c r="J221" i="2" s="1"/>
  <c r="K221" i="2" s="1"/>
  <c r="H220" i="2"/>
  <c r="J220" i="2" s="1"/>
  <c r="K220" i="2" s="1"/>
  <c r="H219" i="2"/>
  <c r="J219" i="2" s="1"/>
  <c r="K219" i="2" s="1"/>
  <c r="H218" i="2"/>
  <c r="J218" i="2" s="1"/>
  <c r="K218" i="2" s="1"/>
  <c r="H214" i="2"/>
  <c r="J214" i="2" s="1"/>
  <c r="K214" i="2" s="1"/>
  <c r="H213" i="2"/>
  <c r="J213" i="2" s="1"/>
  <c r="K213" i="2" s="1"/>
  <c r="H212" i="2"/>
  <c r="J212" i="2" s="1"/>
  <c r="K212" i="2" s="1"/>
  <c r="H205" i="2"/>
  <c r="J205" i="2" s="1"/>
  <c r="K205" i="2" s="1"/>
  <c r="H201" i="2"/>
  <c r="J201" i="2" s="1"/>
  <c r="K201" i="2" s="1"/>
  <c r="H198" i="2"/>
  <c r="J198" i="2" s="1"/>
  <c r="K198" i="2" s="1"/>
  <c r="H196" i="2"/>
  <c r="J196" i="2" s="1"/>
  <c r="K196" i="2" s="1"/>
  <c r="H195" i="2"/>
  <c r="J195" i="2" s="1"/>
  <c r="K195" i="2" s="1"/>
  <c r="H194" i="2"/>
  <c r="J194" i="2" s="1"/>
  <c r="K194" i="2" s="1"/>
  <c r="H193" i="2"/>
  <c r="J193" i="2" s="1"/>
  <c r="K193" i="2" s="1"/>
  <c r="H192" i="2"/>
  <c r="J192" i="2" s="1"/>
  <c r="K192" i="2" s="1"/>
  <c r="H191" i="2"/>
  <c r="J191" i="2" s="1"/>
  <c r="K191" i="2" s="1"/>
  <c r="H186" i="2"/>
  <c r="J186" i="2" s="1"/>
  <c r="K186" i="2" s="1"/>
  <c r="H185" i="2"/>
  <c r="J185" i="2" s="1"/>
  <c r="K185" i="2" s="1"/>
  <c r="H184" i="2"/>
  <c r="J184" i="2" s="1"/>
  <c r="K184" i="2" s="1"/>
  <c r="H183" i="2"/>
  <c r="J183" i="2" s="1"/>
  <c r="K183" i="2" s="1"/>
  <c r="H182" i="2"/>
  <c r="J182" i="2" s="1"/>
  <c r="K182" i="2" s="1"/>
  <c r="H176" i="2"/>
  <c r="J176" i="2" s="1"/>
  <c r="K176" i="2" s="1"/>
  <c r="H175" i="2"/>
  <c r="J175" i="2" s="1"/>
  <c r="K175" i="2" s="1"/>
  <c r="H174" i="2"/>
  <c r="J174" i="2" s="1"/>
  <c r="K174" i="2" s="1"/>
  <c r="H173" i="2"/>
  <c r="J173" i="2" s="1"/>
  <c r="K173" i="2" s="1"/>
  <c r="H171" i="2"/>
  <c r="J171" i="2" s="1"/>
  <c r="K171" i="2" s="1"/>
  <c r="H169" i="2"/>
  <c r="J169" i="2" s="1"/>
  <c r="K169" i="2" s="1"/>
  <c r="H167" i="2"/>
  <c r="J167" i="2" s="1"/>
  <c r="K167" i="2" s="1"/>
  <c r="H166" i="2"/>
  <c r="J166" i="2" s="1"/>
  <c r="K166" i="2" s="1"/>
  <c r="H165" i="2"/>
  <c r="J165" i="2" s="1"/>
  <c r="K165" i="2" s="1"/>
  <c r="H164" i="2"/>
  <c r="J164" i="2" s="1"/>
  <c r="K164" i="2" s="1"/>
  <c r="H163" i="2"/>
  <c r="J163" i="2" s="1"/>
  <c r="K163" i="2" s="1"/>
  <c r="H161" i="2"/>
  <c r="J161" i="2" s="1"/>
  <c r="K161" i="2" s="1"/>
  <c r="H160" i="2"/>
  <c r="J160" i="2" s="1"/>
  <c r="K160" i="2" s="1"/>
  <c r="H150" i="2"/>
  <c r="J150" i="2" s="1"/>
  <c r="K150" i="2" s="1"/>
  <c r="H143" i="2"/>
  <c r="J143" i="2" s="1"/>
  <c r="K143" i="2" s="1"/>
  <c r="H142" i="2"/>
  <c r="J142" i="2" s="1"/>
  <c r="K142" i="2" s="1"/>
  <c r="H141" i="2"/>
  <c r="J141" i="2" s="1"/>
  <c r="K141" i="2" s="1"/>
  <c r="H133" i="2"/>
  <c r="J133" i="2" s="1"/>
  <c r="K133" i="2" s="1"/>
  <c r="H132" i="2"/>
  <c r="J132" i="2" s="1"/>
  <c r="K132" i="2" s="1"/>
  <c r="H127" i="2"/>
  <c r="J127" i="2" s="1"/>
  <c r="K127" i="2" s="1"/>
  <c r="H121" i="2"/>
  <c r="J121" i="2" s="1"/>
  <c r="K121" i="2" s="1"/>
  <c r="H120" i="2"/>
  <c r="J120" i="2" s="1"/>
  <c r="K120" i="2" s="1"/>
  <c r="H116" i="2"/>
  <c r="J116" i="2" s="1"/>
  <c r="K116" i="2" s="1"/>
  <c r="H115" i="2"/>
  <c r="J115" i="2" s="1"/>
  <c r="K115" i="2" s="1"/>
  <c r="H114" i="2"/>
  <c r="J114" i="2" s="1"/>
  <c r="K114" i="2" s="1"/>
  <c r="H108" i="2"/>
  <c r="J108" i="2" s="1"/>
  <c r="K108" i="2" s="1"/>
  <c r="H107" i="2"/>
  <c r="J107" i="2" s="1"/>
  <c r="K107" i="2" s="1"/>
  <c r="H100" i="2"/>
  <c r="J100" i="2" s="1"/>
  <c r="K100" i="2" s="1"/>
  <c r="H95" i="2"/>
  <c r="J95" i="2" s="1"/>
  <c r="K95" i="2" s="1"/>
  <c r="H94" i="2"/>
  <c r="J94" i="2" s="1"/>
  <c r="K94" i="2" s="1"/>
  <c r="H93" i="2"/>
  <c r="J93" i="2" s="1"/>
  <c r="K93" i="2" s="1"/>
  <c r="H92" i="2"/>
  <c r="J92" i="2" s="1"/>
  <c r="K92" i="2" s="1"/>
  <c r="H78" i="2"/>
  <c r="J78" i="2" s="1"/>
  <c r="K78" i="2" s="1"/>
  <c r="H75" i="2"/>
  <c r="J75" i="2" s="1"/>
  <c r="K75" i="2" s="1"/>
  <c r="H63" i="2"/>
  <c r="J63" i="2" s="1"/>
  <c r="K63" i="2" s="1"/>
  <c r="H57" i="2"/>
  <c r="J57" i="2" s="1"/>
  <c r="K57" i="2" s="1"/>
  <c r="H46" i="2"/>
  <c r="J46" i="2" s="1"/>
  <c r="K46" i="2" s="1"/>
  <c r="H45" i="2"/>
  <c r="J45" i="2" s="1"/>
  <c r="K45" i="2" s="1"/>
  <c r="H44" i="2"/>
  <c r="J44" i="2" s="1"/>
  <c r="K44" i="2" s="1"/>
  <c r="H43" i="2"/>
  <c r="J43" i="2" s="1"/>
  <c r="K43" i="2" s="1"/>
  <c r="H41" i="2"/>
  <c r="J41" i="2" s="1"/>
  <c r="K41" i="2" s="1"/>
  <c r="H40" i="2"/>
  <c r="J40" i="2" s="1"/>
  <c r="K40" i="2" s="1"/>
  <c r="H39" i="2"/>
  <c r="J39" i="2" s="1"/>
  <c r="K39" i="2" s="1"/>
  <c r="H38" i="2"/>
  <c r="J38" i="2" s="1"/>
  <c r="K38" i="2" s="1"/>
  <c r="H37" i="2"/>
  <c r="J37" i="2" s="1"/>
  <c r="K37" i="2" s="1"/>
  <c r="H36" i="2"/>
  <c r="J36" i="2" s="1"/>
  <c r="K36" i="2" s="1"/>
  <c r="H35" i="2"/>
  <c r="J35" i="2" s="1"/>
  <c r="K35" i="2" s="1"/>
  <c r="H34" i="2"/>
  <c r="J34" i="2" s="1"/>
  <c r="K34" i="2" s="1"/>
  <c r="H33" i="2"/>
  <c r="J33" i="2" s="1"/>
  <c r="K33" i="2" s="1"/>
  <c r="H30" i="2"/>
  <c r="J30" i="2" s="1"/>
  <c r="K30" i="2" s="1"/>
  <c r="H29" i="2"/>
  <c r="J29" i="2" s="1"/>
  <c r="K29" i="2" s="1"/>
  <c r="H28" i="2"/>
  <c r="J28" i="2" s="1"/>
  <c r="K28" i="2" s="1"/>
  <c r="H23" i="2"/>
  <c r="J23" i="2" s="1"/>
  <c r="K23" i="2" s="1"/>
  <c r="H22" i="2"/>
  <c r="J22" i="2" s="1"/>
  <c r="K22" i="2" s="1"/>
  <c r="H21" i="2"/>
  <c r="J21" i="2" s="1"/>
  <c r="K21" i="2" s="1"/>
  <c r="H20" i="2"/>
  <c r="J20" i="2" s="1"/>
  <c r="K20" i="2" s="1"/>
  <c r="H14" i="2"/>
  <c r="J14" i="2" s="1"/>
  <c r="K14" i="2" s="1"/>
  <c r="H27" i="3" l="1"/>
  <c r="I27" i="3"/>
  <c r="H56" i="3"/>
  <c r="I56" i="3"/>
  <c r="H70" i="3"/>
  <c r="I70" i="3"/>
  <c r="H71" i="3"/>
  <c r="I71" i="3"/>
  <c r="H72" i="3"/>
  <c r="I72" i="3"/>
  <c r="H73" i="3"/>
  <c r="I73" i="3"/>
  <c r="H74" i="3"/>
  <c r="I74" i="3"/>
  <c r="H75" i="3"/>
  <c r="I75" i="3"/>
  <c r="I77" i="3"/>
  <c r="H79" i="3"/>
  <c r="I79" i="3"/>
  <c r="H80" i="3"/>
  <c r="I80" i="3"/>
  <c r="H81" i="3"/>
  <c r="I81" i="3"/>
  <c r="H82" i="3"/>
  <c r="I82" i="3"/>
  <c r="H83" i="3"/>
  <c r="I83" i="3"/>
  <c r="H84" i="3"/>
  <c r="H85" i="3"/>
  <c r="I85" i="3"/>
  <c r="H86" i="3"/>
  <c r="I86" i="3"/>
  <c r="H88" i="3"/>
  <c r="I88" i="3"/>
  <c r="H89" i="3"/>
  <c r="I89" i="3"/>
  <c r="H90" i="3"/>
  <c r="I90" i="3"/>
  <c r="H91" i="3"/>
  <c r="I91" i="3"/>
  <c r="H92" i="3"/>
  <c r="I92" i="3"/>
  <c r="H93" i="3"/>
  <c r="I93" i="3"/>
  <c r="H94" i="3"/>
  <c r="I94" i="3"/>
  <c r="H96" i="3"/>
  <c r="I96" i="3"/>
  <c r="H97" i="3"/>
  <c r="I97" i="3"/>
  <c r="H99" i="3"/>
  <c r="I99" i="3"/>
  <c r="H101" i="3"/>
  <c r="I101" i="3"/>
  <c r="H102" i="3"/>
  <c r="I102" i="3"/>
  <c r="H103" i="3"/>
  <c r="I103" i="3"/>
  <c r="H104" i="3"/>
  <c r="I104" i="3"/>
  <c r="H105" i="3"/>
  <c r="I105" i="3"/>
  <c r="H106" i="3"/>
  <c r="I106" i="3"/>
  <c r="H107" i="3"/>
  <c r="I107" i="3"/>
  <c r="H108" i="3"/>
  <c r="I108" i="3"/>
  <c r="H109" i="3"/>
  <c r="I109" i="3"/>
  <c r="H110" i="3"/>
  <c r="I110" i="3"/>
  <c r="H112" i="3"/>
  <c r="I112" i="3"/>
  <c r="H113" i="3"/>
  <c r="I113" i="3"/>
  <c r="H115" i="3"/>
  <c r="I115" i="3"/>
  <c r="H116" i="3"/>
  <c r="I116" i="3"/>
  <c r="H117" i="3"/>
  <c r="I117" i="3"/>
  <c r="H118" i="3"/>
  <c r="I118" i="3"/>
  <c r="H119" i="3"/>
  <c r="I119" i="3"/>
  <c r="H120" i="3"/>
  <c r="I120" i="3"/>
  <c r="H121" i="3"/>
  <c r="I121" i="3"/>
  <c r="H122" i="3"/>
  <c r="I122" i="3"/>
  <c r="H124" i="3"/>
  <c r="I124" i="3"/>
  <c r="H125" i="3"/>
  <c r="I125" i="3"/>
  <c r="H126" i="3"/>
  <c r="I126" i="3"/>
  <c r="H127" i="3"/>
  <c r="I127" i="3"/>
  <c r="H128" i="3"/>
  <c r="I128" i="3"/>
  <c r="H129" i="3"/>
  <c r="I129" i="3"/>
  <c r="H130" i="3"/>
  <c r="I130" i="3"/>
  <c r="H131" i="3"/>
  <c r="I131" i="3"/>
  <c r="H132" i="3"/>
  <c r="I132" i="3"/>
  <c r="H133" i="3"/>
  <c r="I133" i="3"/>
  <c r="H134" i="3"/>
  <c r="I134" i="3"/>
  <c r="H135" i="3"/>
  <c r="I135" i="3"/>
  <c r="H137" i="3"/>
  <c r="I137" i="3"/>
  <c r="H138" i="3"/>
  <c r="I138" i="3"/>
  <c r="H139" i="3"/>
  <c r="I139" i="3"/>
  <c r="H140" i="3"/>
  <c r="I140" i="3"/>
  <c r="H141" i="3"/>
  <c r="I141" i="3"/>
  <c r="H142" i="3"/>
  <c r="I142" i="3"/>
  <c r="H143" i="3"/>
  <c r="I143" i="3"/>
  <c r="H145" i="3"/>
  <c r="I145" i="3"/>
  <c r="H146" i="3"/>
  <c r="I146" i="3"/>
  <c r="H147" i="3"/>
  <c r="I147" i="3"/>
  <c r="H150" i="3"/>
  <c r="I150" i="3"/>
  <c r="H151" i="3"/>
  <c r="I151" i="3"/>
  <c r="H152" i="3"/>
  <c r="I152" i="3"/>
  <c r="H153" i="3"/>
  <c r="I153" i="3"/>
  <c r="H154" i="3"/>
  <c r="I154" i="3"/>
  <c r="H156" i="3"/>
  <c r="I156" i="3"/>
  <c r="H159" i="3"/>
  <c r="I159" i="3"/>
  <c r="H160" i="3"/>
  <c r="I160" i="3"/>
  <c r="I162" i="3"/>
  <c r="H163" i="3"/>
  <c r="I163" i="3"/>
  <c r="H164" i="3"/>
  <c r="I164" i="3"/>
  <c r="H165" i="3"/>
  <c r="I165" i="3"/>
  <c r="H166" i="3"/>
  <c r="I166" i="3"/>
  <c r="H168" i="3"/>
  <c r="I168" i="3"/>
  <c r="H169" i="3"/>
  <c r="I169" i="3"/>
  <c r="H170" i="3"/>
  <c r="I170" i="3"/>
  <c r="H171" i="3"/>
  <c r="I171" i="3"/>
  <c r="H172" i="3"/>
  <c r="I172" i="3"/>
  <c r="H173" i="3"/>
  <c r="I173" i="3"/>
  <c r="H174" i="3"/>
  <c r="I174" i="3"/>
  <c r="H175" i="3"/>
  <c r="I175" i="3"/>
  <c r="H176" i="3"/>
  <c r="I176" i="3"/>
  <c r="H177" i="3"/>
  <c r="I177" i="3"/>
  <c r="H179" i="3"/>
  <c r="I179" i="3"/>
  <c r="H180" i="3"/>
  <c r="I180" i="3"/>
  <c r="H181" i="3"/>
  <c r="I181" i="3"/>
  <c r="H182" i="3"/>
  <c r="I182" i="3"/>
  <c r="H183" i="3"/>
  <c r="I183" i="3"/>
  <c r="H184" i="3"/>
  <c r="I184" i="3"/>
  <c r="H185" i="3"/>
  <c r="I185" i="3"/>
  <c r="H186" i="3"/>
  <c r="I186" i="3"/>
  <c r="H187" i="3"/>
  <c r="I187" i="3"/>
  <c r="H188" i="3"/>
  <c r="I188" i="3"/>
  <c r="H189" i="3"/>
  <c r="I189" i="3"/>
  <c r="H190" i="3"/>
  <c r="I190" i="3"/>
  <c r="H195" i="3"/>
  <c r="H196" i="3"/>
  <c r="I196" i="3"/>
  <c r="H197" i="3"/>
  <c r="I197" i="3"/>
  <c r="H198" i="3"/>
  <c r="I198" i="3"/>
  <c r="H199" i="3"/>
  <c r="I199" i="3"/>
  <c r="H200" i="3"/>
  <c r="I200" i="3"/>
  <c r="H201" i="3"/>
  <c r="I201" i="3"/>
  <c r="H202" i="3"/>
  <c r="I202" i="3"/>
  <c r="H203" i="3"/>
  <c r="I203" i="3"/>
  <c r="H204" i="3"/>
  <c r="I204" i="3"/>
  <c r="H205" i="3"/>
  <c r="I205" i="3"/>
  <c r="H206" i="3"/>
  <c r="I206" i="3"/>
  <c r="H207" i="3"/>
  <c r="I207" i="3"/>
  <c r="H208" i="3"/>
  <c r="I208" i="3"/>
  <c r="H209" i="3"/>
  <c r="I209" i="3"/>
  <c r="H210" i="3"/>
  <c r="I210" i="3"/>
  <c r="H211" i="3"/>
  <c r="I211" i="3"/>
  <c r="H212" i="3"/>
  <c r="I212" i="3"/>
  <c r="H214" i="3"/>
  <c r="I214" i="3"/>
  <c r="H215" i="3"/>
  <c r="I215" i="3"/>
  <c r="H217" i="3"/>
  <c r="I217" i="3"/>
  <c r="H218" i="3"/>
  <c r="I218" i="3"/>
  <c r="H219" i="3"/>
  <c r="I219" i="3"/>
  <c r="H220" i="3"/>
  <c r="I220" i="3"/>
  <c r="H223" i="3"/>
  <c r="I223" i="3"/>
  <c r="H224" i="3"/>
  <c r="I224" i="3"/>
  <c r="H225" i="3"/>
  <c r="I225" i="3"/>
  <c r="H226" i="3"/>
  <c r="I226" i="3"/>
  <c r="H227" i="3"/>
  <c r="I227" i="3"/>
  <c r="H228" i="3"/>
  <c r="I228" i="3"/>
  <c r="H230" i="3"/>
  <c r="I230" i="3"/>
  <c r="H231" i="3"/>
  <c r="I231" i="3"/>
  <c r="H232" i="3"/>
  <c r="I232" i="3"/>
  <c r="H234" i="3"/>
  <c r="I234" i="3"/>
  <c r="H235" i="3"/>
  <c r="I235" i="3"/>
  <c r="H236" i="3"/>
  <c r="I236" i="3"/>
  <c r="H237" i="3"/>
  <c r="I237" i="3"/>
  <c r="H238" i="3"/>
  <c r="I238" i="3"/>
  <c r="H239" i="3"/>
  <c r="I239" i="3"/>
  <c r="H240" i="3"/>
  <c r="I240" i="3"/>
  <c r="H241" i="3"/>
  <c r="I241" i="3"/>
  <c r="H242" i="3"/>
  <c r="I242" i="3"/>
  <c r="H243" i="3"/>
  <c r="I243" i="3"/>
  <c r="H245" i="3"/>
  <c r="I245" i="3"/>
  <c r="H246" i="3"/>
  <c r="I246" i="3"/>
  <c r="H247" i="3"/>
  <c r="I247" i="3"/>
  <c r="H248" i="3"/>
  <c r="I248" i="3"/>
  <c r="H250" i="3"/>
  <c r="I250" i="3"/>
  <c r="H251" i="3"/>
  <c r="I251" i="3"/>
  <c r="H252" i="3"/>
  <c r="I252" i="3"/>
  <c r="H253" i="3"/>
  <c r="I253" i="3"/>
  <c r="H256" i="3"/>
  <c r="I256" i="3"/>
  <c r="H258" i="3"/>
  <c r="I258" i="3"/>
  <c r="H259" i="3"/>
  <c r="I259" i="3"/>
  <c r="H260" i="3"/>
  <c r="I260" i="3"/>
  <c r="H263" i="3"/>
  <c r="I263" i="3"/>
  <c r="H266" i="3"/>
  <c r="I266" i="3"/>
  <c r="H272" i="3"/>
  <c r="I272" i="3"/>
  <c r="H273" i="3"/>
  <c r="I273" i="3"/>
  <c r="H274" i="3"/>
  <c r="I274" i="3"/>
  <c r="H275" i="3"/>
  <c r="I275" i="3"/>
  <c r="H276" i="3"/>
  <c r="I276" i="3"/>
  <c r="H277" i="3"/>
  <c r="I277" i="3"/>
  <c r="H278" i="3"/>
  <c r="I278" i="3"/>
  <c r="H279" i="3"/>
  <c r="I279" i="3"/>
  <c r="H280" i="3"/>
  <c r="I280" i="3"/>
  <c r="H281" i="3"/>
  <c r="I281" i="3"/>
  <c r="H282" i="3"/>
  <c r="I282" i="3"/>
  <c r="H283" i="3"/>
  <c r="I283" i="3"/>
  <c r="H284" i="3"/>
  <c r="I284" i="3"/>
  <c r="H285" i="3"/>
  <c r="I285" i="3"/>
  <c r="H286" i="3"/>
  <c r="I286" i="3"/>
  <c r="H287" i="3"/>
  <c r="I287" i="3"/>
  <c r="H289" i="3"/>
  <c r="I289" i="3"/>
  <c r="H290" i="3"/>
  <c r="I290" i="3"/>
  <c r="H291" i="3"/>
  <c r="I291" i="3"/>
  <c r="H292" i="3"/>
  <c r="I292" i="3"/>
  <c r="H293" i="3"/>
  <c r="I293" i="3"/>
  <c r="H300" i="3"/>
  <c r="I300" i="3"/>
  <c r="H301" i="3"/>
  <c r="I301" i="3"/>
  <c r="H302" i="3"/>
  <c r="I302" i="3"/>
  <c r="H303" i="3"/>
  <c r="I303" i="3"/>
  <c r="H304" i="3"/>
  <c r="I304" i="3"/>
  <c r="H307" i="3"/>
  <c r="I307" i="3"/>
  <c r="H308" i="3"/>
  <c r="I308" i="3"/>
  <c r="H309" i="3"/>
  <c r="I309" i="3"/>
  <c r="H313" i="3"/>
  <c r="I313" i="3"/>
  <c r="H316" i="3"/>
  <c r="I316" i="3"/>
  <c r="H317" i="3"/>
  <c r="I317" i="3"/>
  <c r="H325" i="3"/>
  <c r="I325" i="3"/>
  <c r="H329" i="3"/>
  <c r="I329" i="3"/>
  <c r="I84" i="3"/>
  <c r="H330" i="3"/>
  <c r="I330" i="3"/>
  <c r="H331" i="3"/>
  <c r="I331" i="3"/>
  <c r="H332" i="3"/>
  <c r="I332" i="3"/>
  <c r="H333" i="3"/>
  <c r="I333" i="3"/>
  <c r="H334" i="3"/>
  <c r="H335" i="3"/>
  <c r="I335" i="3"/>
  <c r="H336" i="3"/>
  <c r="I336" i="3"/>
  <c r="H337" i="3"/>
  <c r="I337" i="3"/>
  <c r="H338" i="3"/>
  <c r="I338" i="3"/>
  <c r="H339" i="3"/>
  <c r="I339" i="3"/>
  <c r="H340" i="3"/>
  <c r="I340" i="3"/>
  <c r="H343" i="3"/>
  <c r="I343" i="3"/>
  <c r="H344" i="3"/>
  <c r="I344" i="3"/>
  <c r="H345" i="3"/>
  <c r="I345" i="3"/>
  <c r="H347" i="3"/>
  <c r="I347" i="3"/>
  <c r="H348" i="3"/>
  <c r="I348" i="3"/>
  <c r="H4" i="3"/>
  <c r="I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1" i="3"/>
  <c r="H22" i="3"/>
  <c r="H23" i="3"/>
  <c r="H24" i="3"/>
  <c r="H25" i="3"/>
  <c r="H26" i="3"/>
  <c r="H34" i="3"/>
  <c r="H37" i="3"/>
  <c r="H38" i="3"/>
  <c r="H40" i="3"/>
  <c r="H41" i="3"/>
  <c r="H42" i="3"/>
  <c r="H44" i="3"/>
  <c r="H45" i="3"/>
  <c r="H46" i="3"/>
  <c r="H47" i="3"/>
  <c r="H48" i="3"/>
  <c r="H49" i="3"/>
  <c r="H50" i="3"/>
  <c r="H54" i="3"/>
  <c r="H55" i="3"/>
  <c r="H57" i="3"/>
  <c r="H58" i="3"/>
  <c r="H59" i="3"/>
  <c r="H60" i="3"/>
  <c r="H61" i="3"/>
  <c r="H62" i="3"/>
  <c r="H63" i="3"/>
  <c r="H64" i="3"/>
  <c r="H65" i="3"/>
  <c r="H66" i="3"/>
  <c r="H67" i="3"/>
  <c r="H162" i="3"/>
  <c r="H326" i="3"/>
  <c r="H327" i="3"/>
  <c r="I195" i="3" l="1"/>
  <c r="I192" i="3"/>
  <c r="I334" i="3"/>
  <c r="I327" i="3"/>
  <c r="I32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tc={C40126CD-076F-4A53-A917-D81D325CF1FA}</author>
  </authors>
  <commentList>
    <comment ref="G44" authorId="0" shapeId="0" xr:uid="{00000000-0006-0000-0300-00000100000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15.5 cm mes  is 6</t>
      </text>
    </comment>
  </commentList>
</comments>
</file>

<file path=xl/sharedStrings.xml><?xml version="1.0" encoding="utf-8"?>
<sst xmlns="http://schemas.openxmlformats.org/spreadsheetml/2006/main" count="3786" uniqueCount="1682">
  <si>
    <t>Glaswerk</t>
  </si>
  <si>
    <t>Bestek</t>
  </si>
  <si>
    <t>Potten en pannen</t>
  </si>
  <si>
    <t>Omschrijving</t>
  </si>
  <si>
    <t>Maatvoering</t>
  </si>
  <si>
    <t>Inhoud</t>
  </si>
  <si>
    <t>Type</t>
  </si>
  <si>
    <t>Materiaal</t>
  </si>
  <si>
    <t>ø 240mm</t>
  </si>
  <si>
    <t>240mm</t>
  </si>
  <si>
    <t xml:space="preserve">Bord diep </t>
  </si>
  <si>
    <t xml:space="preserve">Bord lunch  </t>
  </si>
  <si>
    <t>Bord diner</t>
  </si>
  <si>
    <t xml:space="preserve">Bord side plate </t>
  </si>
  <si>
    <t>ø 160mm</t>
  </si>
  <si>
    <t xml:space="preserve">Soepkop 2 oren </t>
  </si>
  <si>
    <t>Schotel voor soepkop</t>
  </si>
  <si>
    <t>26cl</t>
  </si>
  <si>
    <t>ø 92mm</t>
  </si>
  <si>
    <t>20cl</t>
  </si>
  <si>
    <t>ø 120mm</t>
  </si>
  <si>
    <t>125x125mm</t>
  </si>
  <si>
    <t>Koffiekop met oor</t>
  </si>
  <si>
    <t>Schotel voor koffiekop</t>
  </si>
  <si>
    <t>nvt</t>
  </si>
  <si>
    <t>Koksmes</t>
  </si>
  <si>
    <t>Smeedijzer</t>
  </si>
  <si>
    <t>Tafelmes</t>
  </si>
  <si>
    <t>Tafellepel</t>
  </si>
  <si>
    <t>Tafelvork</t>
  </si>
  <si>
    <t>217mm</t>
  </si>
  <si>
    <t>197mm</t>
  </si>
  <si>
    <t>200mm</t>
  </si>
  <si>
    <t>1/1 GN</t>
  </si>
  <si>
    <t>Glasvezel, alu versteviging</t>
  </si>
  <si>
    <t>RVS</t>
  </si>
  <si>
    <t>Serveertang</t>
  </si>
  <si>
    <t>Rechthoekig</t>
  </si>
  <si>
    <t>1ltr</t>
  </si>
  <si>
    <t xml:space="preserve">RVS met kunststof </t>
  </si>
  <si>
    <t>1,5ltr</t>
  </si>
  <si>
    <t>360x250mm</t>
  </si>
  <si>
    <t xml:space="preserve">Schotel  </t>
  </si>
  <si>
    <t xml:space="preserve">Schotel </t>
  </si>
  <si>
    <t>320x210mm</t>
  </si>
  <si>
    <t>Glas</t>
  </si>
  <si>
    <t xml:space="preserve">21cl </t>
  </si>
  <si>
    <t>Bordeauxglas</t>
  </si>
  <si>
    <t>23cl</t>
  </si>
  <si>
    <t xml:space="preserve">130cl  </t>
  </si>
  <si>
    <t>28cl</t>
  </si>
  <si>
    <t>Stapelbaar</t>
  </si>
  <si>
    <t xml:space="preserve">Colaglas tumbler </t>
  </si>
  <si>
    <t xml:space="preserve">22cl </t>
  </si>
  <si>
    <t xml:space="preserve">6cl </t>
  </si>
  <si>
    <t xml:space="preserve">Borrelglas Gilde </t>
  </si>
  <si>
    <t xml:space="preserve">Gebaksvorkje </t>
  </si>
  <si>
    <t xml:space="preserve">Theelepel </t>
  </si>
  <si>
    <t xml:space="preserve">114mm   </t>
  </si>
  <si>
    <t xml:space="preserve">Dessertlepel </t>
  </si>
  <si>
    <t>179mm</t>
  </si>
  <si>
    <t xml:space="preserve">Broodmand </t>
  </si>
  <si>
    <t>Steelpan hoog</t>
  </si>
  <si>
    <t xml:space="preserve">120mm </t>
  </si>
  <si>
    <t xml:space="preserve">3ltr  </t>
  </si>
  <si>
    <t>Steelpan laag</t>
  </si>
  <si>
    <t>Kookpan met deksel</t>
  </si>
  <si>
    <t xml:space="preserve">240x140mm </t>
  </si>
  <si>
    <t xml:space="preserve">240x240mm </t>
  </si>
  <si>
    <t>Koekenpan</t>
  </si>
  <si>
    <t xml:space="preserve">Vergiet </t>
  </si>
  <si>
    <t xml:space="preserve">Schuimspaan </t>
  </si>
  <si>
    <t xml:space="preserve">L475x120mm </t>
  </si>
  <si>
    <t xml:space="preserve">L505x140mm </t>
  </si>
  <si>
    <t>Opscheplepel</t>
  </si>
  <si>
    <t xml:space="preserve">250mm </t>
  </si>
  <si>
    <t xml:space="preserve">Bolzeef </t>
  </si>
  <si>
    <t>210mm</t>
  </si>
  <si>
    <t xml:space="preserve">Broodmes </t>
  </si>
  <si>
    <t xml:space="preserve">Veiligheidswanten (paar) </t>
  </si>
  <si>
    <t xml:space="preserve">Hittebestendig </t>
  </si>
  <si>
    <t xml:space="preserve">Knoflookpers </t>
  </si>
  <si>
    <t>150mm</t>
  </si>
  <si>
    <t xml:space="preserve">Spuitje </t>
  </si>
  <si>
    <t>Melamine</t>
  </si>
  <si>
    <t xml:space="preserve">Pannenlikker  </t>
  </si>
  <si>
    <t>Kunststof</t>
  </si>
  <si>
    <t xml:space="preserve">Kunststof </t>
  </si>
  <si>
    <t xml:space="preserve">Snijplank zonder geul  </t>
  </si>
  <si>
    <t>500x300x20mm</t>
  </si>
  <si>
    <t>Kleuren conform HACCP</t>
  </si>
  <si>
    <t>230mm</t>
  </si>
  <si>
    <t>260mm</t>
  </si>
  <si>
    <t>22mm/25mm</t>
  </si>
  <si>
    <t>Dunschiller</t>
  </si>
  <si>
    <t>60mm</t>
  </si>
  <si>
    <t xml:space="preserve">2 zijdig </t>
  </si>
  <si>
    <t xml:space="preserve">Officemes </t>
  </si>
  <si>
    <t xml:space="preserve">100mm </t>
  </si>
  <si>
    <t xml:space="preserve">Zware kwaliteit </t>
  </si>
  <si>
    <t xml:space="preserve">Schaal conisch  </t>
  </si>
  <si>
    <t>2,5ltr</t>
  </si>
  <si>
    <t xml:space="preserve">Beslagkom </t>
  </si>
  <si>
    <t>6ltr</t>
  </si>
  <si>
    <t>Emmer</t>
  </si>
  <si>
    <t>Met maatverdeling</t>
  </si>
  <si>
    <t>Zonder voet</t>
  </si>
  <si>
    <t xml:space="preserve">Koksgerei/keukengereedschap </t>
  </si>
  <si>
    <t>Gastronorm / overigen</t>
  </si>
  <si>
    <t>Bravilor of vergelijkbaar</t>
  </si>
  <si>
    <t>1/2 GN</t>
  </si>
  <si>
    <t>Gastronormbak + deksel</t>
  </si>
  <si>
    <t xml:space="preserve">Saladeschaaltje </t>
  </si>
  <si>
    <t xml:space="preserve">Saladeschaaltje  </t>
  </si>
  <si>
    <t xml:space="preserve">Combi (plakjes/partjes) </t>
  </si>
  <si>
    <t>Melkbeker</t>
  </si>
  <si>
    <t>ø 210mm</t>
  </si>
  <si>
    <t>Wit</t>
  </si>
  <si>
    <t>Kop cappuccino</t>
  </si>
  <si>
    <t>Schotel cappuccinokop</t>
  </si>
  <si>
    <t>ø 220mm</t>
  </si>
  <si>
    <t>ø 270mm</t>
  </si>
  <si>
    <t>ø 230mm</t>
  </si>
  <si>
    <t xml:space="preserve">Waterglas </t>
  </si>
  <si>
    <t>36cl</t>
  </si>
  <si>
    <t xml:space="preserve">Theeglas </t>
  </si>
  <si>
    <t xml:space="preserve">Champagneglas </t>
  </si>
  <si>
    <t>22cl</t>
  </si>
  <si>
    <t>Plateau barok</t>
  </si>
  <si>
    <t>450x340mm</t>
  </si>
  <si>
    <t xml:space="preserve"> Riet</t>
  </si>
  <si>
    <t>1,2ltr</t>
  </si>
  <si>
    <t xml:space="preserve">10ltr  </t>
  </si>
  <si>
    <t>Anti aanbak</t>
  </si>
  <si>
    <t>290mm</t>
  </si>
  <si>
    <t xml:space="preserve">Spatel </t>
  </si>
  <si>
    <t>Paletmes geknikt</t>
  </si>
  <si>
    <t xml:space="preserve">300mm </t>
  </si>
  <si>
    <t>Soeplepel</t>
  </si>
  <si>
    <t>310mm</t>
  </si>
  <si>
    <t>Maatbeker</t>
  </si>
  <si>
    <t>250mm</t>
  </si>
  <si>
    <t>340mm</t>
  </si>
  <si>
    <t>Verrijdbaar + voetpedaal</t>
  </si>
  <si>
    <t>Dubbel</t>
  </si>
  <si>
    <t>Gastronormbak</t>
  </si>
  <si>
    <t>20,5cl</t>
  </si>
  <si>
    <t>1/1 GN - 100 diep</t>
  </si>
  <si>
    <t>Hard porselein</t>
  </si>
  <si>
    <t xml:space="preserve">Reken eenheid </t>
  </si>
  <si>
    <t>per stuk</t>
  </si>
  <si>
    <t xml:space="preserve"> per stuk</t>
  </si>
  <si>
    <t>Fictieve afname</t>
  </si>
  <si>
    <t>Prijs per eenheid</t>
  </si>
  <si>
    <t>Totaalprijs</t>
  </si>
  <si>
    <t xml:space="preserve">28cl </t>
  </si>
  <si>
    <t>Kom soep/dessert</t>
  </si>
  <si>
    <t xml:space="preserve">Saladeschaal </t>
  </si>
  <si>
    <t>70cl</t>
  </si>
  <si>
    <t>Longdrinkglas</t>
  </si>
  <si>
    <t>30cl</t>
  </si>
  <si>
    <t>Dessertvork</t>
  </si>
  <si>
    <t>IJsknijper 1/10</t>
  </si>
  <si>
    <t>66mm</t>
  </si>
  <si>
    <t xml:space="preserve"> </t>
  </si>
  <si>
    <t>Merk / Kleur</t>
  </si>
  <si>
    <t xml:space="preserve">Met oor </t>
  </si>
  <si>
    <t>Water / sapkan</t>
  </si>
  <si>
    <t>Sabatier of vergelijkbaar</t>
  </si>
  <si>
    <t xml:space="preserve">Parisienneboor </t>
  </si>
  <si>
    <t xml:space="preserve"> ø 120mm</t>
  </si>
  <si>
    <t xml:space="preserve"> ø 280mm</t>
  </si>
  <si>
    <t xml:space="preserve"> ø 320mm</t>
  </si>
  <si>
    <t>Dienblad</t>
  </si>
  <si>
    <t xml:space="preserve">Dienblad </t>
  </si>
  <si>
    <t>Zwart</t>
  </si>
  <si>
    <t>Geel</t>
  </si>
  <si>
    <t xml:space="preserve">Isoleerkan </t>
  </si>
  <si>
    <t xml:space="preserve">Bord diep - wit - </t>
  </si>
  <si>
    <t>ø 210 mm</t>
  </si>
  <si>
    <t>ø 240 mm</t>
  </si>
  <si>
    <t xml:space="preserve">Ontbijtbord - wit </t>
  </si>
  <si>
    <t>ø 185 mm</t>
  </si>
  <si>
    <t>14 cl</t>
  </si>
  <si>
    <t>22 cl</t>
  </si>
  <si>
    <t>Koffiekop</t>
  </si>
  <si>
    <t>17,5 cl</t>
  </si>
  <si>
    <t>Onbreekbaar kunststof</t>
  </si>
  <si>
    <t>Beker zonder oor</t>
  </si>
  <si>
    <t>25 cl</t>
  </si>
  <si>
    <t xml:space="preserve">Sapkan/waterkan </t>
  </si>
  <si>
    <t>2 ltr</t>
  </si>
  <si>
    <t xml:space="preserve">Soepkom </t>
  </si>
  <si>
    <t>45 cl</t>
  </si>
  <si>
    <t>Mepal of vergelijkbaar</t>
  </si>
  <si>
    <t xml:space="preserve">Mok </t>
  </si>
  <si>
    <t>28 cl</t>
  </si>
  <si>
    <t>24 cl</t>
  </si>
  <si>
    <t>stapelbaar</t>
  </si>
  <si>
    <t>ø 230 mm</t>
  </si>
  <si>
    <t>ø 254 mm</t>
  </si>
  <si>
    <t xml:space="preserve">Pollepel </t>
  </si>
  <si>
    <t>300 mm</t>
  </si>
  <si>
    <t xml:space="preserve">Sauslepel </t>
  </si>
  <si>
    <t xml:space="preserve">Lepel </t>
  </si>
  <si>
    <t>380 mm</t>
  </si>
  <si>
    <t xml:space="preserve">Garde </t>
  </si>
  <si>
    <t>310 mm</t>
  </si>
  <si>
    <t>uit één stuk</t>
  </si>
  <si>
    <t xml:space="preserve">Theeglas met oor </t>
  </si>
  <si>
    <t>Gehard glas</t>
  </si>
  <si>
    <t xml:space="preserve">Koffie/thee kan </t>
  </si>
  <si>
    <t>1,7 ltr</t>
  </si>
  <si>
    <t>met deksel</t>
  </si>
  <si>
    <t xml:space="preserve">Tafelmes </t>
  </si>
  <si>
    <t>212 mm</t>
  </si>
  <si>
    <t xml:space="preserve">Tafelvork </t>
  </si>
  <si>
    <t>190 mm</t>
  </si>
  <si>
    <t>201 mm</t>
  </si>
  <si>
    <t xml:space="preserve">Gebaksvork </t>
  </si>
  <si>
    <t>140 mm</t>
  </si>
  <si>
    <t>120 mm</t>
  </si>
  <si>
    <t>met kunststof handvat</t>
  </si>
  <si>
    <t xml:space="preserve">Vleesmes </t>
  </si>
  <si>
    <t>Rasp</t>
  </si>
  <si>
    <t>250 mm</t>
  </si>
  <si>
    <t xml:space="preserve">RVS </t>
  </si>
  <si>
    <t>170 mm</t>
  </si>
  <si>
    <t xml:space="preserve">Pannenkoekmes </t>
  </si>
  <si>
    <t>260 mm</t>
  </si>
  <si>
    <t xml:space="preserve">Snijplank 1/2 GN </t>
  </si>
  <si>
    <t>325 x 265 mm</t>
  </si>
  <si>
    <t>370 mm</t>
  </si>
  <si>
    <t xml:space="preserve">Bakspaan </t>
  </si>
  <si>
    <t>100 x 80 mm</t>
  </si>
  <si>
    <t xml:space="preserve"> Melamine</t>
  </si>
  <si>
    <t xml:space="preserve">Serveerlepel </t>
  </si>
  <si>
    <t>236 mm</t>
  </si>
  <si>
    <t xml:space="preserve">Soeplepel </t>
  </si>
  <si>
    <t>280 mm</t>
  </si>
  <si>
    <t>200 mm</t>
  </si>
  <si>
    <t>Citruspers/sinaasappelpers-handpers</t>
  </si>
  <si>
    <t>1 ltr</t>
  </si>
  <si>
    <t>Kookpan + deksel</t>
  </si>
  <si>
    <t>ø 160 mm</t>
  </si>
  <si>
    <t xml:space="preserve">2 ltr </t>
  </si>
  <si>
    <t>ø 200 mm</t>
  </si>
  <si>
    <t>4 ltr</t>
  </si>
  <si>
    <t>9 ltr</t>
  </si>
  <si>
    <t>7 ltr</t>
  </si>
  <si>
    <t>Kookpan/soeppan - half hoog + deksel</t>
  </si>
  <si>
    <t>ø 280 mm</t>
  </si>
  <si>
    <t xml:space="preserve">10 ltr  </t>
  </si>
  <si>
    <t>Steelpan</t>
  </si>
  <si>
    <t xml:space="preserve">Braadpan + deksel </t>
  </si>
  <si>
    <t>Braadpan + deksel</t>
  </si>
  <si>
    <t>ø 300 mm</t>
  </si>
  <si>
    <t xml:space="preserve">Hapjespan met deksel </t>
  </si>
  <si>
    <t>7,5 ltr</t>
  </si>
  <si>
    <t>ø 260 mm</t>
  </si>
  <si>
    <t>ø 320 mm</t>
  </si>
  <si>
    <t xml:space="preserve">Wokpan met steel </t>
  </si>
  <si>
    <t>3 ltr</t>
  </si>
  <si>
    <t>1,4 ltr</t>
  </si>
  <si>
    <t xml:space="preserve">Lunchbox </t>
  </si>
  <si>
    <t xml:space="preserve">230 x 160 mm </t>
  </si>
  <si>
    <t xml:space="preserve">Magnetronbak + deksel  </t>
  </si>
  <si>
    <t>175 x 115 x 70 mm</t>
  </si>
  <si>
    <t>245 x 195 x 60 mm</t>
  </si>
  <si>
    <t xml:space="preserve">Bewaardoos + deksel  </t>
  </si>
  <si>
    <t>180 x 120 x 120 mm</t>
  </si>
  <si>
    <t>1,5 liter</t>
  </si>
  <si>
    <t xml:space="preserve">Springvorm </t>
  </si>
  <si>
    <t xml:space="preserve">Ovenschaal + deksel </t>
  </si>
  <si>
    <t>ø 270 mm</t>
  </si>
  <si>
    <t>4,1 ltr</t>
  </si>
  <si>
    <t>Vershouddoos</t>
  </si>
  <si>
    <t>2,2 liter</t>
  </si>
  <si>
    <t>kunststof</t>
  </si>
  <si>
    <t xml:space="preserve">Voorraaddoos met witte deksel - rond </t>
  </si>
  <si>
    <t>1,8 liter</t>
  </si>
  <si>
    <t>transparant</t>
  </si>
  <si>
    <t xml:space="preserve">Ovenwant </t>
  </si>
  <si>
    <t>285 mm</t>
  </si>
  <si>
    <t xml:space="preserve">Blikopener </t>
  </si>
  <si>
    <t xml:space="preserve">Mok met oor - magnetronbestendig </t>
  </si>
  <si>
    <t xml:space="preserve"> Kunststof / brandwerend</t>
  </si>
  <si>
    <t xml:space="preserve"> ø 240mm</t>
  </si>
  <si>
    <t>Isoleerkan</t>
  </si>
  <si>
    <t>Kop met oor stapelbaar</t>
  </si>
  <si>
    <t>Mok zonder oor stapelbaar</t>
  </si>
  <si>
    <t>2,5 ltr</t>
  </si>
  <si>
    <t>Voorraadbus + deksel vierkant</t>
  </si>
  <si>
    <t>Ovenschaal + deksel rechthoekig</t>
  </si>
  <si>
    <t>ø 92 mm</t>
  </si>
  <si>
    <t>ø 70 mm</t>
  </si>
  <si>
    <t>Kortingspercentage productgroep</t>
  </si>
  <si>
    <t xml:space="preserve">Koffiezetapparaat </t>
  </si>
  <si>
    <t>1,7ltr</t>
  </si>
  <si>
    <t>Bravilor Mondo of vergelijkbaar</t>
  </si>
  <si>
    <t xml:space="preserve">Kan koffiezetapparaat </t>
  </si>
  <si>
    <t>Waterkoker</t>
  </si>
  <si>
    <t>Hotpot + deksel</t>
  </si>
  <si>
    <t>2x4,2ltr</t>
  </si>
  <si>
    <t xml:space="preserve">Contactgrill </t>
  </si>
  <si>
    <t>Keukenblender</t>
  </si>
  <si>
    <t>Magimix of vergelijkbaar</t>
  </si>
  <si>
    <t>Weegschaal</t>
  </si>
  <si>
    <t>1kg</t>
  </si>
  <si>
    <t>Digitaal / grammen</t>
  </si>
  <si>
    <t>Weegschaal met kom</t>
  </si>
  <si>
    <t>5kg</t>
  </si>
  <si>
    <t xml:space="preserve">Digitaal </t>
  </si>
  <si>
    <t xml:space="preserve">Klein keukenapparatuur </t>
  </si>
  <si>
    <t>Inschrijfprijs</t>
  </si>
  <si>
    <t xml:space="preserve">Bord plat </t>
  </si>
  <si>
    <t>210 mm * 210 mm</t>
  </si>
  <si>
    <t>190 mm * 190 mm</t>
  </si>
  <si>
    <t>wit</t>
  </si>
  <si>
    <t>Bord vierkant</t>
  </si>
  <si>
    <t>ø 135 mm</t>
  </si>
  <si>
    <t>Schaal</t>
  </si>
  <si>
    <t>zwart</t>
  </si>
  <si>
    <t>Schaal vierkant</t>
  </si>
  <si>
    <t>240 mm * 240 mm * 105 mm</t>
  </si>
  <si>
    <t>2,3 liter</t>
  </si>
  <si>
    <t>2 liter</t>
  </si>
  <si>
    <t>1,9 liter</t>
  </si>
  <si>
    <t>1,2 liter</t>
  </si>
  <si>
    <t>Voorraaddoos met deksel</t>
  </si>
  <si>
    <t>Vershouddoos met deksel - vaatwasbestendig</t>
  </si>
  <si>
    <t>290 mm * 365 mm * 105 mm</t>
  </si>
  <si>
    <t>Schuinpresentatie (los) - gn 1/2</t>
  </si>
  <si>
    <t>150 mm * 150 mm * 70 mm</t>
  </si>
  <si>
    <t>ø 235mm</t>
  </si>
  <si>
    <t>ø 225mm</t>
  </si>
  <si>
    <t>ø 100mm</t>
  </si>
  <si>
    <t>Schaal dessert</t>
  </si>
  <si>
    <t>7cl</t>
  </si>
  <si>
    <t>ø75mm, 31mm hoog</t>
  </si>
  <si>
    <t>Theetipje</t>
  </si>
  <si>
    <t>Hout</t>
  </si>
  <si>
    <t>1/1GN</t>
  </si>
  <si>
    <t>Bestekbakhouder</t>
  </si>
  <si>
    <t>Polycarbonaat</t>
  </si>
  <si>
    <t>Blauw</t>
  </si>
  <si>
    <t>Rvs 18/10</t>
  </si>
  <si>
    <t>RVS/Kunststof</t>
  </si>
  <si>
    <t>220x32mm</t>
  </si>
  <si>
    <t>330mm</t>
  </si>
  <si>
    <t>280mm</t>
  </si>
  <si>
    <t>295mm</t>
  </si>
  <si>
    <t>160mm</t>
  </si>
  <si>
    <t>Silloconen met pp steel</t>
  </si>
  <si>
    <t>Schilmes</t>
  </si>
  <si>
    <t>Boter-bakkwast</t>
  </si>
  <si>
    <t>Eiersnijder combi</t>
  </si>
  <si>
    <t>Messenmagneet</t>
  </si>
  <si>
    <t>Pollepel</t>
  </si>
  <si>
    <t>Pureestamper</t>
  </si>
  <si>
    <t>ø 334mm, hoogte 70/100mm</t>
  </si>
  <si>
    <t>Kookplaat</t>
  </si>
  <si>
    <t>4 lliter</t>
  </si>
  <si>
    <t>7 lliter</t>
  </si>
  <si>
    <t>9 lliter</t>
  </si>
  <si>
    <t>10 liter</t>
  </si>
  <si>
    <t>Ø 200 mm</t>
  </si>
  <si>
    <t>Ø 240 mm</t>
  </si>
  <si>
    <t>Ø 280 mm</t>
  </si>
  <si>
    <t>Gietijzer</t>
  </si>
  <si>
    <t xml:space="preserve"> Ø 320 mm, hoogte 150mm</t>
  </si>
  <si>
    <t>Braadpan</t>
  </si>
  <si>
    <t>Deksel tbv kookpan</t>
  </si>
  <si>
    <t>Deksel tbv soeppan</t>
  </si>
  <si>
    <t>400x340x600mm</t>
  </si>
  <si>
    <t>Afvalbak m/afneembaar plat deksel</t>
  </si>
  <si>
    <t>1,4 liter</t>
  </si>
  <si>
    <t>150 x 150 x 93 mm</t>
  </si>
  <si>
    <t>90x 90 x 45 mm</t>
  </si>
  <si>
    <t>Bewaardoos met deksel</t>
  </si>
  <si>
    <t>Buffetschaal vierkant</t>
  </si>
  <si>
    <t>gn 1/1</t>
  </si>
  <si>
    <t>gn 1/2</t>
  </si>
  <si>
    <t>325 x 265 x 10 mm</t>
  </si>
  <si>
    <t>530 x 325 x 29 mm</t>
  </si>
  <si>
    <t>3 plateaus, 4 zwenkwielen (2/rem)</t>
  </si>
  <si>
    <t>1070 x 670 x 950 mm</t>
  </si>
  <si>
    <t>Gastronormschaal</t>
  </si>
  <si>
    <t>Kistje/kratje (los)</t>
  </si>
  <si>
    <t>Magnetronbak met deksel</t>
  </si>
  <si>
    <t>Serveerwagen</t>
  </si>
  <si>
    <t>Passend bij Koffiekop met oor (regel hierboven)</t>
  </si>
  <si>
    <t>Passend bij Cappuccino kop (regel hierboven)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</si>
  <si>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Verdana"/>
        <family val="2"/>
      </rPr>
      <t>Geel zijn de artikelen die in contract zijn opgenomen en door Jos ter Berg worden aangeboden. Deze regels kloppen wel.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</si>
  <si>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Verdana"/>
        <family val="2"/>
      </rPr>
      <t>Groen zijn de artikelen die in het contract zijn aangeboden. Maar waarvan ik geen artikel van Jos ter Berg met artikelnummer heb gevonden.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</si>
  <si>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Verdana"/>
        <family val="2"/>
      </rPr>
      <t>Geen kleur, deze artikelen wordt aangeboden door Jos ter Berg. Maar daar kan ik het artikel in het contract niet vinden. Of de prijs of omschrijving wijkt af.</t>
    </r>
  </si>
  <si>
    <t>Vanuit bestand JTB</t>
  </si>
  <si>
    <t>Opmerkingen Deelnemer</t>
  </si>
  <si>
    <t>Koksgerei-71</t>
  </si>
  <si>
    <t>AANZETSTAAL AFM. 25CM. VERCHROOMD</t>
  </si>
  <si>
    <t>90065/4001</t>
  </si>
  <si>
    <t>stuks</t>
  </si>
  <si>
    <t>Koksgerei-107</t>
  </si>
  <si>
    <t>AARDAPPELLEPEL DUBBEL DIAM. 2,2/2,5CM. GOLDGLOCKE</t>
  </si>
  <si>
    <t>90065/4048</t>
  </si>
  <si>
    <t>Koksgerei-111</t>
  </si>
  <si>
    <t>AARDAPPELSCHILMESJE AFM. 6CM. MET WIT KUNSTSTOF HANDVAT</t>
  </si>
  <si>
    <t>90065/4053</t>
  </si>
  <si>
    <t>Koksgerei-112</t>
  </si>
  <si>
    <t>Koksgerei-113</t>
  </si>
  <si>
    <t>Koksgerei-110</t>
  </si>
  <si>
    <t>AARDAPPELSTAMPER AFM. 24CM. ROESTVRIJSTAAL</t>
  </si>
  <si>
    <t>90065/4051</t>
  </si>
  <si>
    <t>moet 1,55 zijn</t>
  </si>
  <si>
    <t>Gastronorm/Overig-189</t>
  </si>
  <si>
    <t>AFRUIMBAK AFM. 55,5X41CM. HGT. 13CM. KUNSTSTOF KLEUR GRIJS</t>
  </si>
  <si>
    <t>90065/7001</t>
  </si>
  <si>
    <t>Gastronorm/Overig-190</t>
  </si>
  <si>
    <t>AFVALBAK PEDAAL INH. 120L. KUNSTSTOF GRIJS</t>
  </si>
  <si>
    <t>90065/7002</t>
  </si>
  <si>
    <t xml:space="preserve">moet 35,10 zijn </t>
  </si>
  <si>
    <t>Gastronorm/Overig-191</t>
  </si>
  <si>
    <t>AFVALBAK PEDAAL INH. 80L. KUNSTSTOF GRIJS</t>
  </si>
  <si>
    <t>90065/7003</t>
  </si>
  <si>
    <t>moet 30,88 zijn</t>
  </si>
  <si>
    <t>Koksgerei-77</t>
  </si>
  <si>
    <t>ASPERGE-/DUNSCHILLER METAAL</t>
  </si>
  <si>
    <t>90065/4011</t>
  </si>
  <si>
    <t>Klein keukenapparatuur-141</t>
  </si>
  <si>
    <t>BAIN MARIE MET 2 RONDE POTEN AFM. 34X58X35,5CM. ROESTVRIJSTAAL</t>
  </si>
  <si>
    <t>90065/5003</t>
  </si>
  <si>
    <t>Koksgerei-73</t>
  </si>
  <si>
    <t>BAKKWAST AFM. 21CM. KUNSTSTOF</t>
  </si>
  <si>
    <t>90065/4005</t>
  </si>
  <si>
    <t>Potten en pannen-156</t>
  </si>
  <si>
    <t>BESLAGKOM INH. 6L. POLYETHEEN</t>
  </si>
  <si>
    <t>90065/6001</t>
  </si>
  <si>
    <t>Moet 4.67 zijn</t>
  </si>
  <si>
    <t>Bestek-59</t>
  </si>
  <si>
    <t>BESTEKBAK 4-DELIG AFM. 28X51X13CM. ACACIA HOUT</t>
  </si>
  <si>
    <t>90065/3003</t>
  </si>
  <si>
    <t>Bestek-58</t>
  </si>
  <si>
    <t>BESTEKBAK 4-DELIG AFM. 53X32,5X10CM. KUNSTSTOF KLEUR GRIJS</t>
  </si>
  <si>
    <t>90065/3002</t>
  </si>
  <si>
    <t xml:space="preserve">moet 3,56 zijn </t>
  </si>
  <si>
    <t>Bestek-57</t>
  </si>
  <si>
    <t>BESTEKBAK 4-DELIG AFM. 53X32,5X10CM. KUNSTSTOF KLEUR ZWART</t>
  </si>
  <si>
    <t>90065/3001</t>
  </si>
  <si>
    <t>Glaswerk-39</t>
  </si>
  <si>
    <t>BIERGLAS INH. 33CL GLAS</t>
  </si>
  <si>
    <t>90065/2001</t>
  </si>
  <si>
    <t>doos</t>
  </si>
  <si>
    <t>Klein keukenapparatuur-143</t>
  </si>
  <si>
    <t>BLENDER INH. 1,5L. ROESTVRIJSTAAL</t>
  </si>
  <si>
    <t>90065/5005</t>
  </si>
  <si>
    <t>moet 38,25 zijn</t>
  </si>
  <si>
    <t>Hardporselein - 20</t>
  </si>
  <si>
    <t>BORD PLAT NORDIKA DIAM. 16CM. NOVA KLEUR WIT</t>
  </si>
  <si>
    <t>90065/1010</t>
  </si>
  <si>
    <t>Potten en pannen-166</t>
  </si>
  <si>
    <t>BRAADPAN AFM. 24CM. ALUMINIUM</t>
  </si>
  <si>
    <t>90065/6016</t>
  </si>
  <si>
    <t>Potten en pannen-167</t>
  </si>
  <si>
    <t>BRAADPAN AFM. 28CM. ALUMINIUM</t>
  </si>
  <si>
    <t>90065/6017</t>
  </si>
  <si>
    <t>Potten en pannen-168</t>
  </si>
  <si>
    <t>BRAADPAN AFM. 30CM. ALUMINIUM</t>
  </si>
  <si>
    <t>90065/6018</t>
  </si>
  <si>
    <t>Potten en pannen-158</t>
  </si>
  <si>
    <t>BRAADPAN CAST IRON DIAM. 24CM. HG. 12,5CM. INH. 4,5 LITER KLEUR ZWART LAVA</t>
  </si>
  <si>
    <t>90065/6005</t>
  </si>
  <si>
    <t>moet 58,24 zijn</t>
  </si>
  <si>
    <t>Potten en pannen-157</t>
  </si>
  <si>
    <t>BRAADPAN DIAM. 24CM. EMAILLE</t>
  </si>
  <si>
    <t>90065/6004</t>
  </si>
  <si>
    <t xml:space="preserve">moet 10,87 zijn </t>
  </si>
  <si>
    <t>Gastronorm/Overig-197</t>
  </si>
  <si>
    <t>BROODBAK HOUT GN 1/1-11CM. DIEP AFM. 53X32,5X11CM. "FOOD SAFE" - OLD LOOK</t>
  </si>
  <si>
    <t>90065/7010</t>
  </si>
  <si>
    <t>Gastronorm/Overig-198</t>
  </si>
  <si>
    <t>BROODBAK HOUT GN 1/1-16CM. DIEP AFM. 53X32,5X16CM. "FOOD SAFE" - OLD LOOK</t>
  </si>
  <si>
    <t>90065/7011</t>
  </si>
  <si>
    <t>moet 44,25 zijn</t>
  </si>
  <si>
    <t>Gastronorm/Overig-195</t>
  </si>
  <si>
    <t>BROODBAK TBV GASTRONORMBAK GN 1/1 AFM. 54,5X34X(H)11CM. EIKENHOUT</t>
  </si>
  <si>
    <t>90065/7008</t>
  </si>
  <si>
    <t>Gastronorm/Overig-196</t>
  </si>
  <si>
    <t>BROODBAK TBV GASTRONORMBAK GN1/1 AFM. 54,5X34X(H)15CM. EIKENHOUT</t>
  </si>
  <si>
    <t>90065/7009</t>
  </si>
  <si>
    <t>Gastronorm/Overig-199</t>
  </si>
  <si>
    <t>BROODMAND AFM. 36x30x17CM. HOUT</t>
  </si>
  <si>
    <t>90065/7012</t>
  </si>
  <si>
    <t xml:space="preserve">moet 17,21 zijn </t>
  </si>
  <si>
    <t>Koksgerei-74</t>
  </si>
  <si>
    <t>BROODMES AFM. 21CM. ROESTVRIJSTAAL</t>
  </si>
  <si>
    <t>90065/4006</t>
  </si>
  <si>
    <t>Gastronorm/Overig-201</t>
  </si>
  <si>
    <t>BUFFETMANDJE AFM. 40X30X5CM. HOUT</t>
  </si>
  <si>
    <t>90065/7014</t>
  </si>
  <si>
    <t>Gastronorm/Overig-204</t>
  </si>
  <si>
    <t>BUFFETSCHAAL KAITØ STONEWARE DIAM. 27CM. HG. 6,5CM. KLEUR SLATE SILK</t>
  </si>
  <si>
    <t>90065/7017</t>
  </si>
  <si>
    <t>Gastronorm/Overig-205</t>
  </si>
  <si>
    <t>BUFFETSCHAAL KAITØ STONEWARE DIAM. 29CM. HG. 11CM. KLEUR SLATE SILK</t>
  </si>
  <si>
    <t>90065/7018</t>
  </si>
  <si>
    <t>Gastronorm/Overig-206</t>
  </si>
  <si>
    <t>BUFFETSCHAAL KAITØ STONEWARE DIAM. 33CM. HG. 13CM. KLEUR SLATE SILK</t>
  </si>
  <si>
    <t>90065/7019</t>
  </si>
  <si>
    <t>Gastronorm/Overig-207</t>
  </si>
  <si>
    <t>BUFFETSCHAALTJE AFM. 5,5X5,5X3CM. MELAMINE</t>
  </si>
  <si>
    <t>90065/7020</t>
  </si>
  <si>
    <t>Gastronorm/Overig-208</t>
  </si>
  <si>
    <t>BUFFETVERHOGING (EXCL. PLANK) GN 1/1 AFM. 53X32,5X(H)15CM. RVS ZWART GECOAT</t>
  </si>
  <si>
    <t>90065/7021</t>
  </si>
  <si>
    <t>Gastronorm/Overig-210</t>
  </si>
  <si>
    <t>BUFFETVERHOGING (EXCL. PLANK) GN 1/1 AFM. 53X32,5X(H)3,5CM. RVS ZWART GECOAT</t>
  </si>
  <si>
    <t>90065/7023</t>
  </si>
  <si>
    <t>Gastronorm/Overig-209</t>
  </si>
  <si>
    <t>BUFFETVERHOGING (EXCL. PLANK) GN 1/2 AFM. 32,5X26,5X(H)15CM. RVS ZWART GECOAT</t>
  </si>
  <si>
    <t>90065/7022</t>
  </si>
  <si>
    <t>Gastronorm/Overig-211</t>
  </si>
  <si>
    <t>BUFFETVITRINE RECHT MODEL 2-PLATEAUS (EXCL. BAKKEN) AFM. 62,5X31(H)58CM. ZWART GECOAT RVS</t>
  </si>
  <si>
    <t>90065/7024</t>
  </si>
  <si>
    <t>Gastronorm/Overig-212</t>
  </si>
  <si>
    <t>BUFFETVITRINE SCHUIN MODEL 3-PLATEAUS (EXCL. BAKKEN) AFM. 62,5X31(H)65CM. ZWART GECOAT RVS</t>
  </si>
  <si>
    <t>90065/7025</t>
  </si>
  <si>
    <t>Gastronorm/Overig-213</t>
  </si>
  <si>
    <t>BUFFETWAGEN MULTI-MOBI CART AFM. 77,7X50X153CM. ROESTVRIJSTAAL GUN METAL COATING</t>
  </si>
  <si>
    <t>90065/7026</t>
  </si>
  <si>
    <t>Hardporselein - 23</t>
  </si>
  <si>
    <t>CAPPUCCINOKOP INH. 21CL. PORSELEIN WIT</t>
  </si>
  <si>
    <t>90065/1013</t>
  </si>
  <si>
    <t>Hardporselein - 30</t>
  </si>
  <si>
    <t>CAPPUCCINOSCHOTEL DIAM. 14CM. PORSELEIN WIT</t>
  </si>
  <si>
    <t>90065/1014</t>
  </si>
  <si>
    <t>Gastronorm/Overig-215</t>
  </si>
  <si>
    <t>CHAFING DISH GN 1/1 CHROOMNIKKELSTAAL</t>
  </si>
  <si>
    <t>90065/7028</t>
  </si>
  <si>
    <t>moet 56,55 zijn</t>
  </si>
  <si>
    <t>Gastronorm/Overig-214</t>
  </si>
  <si>
    <t>CHAFING DISH GN 1/1 ROLL-TOP CHROOMNIKKELSTAAL</t>
  </si>
  <si>
    <t>90065/7027</t>
  </si>
  <si>
    <t>moet 128,70 zijn</t>
  </si>
  <si>
    <t>Koksgerei-75</t>
  </si>
  <si>
    <t>CITROENSCHIJFPERS AFM. 8,5X6CM, ROESTVRIJSTAAL</t>
  </si>
  <si>
    <t>90065/4008</t>
  </si>
  <si>
    <t>Klein keukenapparatuur-139</t>
  </si>
  <si>
    <t>CITRUSPERS ELEKTRISCH AFM. 30,8X21,8X46,3CM.</t>
  </si>
  <si>
    <t>90065/5001</t>
  </si>
  <si>
    <t>Glaswerk-42</t>
  </si>
  <si>
    <t>COLAGLAS INH. 19CL GLAS</t>
  </si>
  <si>
    <t>90065/2004</t>
  </si>
  <si>
    <t xml:space="preserve">met 0,21 zijn </t>
  </si>
  <si>
    <t>Gastronorm/Overig-216</t>
  </si>
  <si>
    <t>CONDIMENTEN STANDAARD HOUT 4-HOOG AFM. 17,5X16X60CM. "FOOD SAFE" - OLD LOOK</t>
  </si>
  <si>
    <t>90065/7029</t>
  </si>
  <si>
    <t>moet 46,15 zijn</t>
  </si>
  <si>
    <t>Klein keukenapparatuur-140</t>
  </si>
  <si>
    <t>CONTACTGRILL AFM. 56,6X32,5X19,3CM. GIETIJZER</t>
  </si>
  <si>
    <t>90065/5002</t>
  </si>
  <si>
    <t xml:space="preserve">moet 232,50 zijn </t>
  </si>
  <si>
    <t>Gastronorm/Overig-217</t>
  </si>
  <si>
    <t>CRUSHED-ICEBAK DUBBELWANDIG GN 2/1 AFM. 76X62,32X(H)16CM. KUNSTSTOF KLEUR WIT</t>
  </si>
  <si>
    <t>90065/7030</t>
  </si>
  <si>
    <t xml:space="preserve">moet 422,50 zijn </t>
  </si>
  <si>
    <t>Koksgerei-76</t>
  </si>
  <si>
    <t>DEEGKRABBER AFM. 16X10CM. KUNSTSTOF</t>
  </si>
  <si>
    <t>90065/4010</t>
  </si>
  <si>
    <t>Koksgerei-105</t>
  </si>
  <si>
    <t>DEEGSPATEL AFM. 25CM. KUNSTSTOF</t>
  </si>
  <si>
    <t>90065/4046</t>
  </si>
  <si>
    <t>Koksgerei-106</t>
  </si>
  <si>
    <t>Koksgerei-124</t>
  </si>
  <si>
    <t>Potten en pannen-159</t>
  </si>
  <si>
    <t>DEKSEL PRO-COOKING DIAM. 16,0 CM RVS 18/10</t>
  </si>
  <si>
    <t>90065/6008</t>
  </si>
  <si>
    <t>Potten en pannen-160</t>
  </si>
  <si>
    <t>DEKSEL PRO-COOKING DIAM. 20,0 CM RVS 18/10</t>
  </si>
  <si>
    <t>90065/6009</t>
  </si>
  <si>
    <t>Potten en pannen-161</t>
  </si>
  <si>
    <t>DEKSEL PRO-COOKING DIAM. 24,0 CM RVS 18/10</t>
  </si>
  <si>
    <t>90065/6010</t>
  </si>
  <si>
    <t>Potten en pannen-162</t>
  </si>
  <si>
    <t>Potten en pannen-163</t>
  </si>
  <si>
    <t>DEKSEL PRO-COOKING DIAM. 28,0 CM RVS 18/10</t>
  </si>
  <si>
    <t>90065/6012</t>
  </si>
  <si>
    <t>Hardporselein - 15</t>
  </si>
  <si>
    <t>DESSERTBORD DIAM. 20,5CM. PORSELEIN WIT</t>
  </si>
  <si>
    <t>90065/1005</t>
  </si>
  <si>
    <t>Hardporselein - 16</t>
  </si>
  <si>
    <t>Hardporselein - 17</t>
  </si>
  <si>
    <t>Hardporselein - 22</t>
  </si>
  <si>
    <t>DESSERTSCHAAL DIAM. 10CM. PORSELEIN WIT</t>
  </si>
  <si>
    <t>90065/1022</t>
  </si>
  <si>
    <t>Gastronorm/Overig-221</t>
  </si>
  <si>
    <t>DIENBLAD 1/1 GN SERVE-TRAY AFM. 530x325 MM. WIT</t>
  </si>
  <si>
    <t>90065/7034</t>
  </si>
  <si>
    <t>Gastronorm/Overig-222</t>
  </si>
  <si>
    <t>DIENBLAD TRAPEZIUM 'CAMTRAY' AFM. 45,7X35,6 CM. KLEUR 148 WIT / WHITE CAMBRO</t>
  </si>
  <si>
    <t>90065/7035</t>
  </si>
  <si>
    <t>moet 12,03 zijn</t>
  </si>
  <si>
    <t>Hardporselein - 11</t>
  </si>
  <si>
    <t>DIEP BORD DIAM. 21CM. PORSELEIN WIT</t>
  </si>
  <si>
    <t>90065/1001</t>
  </si>
  <si>
    <t>moet 1,38 zijn</t>
  </si>
  <si>
    <t>Hardporselein - 13</t>
  </si>
  <si>
    <t>Klein keukenapparatuur-150</t>
  </si>
  <si>
    <t>DIGITALE WEEGSCHAAL AFM. 10,5X12,5X1,5CM. KUNSTSTOF</t>
  </si>
  <si>
    <t>90065/5012</t>
  </si>
  <si>
    <t>Glaswerk-43</t>
  </si>
  <si>
    <t>DRANKENDISPENSER INCL. TAPKRAAN DIAM. 21X(H)31,5CM. INH. 8LTR. GLAS YORKSHIRE</t>
  </si>
  <si>
    <t>90065/2005</t>
  </si>
  <si>
    <t xml:space="preserve">moet 6,84 zijn </t>
  </si>
  <si>
    <t>Koksgerei-78</t>
  </si>
  <si>
    <t>EIERSNIJDER COMBI KUNSTSTOF KLEUR WIT MET 3 SNIJMOGELIJKHEDEN</t>
  </si>
  <si>
    <t>90065/4013</t>
  </si>
  <si>
    <t>Koksgerei-79</t>
  </si>
  <si>
    <t>Potten en pannen-164</t>
  </si>
  <si>
    <t>EMMER INH. 12LTR. KLEUR ZWART KUNSTSTOF</t>
  </si>
  <si>
    <t>90065/6013</t>
  </si>
  <si>
    <t>moet 0,84 zijn</t>
  </si>
  <si>
    <t>Hardporselein - 24</t>
  </si>
  <si>
    <t>ESPRESSOKOP PISA INH. 8CL. KLEUR WIT NOVA</t>
  </si>
  <si>
    <t>90065/1015</t>
  </si>
  <si>
    <t>Hardporselein - 31</t>
  </si>
  <si>
    <t>ESPRESSOSCHOTEL PISA/COLOR ME! DIAM. 12CM. KLEUR WIT NOVA</t>
  </si>
  <si>
    <t>90065/1016</t>
  </si>
  <si>
    <t>Koksgerei-80</t>
  </si>
  <si>
    <t>GARDE AFM. 25CM. ROESTVRIJSTAAL</t>
  </si>
  <si>
    <t>90065/4015</t>
  </si>
  <si>
    <t>Koksgerei-81</t>
  </si>
  <si>
    <t>GARDE AFM. 30CM. ROESTVRIJSTAAL</t>
  </si>
  <si>
    <t>90065/4016</t>
  </si>
  <si>
    <t>Koksgerei-82</t>
  </si>
  <si>
    <t>GARDE AFM. 60CM. ROESTVRIJSTAAL</t>
  </si>
  <si>
    <t>90065/4017</t>
  </si>
  <si>
    <t>Gastronorm/Overig-226</t>
  </si>
  <si>
    <t>GASTRONORMBAK MET DEKSEL 1/2 GN. ROESTVRIJSTAAL</t>
  </si>
  <si>
    <t>90065/7042</t>
  </si>
  <si>
    <t>Gastronorm/Overig-227</t>
  </si>
  <si>
    <t>GASTRONORMBAK MET DEKSEL 1/4 GN. ROESTVRIJSTAAL</t>
  </si>
  <si>
    <t>90065/7045</t>
  </si>
  <si>
    <t>Gastronorm/Overig-228</t>
  </si>
  <si>
    <t>GASTRONORMBAK MET DEKSEL 1/9 GN. ROESTVRIJSTAAL</t>
  </si>
  <si>
    <t>90065/7048</t>
  </si>
  <si>
    <t>Gastronorm/Overig-225</t>
  </si>
  <si>
    <t>GASTRONORMBAK MET DEKSEL 2/1 GN. ROESTVRIJSTAAL</t>
  </si>
  <si>
    <t>90065/7039</t>
  </si>
  <si>
    <t>Gastronorm/Overig-229</t>
  </si>
  <si>
    <t>GASTRONORMBAK POLYCARBONAAT ZONDER DEKSEL GN 1/2-100MM. DIEP</t>
  </si>
  <si>
    <t>90065/7051</t>
  </si>
  <si>
    <t xml:space="preserve">moet 7,22 zijn </t>
  </si>
  <si>
    <t>Gastronorm/Overig-232</t>
  </si>
  <si>
    <t>GASTRONORMSCHAAL AFM. 32,5X26,5X(H)2,9CM. GN 1/2 MELAMINE KLEUR WIT GLOBAL</t>
  </si>
  <si>
    <t>90065/7054</t>
  </si>
  <si>
    <t>Gastronorm/Overig-233</t>
  </si>
  <si>
    <t>GASTRONORMSCHAAL AFM. 32,5X26,5X(H)2,9CM. GN 1/2 MELAMINE KLEUR ZWART GLOBAL</t>
  </si>
  <si>
    <t>90065/7055</t>
  </si>
  <si>
    <t>Gastronorm/Overig-230</t>
  </si>
  <si>
    <t>GASTRONORMSCHAAL AFM. 53X32,5X(H)2,9CM. GN 1/1 MELAMINE KLEUR WIT GLOBAL</t>
  </si>
  <si>
    <t>90065/7036</t>
  </si>
  <si>
    <t>Gastronorm/Overig-231</t>
  </si>
  <si>
    <t>GASTRONORMSCHAAL AFM. 53X32,5X(H)2,9CM. GN 1/1 MELAMINE KLEUR ZWART GLOBAL</t>
  </si>
  <si>
    <t>90065/7053</t>
  </si>
  <si>
    <t>Gastronorm/Overig-223</t>
  </si>
  <si>
    <t>GEPERFOREERDE BAK BASIS EN ZIJKANTEN 1/1 GN ROESTVRIJSTAAL</t>
  </si>
  <si>
    <t>90065/7037</t>
  </si>
  <si>
    <t>Gastronorm/Overig-224</t>
  </si>
  <si>
    <t>GEPERFOREERDE BAK BASIS EN ZIJKANTEN 1/2 GN ROESTVRIJSTAAL</t>
  </si>
  <si>
    <t>90065/7038</t>
  </si>
  <si>
    <t>Glaswerk-44</t>
  </si>
  <si>
    <t>GLAS EMPILABLE INH. 20CL. DURALEX</t>
  </si>
  <si>
    <t>90065/2006</t>
  </si>
  <si>
    <t>Glaswerk-45</t>
  </si>
  <si>
    <t>GLAS INH. 23CL GLAS</t>
  </si>
  <si>
    <t>90065/2007</t>
  </si>
  <si>
    <t>Gastronorm/Overig-220</t>
  </si>
  <si>
    <t>GN DEKSEL MET LEPELUITSPARING  GN ROESTVRIJSTAAL</t>
  </si>
  <si>
    <t>90065/7033</t>
  </si>
  <si>
    <t>Gastronorm/Overig-219</t>
  </si>
  <si>
    <t>90065/7032</t>
  </si>
  <si>
    <t>Gastronorm/Overig-218</t>
  </si>
  <si>
    <t>GN DEKSEL MET LEPELUITSPARING 1/1 GN ROESTVRIJSTAAL</t>
  </si>
  <si>
    <t>90065/7031</t>
  </si>
  <si>
    <t>Koksgerei-85</t>
  </si>
  <si>
    <t>IJSPORTIONEERLEPEL PRO-COOKING 1/10L. DIAM. 66MM. RVS</t>
  </si>
  <si>
    <t>90065/4022</t>
  </si>
  <si>
    <t>Koksgerei-86</t>
  </si>
  <si>
    <t>IJSPORTIONEERLEPEL PRO-COOKING 1/16L. DIAM. 56MM. RVS</t>
  </si>
  <si>
    <t>90065/4023</t>
  </si>
  <si>
    <t>Koksgerei-87</t>
  </si>
  <si>
    <t>IJSPORTIONEERLEPEL PRO-COOKING 1/24L. DIAM. 50MM. RVS</t>
  </si>
  <si>
    <t>90065/4024</t>
  </si>
  <si>
    <t>Klein keukenapparatuur-146</t>
  </si>
  <si>
    <t>INDUCTIE KOOKPLAAT 1K 20 AFM. 285X340X60MM. 230V/2KW BARTSCHER</t>
  </si>
  <si>
    <t>90065/5008</t>
  </si>
  <si>
    <t>Potten en pannen-165</t>
  </si>
  <si>
    <t>INZETPAN M/KLAPDEKSEL GN 1/1-10CM. DIEP TRANSPARANT KUNSTSTOF</t>
  </si>
  <si>
    <t>90065/6015</t>
  </si>
  <si>
    <t xml:space="preserve">moet 48,99 zijn </t>
  </si>
  <si>
    <t>Gastronorm/Overig-234</t>
  </si>
  <si>
    <t>INZETPAN M/KLAPDEKSEL GN 1/1-15CM. DIEP TRANSPARANT KUNSTSTOF</t>
  </si>
  <si>
    <t>90065/7056</t>
  </si>
  <si>
    <t>moet 48,75 zijn</t>
  </si>
  <si>
    <t>Gastronorm/Overig-237</t>
  </si>
  <si>
    <t>ISOLEERKAN THERMOSTEEL DUBBELWANDIG RVS INH. 1,2L. KLEUR GEEL</t>
  </si>
  <si>
    <t>90065/7060</t>
  </si>
  <si>
    <t xml:space="preserve">moet 11,38 zijn </t>
  </si>
  <si>
    <t>Gastronorm/Overig-235</t>
  </si>
  <si>
    <t>ISOLEERKAN THERMOSTEEL DUBBELWANDIG RVS INH. 1,2L. KLEUR ZWART</t>
  </si>
  <si>
    <t>90065/7058</t>
  </si>
  <si>
    <t>Gastronorm/Overig-238</t>
  </si>
  <si>
    <t>ISOLEERKAN THERMOSTEEL DUBBELWANDIG RVS INH. 1,5L. KLEUR GEEL</t>
  </si>
  <si>
    <t>90065/7061</t>
  </si>
  <si>
    <t>Gastronorm/Overig-236</t>
  </si>
  <si>
    <t>ISOLEERKAN THERMOSTEEL DUBBELWANDIG RVS INH. 1,5L. KLEUR ZWART</t>
  </si>
  <si>
    <t>90065/7057</t>
  </si>
  <si>
    <t>Glaswerk-49</t>
  </si>
  <si>
    <t>KARAF INH. 1,25L GLAS</t>
  </si>
  <si>
    <t>90065/2011</t>
  </si>
  <si>
    <t>Koksgerei-88</t>
  </si>
  <si>
    <t>KELNERSMES AFM. 12CM. VERCHROOMD</t>
  </si>
  <si>
    <t>90065/4025</t>
  </si>
  <si>
    <t>moet 1,74 zijn</t>
  </si>
  <si>
    <t>Klein keukenapparatuur-144</t>
  </si>
  <si>
    <t>KEUKENMACHINE 4200XL KLEUR WIT 230V/950W MAGIMIX</t>
  </si>
  <si>
    <t>90065/5006</t>
  </si>
  <si>
    <t xml:space="preserve">moet 281,25 zijn </t>
  </si>
  <si>
    <t>Koksgerei-99</t>
  </si>
  <si>
    <t>KEUKENMESJE AFM. 9CM. ROESTVRIJSTAAL</t>
  </si>
  <si>
    <t>90065/4039</t>
  </si>
  <si>
    <t>Klein keukenapparatuur-151</t>
  </si>
  <si>
    <t>KEUKENWEEGSCHAAL AFM. 7,5X18,7X19CM. KUNSTSTOF</t>
  </si>
  <si>
    <t>90065/5013</t>
  </si>
  <si>
    <t>moet 13,03 zijn</t>
  </si>
  <si>
    <t>Koksgerei-89</t>
  </si>
  <si>
    <t>KNOFLOOKPERS AFM. 17CM. ROESTVRIJSTAAL</t>
  </si>
  <si>
    <t>90065/4026</t>
  </si>
  <si>
    <t>Gastronorm/Overig-241</t>
  </si>
  <si>
    <t>KOELPLAAT GN 1/1 AFM. 53X32,5X(H)3,6CM. ALUMINIUM STAYCHILL</t>
  </si>
  <si>
    <t>90065/7064</t>
  </si>
  <si>
    <t>Klein keukenapparatuur-142</t>
  </si>
  <si>
    <t>KOFFIEKAN INH. 1,8L. GLAS</t>
  </si>
  <si>
    <t>90065/5004</t>
  </si>
  <si>
    <t>Klein keukenapparatuur-145</t>
  </si>
  <si>
    <t>KOFFIEMACHINE INH. 1,8L. ROESTVRIJSTAAL</t>
  </si>
  <si>
    <t>90065/5007</t>
  </si>
  <si>
    <t>moet 156,75 zijn</t>
  </si>
  <si>
    <t>Koksgerei-90</t>
  </si>
  <si>
    <t>KOKSMES AFM. 20CM. ROESTVRIJSTAAL</t>
  </si>
  <si>
    <t>90065/4028</t>
  </si>
  <si>
    <t>Koksgerei-91</t>
  </si>
  <si>
    <t>KOKSMES AFM. 25CM. ROESTVRIJSTAAL</t>
  </si>
  <si>
    <t>90065/4029</t>
  </si>
  <si>
    <t>Koksgerei-92</t>
  </si>
  <si>
    <t>Koksgerei-93</t>
  </si>
  <si>
    <t>KOKSMES AFM. 30CM. ROESTVRIJSTAAL</t>
  </si>
  <si>
    <t>90065/4031</t>
  </si>
  <si>
    <t>Hardporselein - 29</t>
  </si>
  <si>
    <t>KOM DIAM. 11,2CM. PORSELEIN WIT</t>
  </si>
  <si>
    <t>90065/1021</t>
  </si>
  <si>
    <t>Potten en pannen-170</t>
  </si>
  <si>
    <t>KOOKPAN HOOG MET DEKSEL INH. 10L. DIAM. 24CM. HG. 25CM. RVS 18/10 PRO-COOKING</t>
  </si>
  <si>
    <t>90065/6027</t>
  </si>
  <si>
    <t>Potten en pannen-171</t>
  </si>
  <si>
    <t>KOOKPAN HOOG MET DEKSEL INH. 16L. DIAM. 28CM. HG. 27CM. RVS 18/10 PRO-COOKING</t>
  </si>
  <si>
    <t>90065/6028</t>
  </si>
  <si>
    <t xml:space="preserve">moet 57,60 zijn </t>
  </si>
  <si>
    <t>Potten en pannen-172</t>
  </si>
  <si>
    <t>KOOKPAN HOOG MET DEKSEL INH. 25L. DIAM. 32CM. HG. 33CM. RVS 18/10 PRO-COOKING</t>
  </si>
  <si>
    <t>90065/6029</t>
  </si>
  <si>
    <t xml:space="preserve">moet 73,86 zijn </t>
  </si>
  <si>
    <t>Potten en pannen-169</t>
  </si>
  <si>
    <t>KOOKPAN LAAG MET DEKSEL INH. 5L. DIAM. 24CM. HG. 12CM. RVS 18/10 PRO-COOKING</t>
  </si>
  <si>
    <t>90065/6026</t>
  </si>
  <si>
    <t>Hardporselein - 21</t>
  </si>
  <si>
    <t>KOP NORDIKA INH. 16CL. NOVA KLEUR WIT</t>
  </si>
  <si>
    <t>90065/1011</t>
  </si>
  <si>
    <t>Koksgerei-94</t>
  </si>
  <si>
    <t>LEPEL 38CM. ROND MELAMINE</t>
  </si>
  <si>
    <t>90065/4033</t>
  </si>
  <si>
    <t>Koksgerei-95</t>
  </si>
  <si>
    <t>LEPEL 45CM. ROND MELAMINE</t>
  </si>
  <si>
    <t>90065/4034</t>
  </si>
  <si>
    <t>moet 4,06 zijn</t>
  </si>
  <si>
    <t>Glaswerk-46</t>
  </si>
  <si>
    <t>LONGDRINKGLAS AMSTERDAM INH. 27CL.</t>
  </si>
  <si>
    <t>90065/2008</t>
  </si>
  <si>
    <t>Bestek-60</t>
  </si>
  <si>
    <t>LUNCH-/DESSERTLEPEL MODEL RESISTANCE RVS 18/10</t>
  </si>
  <si>
    <t>90065/3004</t>
  </si>
  <si>
    <t xml:space="preserve">moet 0,60 zijn </t>
  </si>
  <si>
    <t>Bestek-61</t>
  </si>
  <si>
    <t>LUNCH-/DESSERTVORK MODEL RESISTANCE RVS 18/10</t>
  </si>
  <si>
    <t>90065/3005</t>
  </si>
  <si>
    <t>Potten en pannen-173</t>
  </si>
  <si>
    <t>MAATBEKER INH. 2L. ROESTVRIJSTAAL</t>
  </si>
  <si>
    <t>90065/6031</t>
  </si>
  <si>
    <t>Potten en pannen-174</t>
  </si>
  <si>
    <t>MAATBEKER INH. 3L. PLASTIC</t>
  </si>
  <si>
    <t>90065/6032</t>
  </si>
  <si>
    <t>Potten en pannen-175</t>
  </si>
  <si>
    <t>MAATBEKER INH. 5L. PLASTIC</t>
  </si>
  <si>
    <t>90065/6033</t>
  </si>
  <si>
    <t>Koksgerei-96</t>
  </si>
  <si>
    <t>MADNOLINE AFM. 40X13.5CM. ROESTVRIJSTAAL</t>
  </si>
  <si>
    <t>90065/4035</t>
  </si>
  <si>
    <t>Koksgerei-97</t>
  </si>
  <si>
    <t>MAGNEETMESHOUDER AFM. 35CM. ROESTVRIJSTAAL</t>
  </si>
  <si>
    <t>90065/4036</t>
  </si>
  <si>
    <t>Koksgerei-98</t>
  </si>
  <si>
    <t>Gastronorm/Overig-202</t>
  </si>
  <si>
    <t>MANDJE 1/1GN HOUT</t>
  </si>
  <si>
    <t>90065/7015</t>
  </si>
  <si>
    <t>Gastronorm/Overig-203</t>
  </si>
  <si>
    <t>MANDJE HOOG 1/1GN HOUT</t>
  </si>
  <si>
    <t>90065/7016</t>
  </si>
  <si>
    <t>Hardporselein - 25</t>
  </si>
  <si>
    <t>MELKBEKER NORDIKA/OCEAN INH. 22CL. KLEUR WIT NOVA</t>
  </si>
  <si>
    <t>90065/1017</t>
  </si>
  <si>
    <t>Koksgerei-102</t>
  </si>
  <si>
    <t>OPSCHEPLEPEL GEPERFOREERD LENGTE 28CM. KLEUR ZWART POLYCARBONAAT</t>
  </si>
  <si>
    <t>90065/4042</t>
  </si>
  <si>
    <t xml:space="preserve">moet 2,88 zijn </t>
  </si>
  <si>
    <t>Koksgerei-103</t>
  </si>
  <si>
    <t>OPSCHEPLEPEL LENGTE 28CM. KLEUR ZWART POLYCARBONAAT</t>
  </si>
  <si>
    <t>90065/4043</t>
  </si>
  <si>
    <t>Koksgerei-100</t>
  </si>
  <si>
    <t>OPSCHEPLEPEL PRO-COOKING RVS LENGTE 32CM. DIAM 8CM. INH. 0,125L. RVS</t>
  </si>
  <si>
    <t>90065/4040</t>
  </si>
  <si>
    <t>Koksgerei-101</t>
  </si>
  <si>
    <t>OPSCHEPLEPEL PRO-COOKING RVS LENGTE 41CM. DIAM. 14CM. INH. 0,75L.</t>
  </si>
  <si>
    <t>90065/4041</t>
  </si>
  <si>
    <t>moet 8,44 zijn</t>
  </si>
  <si>
    <t>Koksgerei-131</t>
  </si>
  <si>
    <t>OVENWANTEN P/PAAR KLEUR BEIGE LENGTE 25CM.</t>
  </si>
  <si>
    <t>90065/4081</t>
  </si>
  <si>
    <t>Koksgerei-132</t>
  </si>
  <si>
    <t>OVENWANTEN P/PAAR KLEUR ZWART LENGTE 42CM. (HUISHOUDELIJK)</t>
  </si>
  <si>
    <t>90065/4082</t>
  </si>
  <si>
    <t xml:space="preserve">moet 9,08 zijn </t>
  </si>
  <si>
    <t>Hardporselein - 12</t>
  </si>
  <si>
    <t>PASTABORD DIAM. 30CM. PORSELEIN WIT</t>
  </si>
  <si>
    <t>90065/1002</t>
  </si>
  <si>
    <t>moet 3,06 zijn</t>
  </si>
  <si>
    <t>Gastronorm/Overig-243</t>
  </si>
  <si>
    <t>PLANK TBV BUFFETVERHOGING AFM. 32,5X26,5X(H)3CM. NOTENHOUT</t>
  </si>
  <si>
    <t>90065/7072</t>
  </si>
  <si>
    <t>Gastronorm/Overig-244</t>
  </si>
  <si>
    <t>PLANK TBV BUFFETVERHOGING AFM. 53X32,5X(H)3CM. NOTENHOUT</t>
  </si>
  <si>
    <t>90065/7073</t>
  </si>
  <si>
    <t>Hardporselein - 18</t>
  </si>
  <si>
    <t>PLAT BORD DIAM. 24CM. PORSELEIN WIT</t>
  </si>
  <si>
    <t>90065/1008</t>
  </si>
  <si>
    <t>Hardporselein - 19</t>
  </si>
  <si>
    <t>Hardporselein - 14</t>
  </si>
  <si>
    <t>PLAT BORD DIAM. 27CM. PORSELEIN WIT</t>
  </si>
  <si>
    <t>90065/1004</t>
  </si>
  <si>
    <t xml:space="preserve">moet 1,63 zijn </t>
  </si>
  <si>
    <t>Koksgerei-109</t>
  </si>
  <si>
    <t>PUNTZEEF DIAM. 22CM. ROESTVRIJSTAAL</t>
  </si>
  <si>
    <t>90065/4050</t>
  </si>
  <si>
    <t>moet 7,15 zijn</t>
  </si>
  <si>
    <t>Gastronorm/Overig-193</t>
  </si>
  <si>
    <t>ROOSTER 1/1GN ROESTVRIJSTAAL 18/10</t>
  </si>
  <si>
    <t>90065/7005</t>
  </si>
  <si>
    <t>moet 7,92 zijn</t>
  </si>
  <si>
    <t>Hardporselein - 27</t>
  </si>
  <si>
    <t>SCHAALTJE INH. 20CL. PORSELEIN WIT</t>
  </si>
  <si>
    <t>90065/1019</t>
  </si>
  <si>
    <t>Hardporselein - 28</t>
  </si>
  <si>
    <t>SCHAALTJE INH. 26CL. PORSELEIN WIT</t>
  </si>
  <si>
    <t>90065/1020</t>
  </si>
  <si>
    <t>Klein keukenapparatuur-147</t>
  </si>
  <si>
    <t>SCHERFIJSMACHINE GB 601 HC AFM. 45X62X78/83CM. 230V/400W BREMA</t>
  </si>
  <si>
    <t>90065/5009</t>
  </si>
  <si>
    <t>Potten en pannen-176</t>
  </si>
  <si>
    <t>SCHOTEL DIAM 16CM. ROESTVRIJSTAAL</t>
  </si>
  <si>
    <t>90065/6034</t>
  </si>
  <si>
    <t>Potten en pannen-177</t>
  </si>
  <si>
    <t>SCHOTEL DIAM 24CM. ROESTVRIJSTAAL</t>
  </si>
  <si>
    <t>90065/6035</t>
  </si>
  <si>
    <t>Potten en pannen-178</t>
  </si>
  <si>
    <t>SCHOTEL DIAM 24CM. ROESTVRIJSTAAL 3,5 L</t>
  </si>
  <si>
    <t>90065/6036</t>
  </si>
  <si>
    <t>SCHOTEL DIAM 24CM. ROESTVRIJSTAAL 3,5L</t>
  </si>
  <si>
    <t>Hardporselein - 32</t>
  </si>
  <si>
    <t>SCHOTEL NORDIKA/HOLLAND/SKANDIC NOVA KLEUR WIT</t>
  </si>
  <si>
    <t>90065/1012</t>
  </si>
  <si>
    <t>Koksgerei-114</t>
  </si>
  <si>
    <t>SCHUIMLEPEL DIAM. 10CM. AFM. 32CM. ROESTVRIJSTAAL</t>
  </si>
  <si>
    <t>90065/4057</t>
  </si>
  <si>
    <t>Koksgerei-115</t>
  </si>
  <si>
    <t>SCHUIMLEPEL DIAM. 12CM. AFM. 35CM. ROESTVRIJSTAAL</t>
  </si>
  <si>
    <t>90065/4058</t>
  </si>
  <si>
    <t>Koksgerei-116</t>
  </si>
  <si>
    <t>SCHUIMLEPEL DIAM. 14CM. AFM. 38CM. ROESTVRIJSTAAL</t>
  </si>
  <si>
    <t>90065/4059</t>
  </si>
  <si>
    <t>Gastronorm/Overig-250</t>
  </si>
  <si>
    <t>SCHUINPRESENTATIE (LOS) GN 1/1 AFM. 55X36,5X17,5CM. "FOOD SAFE" - OLD LOOK</t>
  </si>
  <si>
    <t>90065/7079</t>
  </si>
  <si>
    <t>Gastronorm/Overig-245</t>
  </si>
  <si>
    <t>SERVEERPLATEAU MAT GEPOLIJST ZONDER GREPEN AFM. 39X28CM. RVS 18/10</t>
  </si>
  <si>
    <t>90065/7074</t>
  </si>
  <si>
    <t>Gastronorm/Overig-246</t>
  </si>
  <si>
    <t>SERVEERSCHAAL ZONDER GREPEN M/BAROKRAND AFM. 40X30CM. RVS</t>
  </si>
  <si>
    <t>90065/7075</t>
  </si>
  <si>
    <t xml:space="preserve">moet 15,54 zijn </t>
  </si>
  <si>
    <t>Gastronorm/Overig-247</t>
  </si>
  <si>
    <t>SERVEERSCHAAL ZONDER GREPEN M/BAROKRAND AFM. 45X34CM. RVS</t>
  </si>
  <si>
    <t>90065/7076</t>
  </si>
  <si>
    <t>Koksgerei-119</t>
  </si>
  <si>
    <t>SERVEERTANG LENGTE 15CM. KLEUR ZWART POLYCARBONAAT</t>
  </si>
  <si>
    <t>90065/4064</t>
  </si>
  <si>
    <t>Koksgerei-118</t>
  </si>
  <si>
    <t>SERVEERTANG PRO-COOKING RVS M/BLAUW KUNSTSTOF HANDVAT LENGTE 25CM.</t>
  </si>
  <si>
    <t>90065/4063</t>
  </si>
  <si>
    <t>Koksgerei-120</t>
  </si>
  <si>
    <t>Gastronorm/Overig-251</t>
  </si>
  <si>
    <t>SERVEERWAGEN SMALL AFM. 855X455X810CM. RVS 3-PLATEAUS 4 WIELEN(2/REM)</t>
  </si>
  <si>
    <t>90065/7080</t>
  </si>
  <si>
    <t>Gastronorm/Overig-252</t>
  </si>
  <si>
    <t>SERVETDISPENSER AFM. 18CM. ROESTVRIJSTAAL</t>
  </si>
  <si>
    <t>90065/7081</t>
  </si>
  <si>
    <t>Hardporselein - 26</t>
  </si>
  <si>
    <t>SLAKOM DIAM. 16CM. PORSELEIN WIT</t>
  </si>
  <si>
    <t>90065/1018</t>
  </si>
  <si>
    <t>Koksgerei-121</t>
  </si>
  <si>
    <t>SNIJPLANK HACCP KLEUR WIT AFM. 50X30CM. KUNSTSTOF ZONDER GEUL</t>
  </si>
  <si>
    <t>90065/4068</t>
  </si>
  <si>
    <t>Koksgerei-122</t>
  </si>
  <si>
    <t>SNIJPLANKHOUDER AFM. 29.5X25.5X26CM. ROESTVRIJSTAAL</t>
  </si>
  <si>
    <t>90065/4069</t>
  </si>
  <si>
    <t>Gastronorm/Overig-253</t>
  </si>
  <si>
    <t>SNOEPDISPLAY 2-VAKS HOUT GN 1/2 AFM. 32,5X26,5X11CM. "FOOD SAFE" - OLD LOOK</t>
  </si>
  <si>
    <t>90065/7082</t>
  </si>
  <si>
    <t>moet 32,86 zijn</t>
  </si>
  <si>
    <t>Hardporselein - 34</t>
  </si>
  <si>
    <t>SOEPKOP EUROPA INH. 25CL. 2-OREN NOVA KLEUR WIT</t>
  </si>
  <si>
    <t>90065/1023</t>
  </si>
  <si>
    <t>Koksgerei-123</t>
  </si>
  <si>
    <t>SOEPLEPEL DIAM. 7CM. AFM. 18CM. ROESTVRIJSTAAL</t>
  </si>
  <si>
    <t>90065/4070</t>
  </si>
  <si>
    <t>Potten en pannen-179</t>
  </si>
  <si>
    <t>SOEPPAN MET DEKSEL INH. 9L. ROESTVRIJSTAAL</t>
  </si>
  <si>
    <t>90065/6037</t>
  </si>
  <si>
    <t>Koksgerei-104</t>
  </si>
  <si>
    <t>SPATEL AFM. 12,5X7CM. ROESTVRIJSTAAL</t>
  </si>
  <si>
    <t>90065/4044</t>
  </si>
  <si>
    <t>Koksgerei-84</t>
  </si>
  <si>
    <t>SPUITMONDJES GEKARTELD SET 7-DELIG DIAM. 6-16CM. KUNSTSTOF</t>
  </si>
  <si>
    <t>90065/4021</t>
  </si>
  <si>
    <t>moet 3,59 zijn</t>
  </si>
  <si>
    <t>Koksgerei-83</t>
  </si>
  <si>
    <t>SPUITMONDJES GLAD 7-DELIG DIAM. 3-16CM. KLEUR WIT KUNSTSTOF</t>
  </si>
  <si>
    <t>90065/4020</t>
  </si>
  <si>
    <t>Koksgerei-126</t>
  </si>
  <si>
    <t>SPUITZAKKEN ANTI SLIP BLAUW AFM. 51,5X28CM.</t>
  </si>
  <si>
    <t>90065/4075</t>
  </si>
  <si>
    <t>moet 13,50 zijn</t>
  </si>
  <si>
    <t>Potten en pannen-181</t>
  </si>
  <si>
    <t>STEELPAN HOOG INH. 2,5L. DIAM. 16CM. HG. 13CM. RVS 18/10 PRO-COOKING</t>
  </si>
  <si>
    <t>90065/6040</t>
  </si>
  <si>
    <t>Potten en pannen-180</t>
  </si>
  <si>
    <t>STEELPAN HOOG INH. 4L. DIAM. 20CM. HG. 15CM. RVS 18/10 PRO-COOKING</t>
  </si>
  <si>
    <t>90065/6039</t>
  </si>
  <si>
    <t xml:space="preserve">moet 20,48 zijn </t>
  </si>
  <si>
    <t>Potten en pannen-182</t>
  </si>
  <si>
    <t>STEELPAN LAAG INH. 1,5L. DIAM. 16CM. HG. 8CM. RVS 18/10 PRO-COOKING</t>
  </si>
  <si>
    <t>90065/6041</t>
  </si>
  <si>
    <t xml:space="preserve">moet 14,08 zijn </t>
  </si>
  <si>
    <t>Koksgerei-125</t>
  </si>
  <si>
    <t>STERSPUITMOND DIAM. 0.4CM. AFM. 5CM. ROESTVRIJSTAAL</t>
  </si>
  <si>
    <t>90065/4074</t>
  </si>
  <si>
    <t>Koksgerei-134</t>
  </si>
  <si>
    <t>STROOIVAT DIAM. 8CM. AFM. 17,5CM ROESTVRIJSTAAL</t>
  </si>
  <si>
    <t>90065/4086</t>
  </si>
  <si>
    <t>Koksgerei-127</t>
  </si>
  <si>
    <t>TAFELBLIKOPENER ROESTVRIJSTAAL TOT 59CM.</t>
  </si>
  <si>
    <t>90065/4076</t>
  </si>
  <si>
    <t>Koksgerei-128</t>
  </si>
  <si>
    <t>Bestek-63</t>
  </si>
  <si>
    <t>TAFELLEPEL MODEL RESISTANCE RVS 18/10</t>
  </si>
  <si>
    <t>90065/3007</t>
  </si>
  <si>
    <t>Gastronorm/Overig-200</t>
  </si>
  <si>
    <t>TAFELMAND DIAM. 20CM. HOUT</t>
  </si>
  <si>
    <t>90065/7013</t>
  </si>
  <si>
    <t>Bestek-64</t>
  </si>
  <si>
    <t>TAFELMES MBC MODEL RESISTANCE RVS 18/0</t>
  </si>
  <si>
    <t>90065/3008</t>
  </si>
  <si>
    <t>Bestek-65</t>
  </si>
  <si>
    <t>TAFELVORK MODEL RESISTANCE RVS 18/10</t>
  </si>
  <si>
    <t>90065/3009</t>
  </si>
  <si>
    <t>Koksgerei-117</t>
  </si>
  <si>
    <t>TANG GEBAK 19CM. PRO-COOKING RVS 18/10</t>
  </si>
  <si>
    <t>90065/4062</t>
  </si>
  <si>
    <t>Glaswerk-47</t>
  </si>
  <si>
    <t>THEEGLAS VERSAILLES INH. 26CL. DURALEX</t>
  </si>
  <si>
    <t>90065/2009</t>
  </si>
  <si>
    <t>Bestek-66</t>
  </si>
  <si>
    <t>THEELEPEL MODEL RESISTANCE RVS 18/10</t>
  </si>
  <si>
    <t>90065/3010</t>
  </si>
  <si>
    <t>Glaswerk-48</t>
  </si>
  <si>
    <t>THEETIPJE STAPELBAAR LYS EMPILABLE DIAM 7,5CM. HG. 3,1CM. INH. 7CL. DURALEX</t>
  </si>
  <si>
    <t>90065/2010</t>
  </si>
  <si>
    <t>moet 0,30 zijn</t>
  </si>
  <si>
    <t>Koksgerei-129</t>
  </si>
  <si>
    <t>TOMATENMESJE AFM. 11CM. TECHNIEK</t>
  </si>
  <si>
    <t>90065/4079</t>
  </si>
  <si>
    <t>Klein keukenapparatuur-148</t>
  </si>
  <si>
    <t>TOSTI APPARAAT AFM. 20X30X22,3CM. ROESTVRIJSTAAL</t>
  </si>
  <si>
    <t>90065/5010</t>
  </si>
  <si>
    <t>moet 127,13 zijn</t>
  </si>
  <si>
    <t>Koksgerei-130</t>
  </si>
  <si>
    <t>TRECHTER AFM. 12,5CM. ROESTVRIJSTAAL</t>
  </si>
  <si>
    <t>90065/4080</t>
  </si>
  <si>
    <t>Gastronorm/Overig-240</t>
  </si>
  <si>
    <t>VEILINGKIST AFM. 30X30X(H)16CM. GESCHAAFD VUREN</t>
  </si>
  <si>
    <t>90065/7063</t>
  </si>
  <si>
    <t>Gastronorm/Overig-239</t>
  </si>
  <si>
    <t>VEILINGKIST TBV GN 1/2 AFM. 27,5X35,5X(H)11CM. GESCHAAFD VUREN</t>
  </si>
  <si>
    <t>90065/7062</t>
  </si>
  <si>
    <t>Potten en pannen-183</t>
  </si>
  <si>
    <t>VERGIET DIAM. 24CM. ROESTVRIJSTAAL</t>
  </si>
  <si>
    <t>90065/6042</t>
  </si>
  <si>
    <t>Potten en pannen-184</t>
  </si>
  <si>
    <t>VERGIET DIAM. 40CM. ROESTVRIJSTAAL</t>
  </si>
  <si>
    <t>90065/6043</t>
  </si>
  <si>
    <t>Gastronorm/Overig-249</t>
  </si>
  <si>
    <t>VLEESSCHAAL OVAAL M/KRAALRAND AFM. 30X22CM. RVS</t>
  </si>
  <si>
    <t>90065/7078</t>
  </si>
  <si>
    <t>Gastronorm/Overig-248</t>
  </si>
  <si>
    <t>VLEESSCHAAL OVAAL M/KRAALRAND AFM. 35X22CM. RVS</t>
  </si>
  <si>
    <t>90065/7077</t>
  </si>
  <si>
    <t>Gastronorm/Overig-254</t>
  </si>
  <si>
    <t>VLEESSCHAAL OVAAL M/KRAALRAND AFM. 45X30CM. RVS</t>
  </si>
  <si>
    <t>90065/7085</t>
  </si>
  <si>
    <t>Gastronorm/Overig-255</t>
  </si>
  <si>
    <t>VLEESSCHAAL OVAAL M/KRAALRAND AFM. 50X35CM. RVS</t>
  </si>
  <si>
    <t>90065/7086</t>
  </si>
  <si>
    <t>moet 9,02 zijn</t>
  </si>
  <si>
    <t>Koksgerei-133</t>
  </si>
  <si>
    <t>VLEESVORK AFM. 15CM. ROESTVRIJSTAAL</t>
  </si>
  <si>
    <t>90065/4085</t>
  </si>
  <si>
    <t>Gastronorm/Overig-242</t>
  </si>
  <si>
    <t>VOORRAADDOOS INH. 1,1L. KUNSTSTOF</t>
  </si>
  <si>
    <t>90065/7068</t>
  </si>
  <si>
    <t>Gastronorm/Overig-194</t>
  </si>
  <si>
    <t>VOORRAADDOOS MET DEKSEL AFM. 19x14,5x7,5CM. TRANSPARANT BLAUW</t>
  </si>
  <si>
    <t>90065/7006</t>
  </si>
  <si>
    <t>Gastronorm/Overig-256</t>
  </si>
  <si>
    <t>WANDFRAME MULTI-MOBI AFM. 1500X800X1900CM. ROESTVRIJSTAAL GUN METAL COATING</t>
  </si>
  <si>
    <t>90065/7089</t>
  </si>
  <si>
    <t>Glaswerk-50</t>
  </si>
  <si>
    <t>WATERGLAS INH. 35CL GLAS</t>
  </si>
  <si>
    <t>90065/2012</t>
  </si>
  <si>
    <t xml:space="preserve">moet 0,40 zijn </t>
  </si>
  <si>
    <t>Klein keukenapparatuur-149</t>
  </si>
  <si>
    <t>WATERKOKER INH. 1,7L</t>
  </si>
  <si>
    <t>90065/5011</t>
  </si>
  <si>
    <t>moet 11,82 zijn</t>
  </si>
  <si>
    <t>Glaswerk-51</t>
  </si>
  <si>
    <t>WIJNGLAS INH. 21CL GLAS</t>
  </si>
  <si>
    <t>90065/2013</t>
  </si>
  <si>
    <t xml:space="preserve">moet 0,39 zijn </t>
  </si>
  <si>
    <t>Glaswerk-52</t>
  </si>
  <si>
    <t>WIJNGLAS INH. 23CL GLAS</t>
  </si>
  <si>
    <t>90065/2014</t>
  </si>
  <si>
    <t>OD</t>
  </si>
  <si>
    <t xml:space="preserve"> per stuk </t>
  </si>
  <si>
    <t xml:space="preserve"> €                                -  </t>
  </si>
  <si>
    <t xml:space="preserve"> €                                                 -  </t>
  </si>
  <si>
    <t xml:space="preserve"> €                                            -  </t>
  </si>
  <si>
    <t>DJI</t>
  </si>
  <si>
    <t>Hard porselein, chipgarantie</t>
  </si>
  <si>
    <t>Bord ontbijt</t>
  </si>
  <si>
    <t>Afnemer OD of DJI</t>
  </si>
  <si>
    <t>BORD PLAT 19 CM NOVA WIT (5x1.019)(V/24)</t>
  </si>
  <si>
    <t>90065/1027</t>
  </si>
  <si>
    <t>BORD DIEP 230 MM WIT MELAMINE (V/1)</t>
  </si>
  <si>
    <t>90065/8002</t>
  </si>
  <si>
    <t>BORD PLAT 23 CM WIT MELAMINE (V/1)</t>
  </si>
  <si>
    <t>90065/8003</t>
  </si>
  <si>
    <t>PLAT BORD DIAM. 24CM. PORSELEIN WIT (90065/1008) (V/6)</t>
  </si>
  <si>
    <t>90065/1026</t>
  </si>
  <si>
    <t>MELKBEKER       NOVA WIT (5x1.012)(V/24)</t>
  </si>
  <si>
    <t>SCH. V. SOEPKOP NOVA WIT (5x1.011)(V/24)</t>
  </si>
  <si>
    <t>90065/1024</t>
  </si>
  <si>
    <t>2022</t>
  </si>
  <si>
    <t>2023</t>
  </si>
  <si>
    <t xml:space="preserve">Artikel </t>
  </si>
  <si>
    <t xml:space="preserve">Artikelomschrijving </t>
  </si>
  <si>
    <t>Jaartotaal</t>
  </si>
  <si>
    <t>gem</t>
  </si>
  <si>
    <t>totaal dr tabel</t>
  </si>
  <si>
    <t>verschil</t>
  </si>
  <si>
    <t>DIEP BORD DIAM. 21CM. PORSELEIN WIT (V/12)</t>
  </si>
  <si>
    <t>PASTABORD DIAM. 30CM. PORSELEIN WIT (V/6)</t>
  </si>
  <si>
    <t>PLAT BORD DIAM. 27CM. PORSELEIN WIT (V/16)</t>
  </si>
  <si>
    <t>DESSERTBORD DIAM. 20,5CM. PORSELEIN WIT (V/6)</t>
  </si>
  <si>
    <t>PLAT BORD DIAM. 24CM. PORSELEIN WIT (V/12)</t>
  </si>
  <si>
    <t>BORD PLAT 16 CM NOVA WIT (5x1.016)(V/24)</t>
  </si>
  <si>
    <t>KOP NORDIKA     NOVA WIT (5x1.001)(V/24)</t>
  </si>
  <si>
    <t>SCH. NORD/HOLL. NOVA WIT (5x1.003)(V/24)</t>
  </si>
  <si>
    <t>CAPP.KOP 21CL. PORS. WIT SET 12 STUKS (12x90065/1031) (V/1)</t>
  </si>
  <si>
    <t>CAPP.SCHOTEL Ø 14CM. PORS.WIT (Set a 6st.)(V/1)</t>
  </si>
  <si>
    <t>KOP ESPRES.8 CL PISA WIT (5x1.811)(V/24)</t>
  </si>
  <si>
    <t>SCH. ESPR. "PISA / COLOR ME!" WIT(5x1.812)(V/24)</t>
  </si>
  <si>
    <t>** N.M.L.**SLAKOM DIAM. 16CM. PORSELEIN WIT (V/6)</t>
  </si>
  <si>
    <t>SCHAALTJE INH. 20CL. PORSELEIN WIT (V/12)</t>
  </si>
  <si>
    <t>SCHAALTJE INH. 26CL. PORSELEIN WIT (V/6)</t>
  </si>
  <si>
    <t>KOM Ø 11,2CM. PORSELEIN WIT(.356)(V/20)</t>
  </si>
  <si>
    <t>DESSERTSCHAAL DIAM. 10CM. PORSELEIN WIT (V/6)</t>
  </si>
  <si>
    <t>SOEPKOP EUR.2/O.NOVA WIT (5x1.010)(V/24)</t>
  </si>
  <si>
    <t>PLAT BORD DIAM. 24CM. PORSELEIN WIT (90065/1008) (V/12)</t>
  </si>
  <si>
    <t>90065/1032</t>
  </si>
  <si>
    <t>SOEPKOP 2/OREN ARC/WIT (V/24)</t>
  </si>
  <si>
    <t>90065/1033</t>
  </si>
  <si>
    <t>BORD PLAT 22,5CM ARC/WIT (V/24)</t>
  </si>
  <si>
    <t>90065/1034</t>
  </si>
  <si>
    <t>BORD PLAT 25,4CM ARC/WIT (V/24)</t>
  </si>
  <si>
    <t>90065/1035</t>
  </si>
  <si>
    <t>BORD DIEP 22,5CM ARC/WIT (V/24)</t>
  </si>
  <si>
    <t>90065/1036</t>
  </si>
  <si>
    <t>KOP 19 CL ARC/WIT (V/48)</t>
  </si>
  <si>
    <t>90065/1037</t>
  </si>
  <si>
    <t>SCHOTEL DIAM. 14CM ARC/WIT (V/48)</t>
  </si>
  <si>
    <t>90065/1038</t>
  </si>
  <si>
    <t>SCHOTEL DIAM. 15,3CM ARC/WIT V/KOP 25CL  (V/36)</t>
  </si>
  <si>
    <t>90065/1039</t>
  </si>
  <si>
    <t>KOP 25 CL ARC/WIT (V/48)</t>
  </si>
  <si>
    <t>90065/1040</t>
  </si>
  <si>
    <t>BEKER CAFELEGANTE 25CL. CALM GREY (500144.832) (V/24)</t>
  </si>
  <si>
    <t>90065/1041</t>
  </si>
  <si>
    <t>BEKER GINO INHOUD 19CL. ZONDER OOR WIT LANGENTHAL (V/6)</t>
  </si>
  <si>
    <t>90065/1042</t>
  </si>
  <si>
    <t>BEKER TOBY INHOUD 25CL. MET OOR WIT LILIEN (V/6)</t>
  </si>
  <si>
    <t>BIERGLAS INH. 33CL GLAS (14.5183) (V/6)</t>
  </si>
  <si>
    <t>90065/2002</t>
  </si>
  <si>
    <t>BORRELGLAS GILDE INH. 6CL. LIBBEY (12.3020) (V/6)</t>
  </si>
  <si>
    <t>90065/2003</t>
  </si>
  <si>
    <t>CHAMPAGNEGLAS INH. 22CL GLAS (V/6)</t>
  </si>
  <si>
    <t>COLAGLAS INH. 19CL GLAS (14.5184) (V/6)</t>
  </si>
  <si>
    <t>** N.M.L. ** DRANKENDISPENSER M/TAPKRAAN INH. 8LTR. GLAS (80</t>
  </si>
  <si>
    <t>GLAS EMPILABLE INH. 20CL. DURALEX (10.2110) (V/72)</t>
  </si>
  <si>
    <t>GLAS INH. 23CL GLAS (10.1755) (V/6)</t>
  </si>
  <si>
    <t>LONGDRINKGLAS AMSTERDAM INH. 27CL. (14.5250) (V/12)</t>
  </si>
  <si>
    <t>THEEGLAS VERSAILLES INH. 26CL. DURALEX (10.2260) (V/72)</t>
  </si>
  <si>
    <t>THEETIPJE STAPELB.EMPILABLE 7,5CM. DURALEX (10.4035) (V/24)</t>
  </si>
  <si>
    <t>WATERKAN 1LTR. BISTRO PASABAHCE (V/6)</t>
  </si>
  <si>
    <t>WATERGLAS INH. 35CL GLAS (14.5486)  (V/6)</t>
  </si>
  <si>
    <t>WIJNGLAS INH. 21CL GLAS (12.3150) (V/6)</t>
  </si>
  <si>
    <t>WIJNGLAS INH. 28CL GLAS (12.3140)  (V/6)</t>
  </si>
  <si>
    <t>90065/2015</t>
  </si>
  <si>
    <t>90065/2016</t>
  </si>
  <si>
    <t>SCHENKKAN GLAS INH. 1,7L. M/DEKSEL BRAVILOR (62.1110) (V/1)</t>
  </si>
  <si>
    <t>90065/2017</t>
  </si>
  <si>
    <t>THEEGLAS 25 CL. TREND LEONARDO (14.7403) (V12)</t>
  </si>
  <si>
    <t>BESTEKBAK 4-DELIG AFM. KUNSTSTOF KLEUR ZWART (50.1211)(V/1)</t>
  </si>
  <si>
    <t>BESTEKBAK 4-DELIG AFM. KUNSTSTOF KLEUR GRIJS (50.1210)(V/1)</t>
  </si>
  <si>
    <t>BESTEKBAK 4-DELIG AFM. 28X51X13CM. ACACIA HOUT (V/1)</t>
  </si>
  <si>
    <t>LUNCH/DESSERTLEPEL 2,5 RESIST(20.1042)(V/12)</t>
  </si>
  <si>
    <t>LUNCH/DESSERTVORK 2,5 RESIST(20.1052) (V/12)</t>
  </si>
  <si>
    <t>90065/3006</t>
  </si>
  <si>
    <t>GEBAKSVORKJE RESISTANCE(20.1142)(V/12)</t>
  </si>
  <si>
    <t>TAFELLEPEL 3,0 RESISTANCE(20.1012)(V/12)</t>
  </si>
  <si>
    <t>TAFELMES MBC  RESISTANCE(20.1032)(V/12)</t>
  </si>
  <si>
    <t>TAFELVORK 3,0 RESISTANCE(20.1022)(V/12)</t>
  </si>
  <si>
    <t>THEELEPEL RESISTANCE(20.1222)(V/12)</t>
  </si>
  <si>
    <t>90065/3011</t>
  </si>
  <si>
    <t>TAFELMES 212 MM. GLAD/AFGEKANT (24.1030)  (V/12)</t>
  </si>
  <si>
    <t>90065/3012</t>
  </si>
  <si>
    <t>TAFELMES 212 MM. MET KARTELRAND (24.1030) (V/12)</t>
  </si>
  <si>
    <t>90065/3013</t>
  </si>
  <si>
    <t>TAFELVORK 190 MM. (24.1020) (V/12)</t>
  </si>
  <si>
    <t>90065/3014</t>
  </si>
  <si>
    <t>TAFELLEPEL 201 MM.(24.1010)  (V/12)</t>
  </si>
  <si>
    <t>90065/3015</t>
  </si>
  <si>
    <t>GEBAKSVORK 140 MM. (24.1050) (V/12)</t>
  </si>
  <si>
    <t>90065/3016</t>
  </si>
  <si>
    <t>THEELEPEL 11CM. VERPAKT PER 120 ST.RVS 18/0 (24.3820) (V/1)</t>
  </si>
  <si>
    <t>AANZETSSTAAL 25CM (V/1)</t>
  </si>
  <si>
    <t>90065/4002</t>
  </si>
  <si>
    <t>BAKSPAAN 26CM KUNSTSTOF (90041/006)(V/1)</t>
  </si>
  <si>
    <t>90065/4003</t>
  </si>
  <si>
    <t>BLIKOPENER 20 CM KS GREEP (/009) (V/1)</t>
  </si>
  <si>
    <t>90065/4004</t>
  </si>
  <si>
    <t>BOLZEEF 24CM (V/1)</t>
  </si>
  <si>
    <t>BOTER/BAKKWAST (V/1)</t>
  </si>
  <si>
    <t>BROODMES 21 CM. (46.1120) (V/1)</t>
  </si>
  <si>
    <t>90065/4007</t>
  </si>
  <si>
    <t>BROODMES 21 CM. (V/1)</t>
  </si>
  <si>
    <t>CITROENTREKKER 150MM (V/1)</t>
  </si>
  <si>
    <t>90065/4009</t>
  </si>
  <si>
    <t>FRUITPERS DIAM. Ø13CM. KUNSTSTOF (V/1)</t>
  </si>
  <si>
    <t>DEEGKRABBER 20x15 CM (V/1)</t>
  </si>
  <si>
    <t>ASPERGE-/DUNSCHILLER METAAL (49.3180) (V/1)</t>
  </si>
  <si>
    <t>90065/4012</t>
  </si>
  <si>
    <t>DUNSCHILLER AFM. 17CM. ROESTVRIJSTAAL (V/1)</t>
  </si>
  <si>
    <t>EIERSNIJDER COMBI KUNSTSTOF KLEUR WIT (50.1410) (V/1)</t>
  </si>
  <si>
    <t>GARDE 25CM (V/1)</t>
  </si>
  <si>
    <t>GARDE 30CM (V/1)</t>
  </si>
  <si>
    <t>GARDE 60CM (48.1180)(V/1)</t>
  </si>
  <si>
    <t>90065/4018</t>
  </si>
  <si>
    <t>GARDE 20 CM (90041/015)(V/1)</t>
  </si>
  <si>
    <t>90065/4019</t>
  </si>
  <si>
    <t>GARDE 30CM (z/4016(V/1)</t>
  </si>
  <si>
    <t>SPUITMONDJES GLAD 7-DELIG Ø 3-16CM.  (50.2456) (V/1)</t>
  </si>
  <si>
    <t>SPUITMONDJES GEKARTELD 7-DELIG Ø 6-16CM. (50.2458) (V/1)</t>
  </si>
  <si>
    <t>IJSPORTIONEERLEPEL 1/10L. DIAM. 66MM. RVS (50.3242) (V/1)</t>
  </si>
  <si>
    <t>IJSPORT.LEPEL 1/16L 56MM(50.3246)(V/1)</t>
  </si>
  <si>
    <t>IJSPORT.LEPEL 1/24L 50MM (50.3250)(V/1)</t>
  </si>
  <si>
    <t>KELNERSMES AFM. 12CM. VERCHROOMD (42.1540) (V/1)</t>
  </si>
  <si>
    <t>KNOFLOOKPERS (z/4027)(V/1)</t>
  </si>
  <si>
    <t>90065/4027</t>
  </si>
  <si>
    <t>KNOFLOOKPERS (z/4026)(90041/021)(V/1)</t>
  </si>
  <si>
    <t>KOKSMES 20 CM (46.1134)(V/1)</t>
  </si>
  <si>
    <t>** N.M.L. ** KOKSMES 23 CM (z/4030)(V/1)</t>
  </si>
  <si>
    <t>90065/4030</t>
  </si>
  <si>
    <t>** N.M.L. **KOKSMES 23 CM (z/4029)(V/1)</t>
  </si>
  <si>
    <t>KOKSMES 25,5 CM (z/4032)(V/1)</t>
  </si>
  <si>
    <t>90065/4032</t>
  </si>
  <si>
    <t>KOKSMES 25,5 CM (z/4031)(V/1)</t>
  </si>
  <si>
    <t>LEPEL 38CM. ROND MELAMINE (50.1792) (V/1)</t>
  </si>
  <si>
    <t>LEPEL 45CM. ROND MELAMINE 50.1794 (V/1)</t>
  </si>
  <si>
    <t>MANDOLINESCHAAF M/SLEDE RVS/KS (50.1838) (V/1)</t>
  </si>
  <si>
    <t>MESSENMAGNEET LGT. 300MM (46.0508)(V/1)</t>
  </si>
  <si>
    <t>OFFICEMES 9 CM.  (V/1)</t>
  </si>
  <si>
    <t>OPSCHEPLEPEL D. 8 CM RVS(48.3140) (V/1)</t>
  </si>
  <si>
    <t>OPSCHEPLEPEL D.14 CM RVS(48.3170)(V/1)</t>
  </si>
  <si>
    <t>OPSCHEPLEPEL GEPERFOREERD 28CM. ZWART (48.4019) (V/1)</t>
  </si>
  <si>
    <t>OPSCHEPLEPEL LENGTE 28CM. KLEUR ZWART (48.4048) (V/1)</t>
  </si>
  <si>
    <t>KNIKPALET 12,5 x 7, L.28 CM(46.0586)(V/1)</t>
  </si>
  <si>
    <t>90065/4045</t>
  </si>
  <si>
    <t>**N.M.L.** PALETMES 26 CM (V/1)</t>
  </si>
  <si>
    <t>PANNENLIKKER 25 CM (V/1)</t>
  </si>
  <si>
    <t>90065/4047</t>
  </si>
  <si>
    <t>PANNENLIKKER 35 CM (V/1)</t>
  </si>
  <si>
    <t>AARDAPPELLEPEL DUBBEL DIAM. 2,2/2,5CM. (46.0125) (V/1)</t>
  </si>
  <si>
    <t>90065/4049</t>
  </si>
  <si>
    <t>POLLEPEL L. 300mm  (V/1)</t>
  </si>
  <si>
    <t>**N.M.L.**PUNTZEEF DIAM. 22CM. ROESTVRIJSTAAL (V/1)</t>
  </si>
  <si>
    <t>AARDAPPELSTAMPER AFM. 24CM. ROESTVRIJSTAAL (V/1)</t>
  </si>
  <si>
    <t>90065/4052</t>
  </si>
  <si>
    <t>RASP AFM. 26CM. ROESTVRIJSTAAL (V/1)</t>
  </si>
  <si>
    <t>AARDAPPELSCHILMESJE (46.2010)(V/12)</t>
  </si>
  <si>
    <t>SCHUIMSPAAN D. 10 CM RVS (48.3250)(V/1)</t>
  </si>
  <si>
    <t>SCHUIMSPAAN D. 12 CM RVS (48.3260)(V/1)</t>
  </si>
  <si>
    <t>SCHUIMSPAAN D.14 CM RVS(48.3270)(V/1)</t>
  </si>
  <si>
    <t>90065/4061</t>
  </si>
  <si>
    <t>SCHUIMSPAAN D. 8 CM RVS (48.3240)(V/1)</t>
  </si>
  <si>
    <t>TANG GEBAK (50.2510) (V/1)</t>
  </si>
  <si>
    <t>TANG SERVEER 25 RVS/BLAUW(50.3722)(V/1)</t>
  </si>
  <si>
    <t>SERVEERTANG LENGTE 15CM. KLEUR ZWART (48.4023) (V/1)</t>
  </si>
  <si>
    <t>90065/4067</t>
  </si>
  <si>
    <t>SNIJPLANK MET GEUL 1/2 GN. WIT PRO-COOKING (50.5062) (V/1)</t>
  </si>
  <si>
    <t>SNIJPLANK AFMETING 50X30X2 CM. WIT PRO-COOKING (50.5032)</t>
  </si>
  <si>
    <t>SNIJPLANKHOUDER V/6 PLANKEN (V/1)</t>
  </si>
  <si>
    <t>SOEPLEPEL 310MM M 1319 (48.9602)(V/1)</t>
  </si>
  <si>
    <t>90065/4072</t>
  </si>
  <si>
    <t>PANNENLIKKER 25 CM (z/4046)(V/1)</t>
  </si>
  <si>
    <t>90065/4073</t>
  </si>
  <si>
    <t>PANNENLIKKER 35 CM (z/4047)(V/1)</t>
  </si>
  <si>
    <t>**L.C.**SPUITJE KARTEL (V/1)</t>
  </si>
  <si>
    <t>SPUITZAKKEN ANTI SLIP BLAUW AFM. 51,5X28CM. (50.2477) (V/1)</t>
  </si>
  <si>
    <t>TAFELBLIKOPENER ROESTVRIJSTAAL TOT 59CM. (50.1265) (V/1)</t>
  </si>
  <si>
    <t>90065/4078</t>
  </si>
  <si>
    <t>AARDAPPELSTAMPER 24CM (V/1)</t>
  </si>
  <si>
    <t>TOMATENMESJE AFM. 11CM. TECHNIEK (46.3155) (V/1)</t>
  </si>
  <si>
    <t>TRECHTER RVS 12 CM  (V/1)</t>
  </si>
  <si>
    <t>OVENWANTEN P/PAAR KLEUR BEIGE LENGTE 25CM. (50.1939) (V/1)</t>
  </si>
  <si>
    <t>OVENWANTEN P/PAAR KLEUR ZWART LENGTE 42CM. (50.1940) (V/1)</t>
  </si>
  <si>
    <t>90065/4083</t>
  </si>
  <si>
    <t>VERGIET DIAM. 28CM. KUNSTSTOF KLEUR WIT (49.3380) (V/1)</t>
  </si>
  <si>
    <t>90065/4084</t>
  </si>
  <si>
    <t>VLEESMES 20 CM (V/1)</t>
  </si>
  <si>
    <t>VLEESVORK (V/1)</t>
  </si>
  <si>
    <t>ZOUTSTROOIER (V/1)</t>
  </si>
  <si>
    <t>90065/4087</t>
  </si>
  <si>
    <t>CAKEVORM 25 CM. A/AANBAK (54.3010) (V/1)</t>
  </si>
  <si>
    <t>90065/4088</t>
  </si>
  <si>
    <t>EIERSNIJDER DUPLEX WESTMARK (50.1405)(V/1)</t>
  </si>
  <si>
    <t>90065/4089</t>
  </si>
  <si>
    <t>BLIKOPENER 20 CM KS GREEP ZWARE UITV.(V/1)</t>
  </si>
  <si>
    <t>90065/4090</t>
  </si>
  <si>
    <t>TULBANDVORM 22CM VERT/GESIL.(54.6800)(V/1)</t>
  </si>
  <si>
    <t>90065/4091</t>
  </si>
  <si>
    <t>BRAADSLEDE AFM. 35x25x6,5 CM. (V/1)</t>
  </si>
  <si>
    <t>90065/4092</t>
  </si>
  <si>
    <t>SNIJPLANK MET GEUL 1/2 GN. ROOD PRO-COOKING (50.5064) (V/1)</t>
  </si>
  <si>
    <t>90065/4093</t>
  </si>
  <si>
    <t>SNIJPLANK MET GEUL 1/2 GN. GROEN PRO-COOKING (50.5063) (V/1</t>
  </si>
  <si>
    <t>90065/4094</t>
  </si>
  <si>
    <t>SNIJPLANK MET GEUL 1/2 GN. BLAUW  PRO-COOKING (50.5067)</t>
  </si>
  <si>
    <t>90065/4095</t>
  </si>
  <si>
    <t>SNIJPLANK MET GEUL 1/2 GN. GEEL  PRO-COOKING (50.5066)</t>
  </si>
  <si>
    <t>90065/4096</t>
  </si>
  <si>
    <t>SNIJPLANK MET GEUL 1/2 GN. BRUIN  PRO-COOKING (50.5065)</t>
  </si>
  <si>
    <t>90065/4097</t>
  </si>
  <si>
    <t>KOOKWEKKER DIGITAAL (V/1)</t>
  </si>
  <si>
    <t>90065/4098</t>
  </si>
  <si>
    <t>SPATEL 32 CM. BOURGEAT MATFER (V/1)</t>
  </si>
  <si>
    <t>90065/4099</t>
  </si>
  <si>
    <t>FRIETSNIJDER HUISHOUDELIJK GEBRUIK TELLIER (V/1)</t>
  </si>
  <si>
    <t>90065/4100</t>
  </si>
  <si>
    <t>KAASSCHAAF HANDGREEP KS* (38.2600) (V/1)</t>
  </si>
  <si>
    <t>CITRUSPERS ELEKTRISCH AFM. 30,8X21,8X46,3CM. (V/1)</t>
  </si>
  <si>
    <t>CONTACTGRILL AFM 56,6X32,5X19,3CM GIETIJZER (69.1252) (V/1)</t>
  </si>
  <si>
    <t>BAIN MARIE MET 2 RONDE POTEN AFM. ROESTVRIJSTAAL (V/1)</t>
  </si>
  <si>
    <t>KOFFIEKAN INH. 1,8L.KST/RVS BODEM(V/1)</t>
  </si>
  <si>
    <t>BLENDER INH. 1,5L. ROESTVRIJSTAAL (V/1)</t>
  </si>
  <si>
    <t>KEUKENMACHINE 4200XL WIT 230V/950W MAGIMIX (69.8970) (V/1)</t>
  </si>
  <si>
    <t>KOFFIEMACHINE INH. 1,8L. ROESTVRIJSTAAL (V/1)</t>
  </si>
  <si>
    <t>INDUCTIE KOOKPLAAT 1K 20 AFM. 285X340X60MM. 230V/2KW (V/1)</t>
  </si>
  <si>
    <t>SCHERFIJSMACHINE (V/1)</t>
  </si>
  <si>
    <t>TOSTI APPARAAT AFM. 20X30X22,3CM. ROESTVRIJSTAAL (V/1)</t>
  </si>
  <si>
    <t>WATERKOKER INH. 1,7L (V/1)</t>
  </si>
  <si>
    <t>WEEGSCHAAL 1KG (V/1)</t>
  </si>
  <si>
    <t>KEUKENWEEGSCHAAL AFM. 7,5X18,7X19CM. KUNSTSTOF (V/1)</t>
  </si>
  <si>
    <t>BESLAGKOM INH. 6L. POLYETHEEN (54.0405) (V/1)</t>
  </si>
  <si>
    <t>90065/6002</t>
  </si>
  <si>
    <t>BESLAGKOM INH. 2L. KUNSTSTOF (V/1)</t>
  </si>
  <si>
    <t>90065/6003</t>
  </si>
  <si>
    <t>BESLAGKOM INHOUD 3 LITER POLYPROPYLEEN WIT (V/1)</t>
  </si>
  <si>
    <t>BRAADPAN DIAM. 24CM. EMAILLE (V/1)</t>
  </si>
  <si>
    <t>BRAADPAN CAST IRON Ø 24CM. ZWART LAVA (44.3403) (V/1)</t>
  </si>
  <si>
    <t>90065/6006</t>
  </si>
  <si>
    <t>BRAADPAN MET DEKSEL Ø 28CM (V/1)</t>
  </si>
  <si>
    <t>90065/6007</t>
  </si>
  <si>
    <t>BRAADPAN DIAM. 24CM. EMAILLE  (90065/6004) (V/1)</t>
  </si>
  <si>
    <t>DEKSEL PRO-COOKING DIAM. 16,0 CM RVS 18/10 (44.1962) (V/1)</t>
  </si>
  <si>
    <t>DEKSEL PRO-COOKING DIAM. 20,0 CM RVS 18/10 (44.1964) (V/1)</t>
  </si>
  <si>
    <t>DEKSEL PRO-COOKING DIAM. 24,0 CM RVS 18/10 (44.1966) (V/1)</t>
  </si>
  <si>
    <t>DEKSEL PRO-COOKING DIAM. 28,0 CM RVS 18/10 (44.1968) (V/1)</t>
  </si>
  <si>
    <t>EMMER INH. 12LTR. KLEUR ZWART KUNSTSTOF (50.1431) (V/1)</t>
  </si>
  <si>
    <t>90065/6014</t>
  </si>
  <si>
    <t>HAPJESPAN M/DEKS..Ø 280,7,5L.(V/1)</t>
  </si>
  <si>
    <t>INZETPAN M/KLAPDEKSEL GN 1/1-10CM. DIEP (80.1115) (V/1)</t>
  </si>
  <si>
    <t>BRAADPAN AFM. 24CM. ALUMINIUM (V/1)</t>
  </si>
  <si>
    <t>BRAADPAN AFM. 28CM. ALUMINIUM (V/1)</t>
  </si>
  <si>
    <t>BRAADPAN AFM. 30CM. ALUMINIUM (V/1)</t>
  </si>
  <si>
    <t>90065/6019</t>
  </si>
  <si>
    <t>BRAADPAN AFM. 26CM. ALUMINIUM (V/1)</t>
  </si>
  <si>
    <t>90065/6022</t>
  </si>
  <si>
    <t>KOOKPAN M/DEKS.Ø16CM (V/1)</t>
  </si>
  <si>
    <t>90065/6023</t>
  </si>
  <si>
    <t>KOOKPAN M/DEKS.Ø20CM (V/1)</t>
  </si>
  <si>
    <t>90065/6024</t>
  </si>
  <si>
    <t>KOOKPAN M/DEKS.Ø24CM (z/6025)(V/1)</t>
  </si>
  <si>
    <t>90065/6025</t>
  </si>
  <si>
    <t>KOOKPAN M/DEKS.Ø24CM (z/6024)(V/1)</t>
  </si>
  <si>
    <t>KOOKPAN LAAG M/DEKSEL Ø 24CM. (44.1904 + 44.1966) (V/1)</t>
  </si>
  <si>
    <t>KOOKPAN HOOG M/DEKSEL Ø 24CM. (44.1934 + 44.1966) (V/1)</t>
  </si>
  <si>
    <t>KOOKPAN HOOG M/DEKSEL Ø 28CM. (44.1936 + 44.1968) (V/1)</t>
  </si>
  <si>
    <t>KOOKPAN HOOG M/DEKSEL Ø 32CM. (44.1938 + 44.1970) (V/1)</t>
  </si>
  <si>
    <t>90065/6030</t>
  </si>
  <si>
    <t>KOOKPAN HALFHOOG M/DEKSEL Ø 28CM. (44.1928 + 44.1968) (V/1)</t>
  </si>
  <si>
    <t>MAATBEKER 2 LTR. RVS (50.1810)(V/1)</t>
  </si>
  <si>
    <t>MAATBEKER 3 L. PP (50.1818)(V/1)</t>
  </si>
  <si>
    <t>MAATBEKER 5 L. PP (50.1820)(V/1)</t>
  </si>
  <si>
    <t>**L.C.**SCHAAL CONISCH 1,0 LTR. (V/1)</t>
  </si>
  <si>
    <t>SCHAAL CONISCH 2,5 LTR. (V/1)</t>
  </si>
  <si>
    <t>SCHAAL CONISCH 3,5 LTR. (V/1)</t>
  </si>
  <si>
    <t>KOOKPAN MET DEKSEL Ø24, inh. 10,0L. (V/1)</t>
  </si>
  <si>
    <t>90065/6038</t>
  </si>
  <si>
    <t>STEELPAN 1,5 L., Ø 16 CM RVS (90041/046) (V/1)</t>
  </si>
  <si>
    <t>STEELPAN HOOG INH. 4L. Ø 20 CM. RVS 18/10 (44.1944) (V/1)</t>
  </si>
  <si>
    <t>STEELPAN HOOG INH. 2,5L. Ø 16CM. RVS 18/10 (44.1942) (V/1)</t>
  </si>
  <si>
    <t>STEELPAN LAAG INH. 1,5L. Ø 16CM. RVS 18/10 (44.1948) (V/1)</t>
  </si>
  <si>
    <t>VERGIET Ø 24CM (V/1)</t>
  </si>
  <si>
    <t>VERGIET Ø 45CM (V/1)</t>
  </si>
  <si>
    <t>90065/6044</t>
  </si>
  <si>
    <t>WOKPAN M/STEEL..Ø 280,MM.(V/1)</t>
  </si>
  <si>
    <t>90065/6046</t>
  </si>
  <si>
    <t>STOOFPAN D.32 EMAIL BLACK CAST/BLACK (44.3413)(V/1)</t>
  </si>
  <si>
    <t>90065/6047</t>
  </si>
  <si>
    <t>MAATBEKER 1,0L KUNSTSTOF (50.1814) (V/1)</t>
  </si>
  <si>
    <t>90065/6048</t>
  </si>
  <si>
    <t>PAN M/STEEL..Ø 280,MM.M/GLAZEN DEKS(V/1)</t>
  </si>
  <si>
    <t>90065/6049</t>
  </si>
  <si>
    <t>KOEKENPAN Ø20 CM. PFAS VRIJ BK EASY INDUCTION (49.1872)</t>
  </si>
  <si>
    <t>90065/6050</t>
  </si>
  <si>
    <t>KOEKENPAN Ø24 CM. PFAS VRIJ BK EASY INDUCTION (49.1873)</t>
  </si>
  <si>
    <t>90065/6051</t>
  </si>
  <si>
    <t>KOEKENPAN Ø28CM. PFAS VRIJ BK EASY INDUCTION (49.1874)</t>
  </si>
  <si>
    <t>90065/6052</t>
  </si>
  <si>
    <t>KOEKENPAN Ø30CM. PFAS VRIJ BK EASY INDUCTION (49.1875)</t>
  </si>
  <si>
    <t>90065/6053</t>
  </si>
  <si>
    <t>STOOFPAN Ø32 EMAIL BLACK CAST/BLACK (44.3413)(V/1)</t>
  </si>
  <si>
    <t>90065/6054</t>
  </si>
  <si>
    <t>AFWASMIDDEL 500mL 0% KLEURSTOF KLOK(V/8)</t>
  </si>
  <si>
    <t>90065/6055</t>
  </si>
  <si>
    <t>AFWASBORSTEL LANG PPN (set a 10st) (V/1)</t>
  </si>
  <si>
    <t>AFRUIMBAK AFM. 55,5X41CM. KUNSTSTOF GRIJS (50.1150) V/1)</t>
  </si>
  <si>
    <t>AFVALBAK PEDAAL INH. 120L. KUNSTSTOF GRIJS (V/1)</t>
  </si>
  <si>
    <t>AFVALBAK PEDAAL INH. 80L. KUNSTSTOF GRIJS (V/1)</t>
  </si>
  <si>
    <t>90065/7004</t>
  </si>
  <si>
    <t>AFVALBAK M/PLAT DEKSEL 50L. WIT KUNSTSTOF (56.1135) (V/1)</t>
  </si>
  <si>
    <t>ROOSTER 1/1GN ROESTVRIJSTAAL 18/10 (V/1)</t>
  </si>
  <si>
    <t>VOORRAADDOOS M/DEKSEL 1,4L.  AFM. 19x14,5x7,5CM. BLAUW (V/6)</t>
  </si>
  <si>
    <t>90065/7007</t>
  </si>
  <si>
    <t>VOORRAADDOOS M/DEKSEL AFM. 19x14,5x7,5CM. BLAUW (90065/7006)</t>
  </si>
  <si>
    <t>BROODBAK 1/1GN 10D.EIKEN (38.1250)(V/1)</t>
  </si>
  <si>
    <t>BROODBAK 1/1GN 15D.EIKEN(38.1252)(V/1)</t>
  </si>
  <si>
    <t>** OP=OP ** BROODBAK 1/1-11 "FOOD SAFE" OLDLOOK (80.4612FS)</t>
  </si>
  <si>
    <t>** OP=OP ** BROODBAK 1/1-16 "FOOD SAFE" OLDLOOK (80.4614FS)</t>
  </si>
  <si>
    <t>BROODMAND AFM. 36x30x17CM. HOUT (V/1)</t>
  </si>
  <si>
    <t>BROODMAND 20 CM (V/1)</t>
  </si>
  <si>
    <t>BROODMAND 43,5 CM (V/1)</t>
  </si>
  <si>
    <t>**L.C.**BROODMAND 1/1GN-100MM (V/1)</t>
  </si>
  <si>
    <t>**L.C.**BROODMAND 1/1GN-150MM (V/1)</t>
  </si>
  <si>
    <t>BUFFETSCH.D.27xH6CM.SLATE SILK (122.044) (V/6)</t>
  </si>
  <si>
    <t>BUFFETSCH.D.29xH11CM.SLATE SILK (122.046)(V/4)</t>
  </si>
  <si>
    <t>BUFFETSCH.D.33xH13CM.SLATE SILK (122.048) (V/4)</t>
  </si>
  <si>
    <t>BUFFETSCHAALTJE AFM. 5,5X5,5X3CM. MELAMINE (V/1)</t>
  </si>
  <si>
    <t>BUFFETOPZETREK 1/1GN-150MM HOOG(38.9030)(V/1</t>
  </si>
  <si>
    <t>** OP=OP ** GN REK 1/2GN HOOG (38.9035)(V/1)</t>
  </si>
  <si>
    <t>OPZETREK 1/1GN-30MM LAAG ZWART(38.9032) (V/1)</t>
  </si>
  <si>
    <t>BUFFETVITR.2-E ZWART V/1/1GN(80.1116)(V/1)</t>
  </si>
  <si>
    <t>BUFFETVITR.2-E ZWART V/1/1GN(80.1117)(V/1)</t>
  </si>
  <si>
    <t>BUFFETWAGEN  777 X 500 X 1530 MM  GUN METAL (70.9000) (V/1)</t>
  </si>
  <si>
    <t>CHAFING DISH GN 1/1 ROLL-TOP CHROOMNIKKELSTAAL (V/1)</t>
  </si>
  <si>
    <t>CHAFING DISH GN 1/1 ELEKTRISCH (V/1)</t>
  </si>
  <si>
    <t>CONDIMENTEN STANDAARD 4-HOOG (80.4636FS)"FOODSAFE" OLD LOOK</t>
  </si>
  <si>
    <t>CRUSHED-ICEBAK DUBBELWANDIG GN 2/1 WIT (80.0910) (V/1)</t>
  </si>
  <si>
    <t>DEKSEL 1/1 GN M/LEPELUITSP.RVS (V/1)</t>
  </si>
  <si>
    <t>DEKSEL 1/2 GN M/LEPELUITSP.RVS (V/1)</t>
  </si>
  <si>
    <t>DEKSEL 1/4 GN M/LEPELUITSP.RVS (V/1)</t>
  </si>
  <si>
    <t>DIENBLAD 1/1 GN AFM. 530x325 MM. WIT (28.1029) (V/12)</t>
  </si>
  <si>
    <t>DIENBLAD TRAPEZIUM 457x356 CM. WIT CAMBRO (28.1729) (V/12)</t>
  </si>
  <si>
    <t>Schaal 1/1 GN 53,0 x 32,5 x 2,9cm Global wit (38.5300)(V/1)</t>
  </si>
  <si>
    <t>GN-BAK 1/1-100 MM GEPERF. RVS (V/1)</t>
  </si>
  <si>
    <t>GN-BAK 1/1-200 MM GEPERF. RVS (V/1)</t>
  </si>
  <si>
    <t>GN-BAK 1/1-020 M/DEKS.LEPELUITSP.(V/1)</t>
  </si>
  <si>
    <t>90065/7040</t>
  </si>
  <si>
    <t>GN-BAK 1/1-020 MM RVS(v/7039) (V/1)</t>
  </si>
  <si>
    <t>GN-BAK 1/2-020 M/DEKS.LEPELUITSP.(V/1)</t>
  </si>
  <si>
    <t>90065/7043</t>
  </si>
  <si>
    <t>GN-BAK 1/2-020 MM RVS(v/7042) (V/1)</t>
  </si>
  <si>
    <t>90065/7044</t>
  </si>
  <si>
    <t>DEKSEL1/2 GN M/LEPELUITSP.RVS (V/1)</t>
  </si>
  <si>
    <t>GN-BAK 1/4-020 M/DEKS.LEPELUITSP.(V/1)</t>
  </si>
  <si>
    <t>90065/7046</t>
  </si>
  <si>
    <t>GN-BAK 1/4-020 MM RVS(v/7045) (V/1)</t>
  </si>
  <si>
    <t>90065/7047</t>
  </si>
  <si>
    <t>DEKSEL1/4 GN M/LEPELUITSP.RVS (V/1)</t>
  </si>
  <si>
    <t>GN-BAK 1/9-065 M/DEKS.LEPELUITSP.(V/1)</t>
  </si>
  <si>
    <t>90065/7049</t>
  </si>
  <si>
    <t>GN-BAK 1/9-065 MM RVS(v/7048) (V/1)</t>
  </si>
  <si>
    <t>90065/7050</t>
  </si>
  <si>
    <t>DEKSEL1/9 GN M/LEPELUITSP.RVS (V/1)</t>
  </si>
  <si>
    <t>GN-BAK POLYC. GN 1/2-100MM. (77.1022) (V/1)</t>
  </si>
  <si>
    <t>90065/7052</t>
  </si>
  <si>
    <t>Schaal 1/1 GN 53,0 x 32,5 x 2,9cm Global zwart (38.5301)(V/1</t>
  </si>
  <si>
    <t>Schaal 1/2 GN 32,5 x 26,5 x 2,9 cm. Global wit(38.5302)(V/4)</t>
  </si>
  <si>
    <t>Schaal 1/2GN 32,5x26,5x2,9 cm. Global zwart(38.5303) (V/4)</t>
  </si>
  <si>
    <t>INZETPAN M/KLAPDEKSEL GN 1/1-15CM. DIEP (80.1114) (V/1)</t>
  </si>
  <si>
    <t>ISOLEERKAN THERMOSTEEL RVS INH. 1,5L. KLEUR ZWART (38.1576)</t>
  </si>
  <si>
    <t>ISOLEERKAN THERMOSTEEL RVS INH. 1,2L. KLEUR ZWART (38.1573)</t>
  </si>
  <si>
    <t>ISOLEERKAN THERMOSTEEL RVS INH. 1,2L. KLEUR GEEL (38.1574)</t>
  </si>
  <si>
    <t>ISOLEERKAN THERMOSTEEL RVS INH. 1,5L. KLEUR GEEL (38.1578)</t>
  </si>
  <si>
    <t>KIST 1/2-10 DIEP GESCHAAFD VUREN (80.4502) (V/1)</t>
  </si>
  <si>
    <t>** N.M.L. ** KIST KADO VUREN 300x300x160 MM. (80.4524)</t>
  </si>
  <si>
    <t>KOELPLAAT 1/1 GN STAYCHILL ALUM.(74.4070)(V/1)</t>
  </si>
  <si>
    <t>90065/7065</t>
  </si>
  <si>
    <t>SANDWICHBOX 20x16x7CM ASS.KST (V/12)</t>
  </si>
  <si>
    <t>90065/7066</t>
  </si>
  <si>
    <t>VOORRAADDOOS INH. 1L. KUNSTSTOF (V/1)</t>
  </si>
  <si>
    <t>90065/7067</t>
  </si>
  <si>
    <t>VOORRAADDOOS INH. 2L. KUNSTSTOF (V/1)</t>
  </si>
  <si>
    <t>VOORRAADDOOS INH. 1,1L. KUNSTSTOF (V/1)</t>
  </si>
  <si>
    <t>90065/7069</t>
  </si>
  <si>
    <t>OVENSCHAAL MET DEKSEL INH. 2,4L. GLAS (V/1)</t>
  </si>
  <si>
    <t>90065/7070</t>
  </si>
  <si>
    <t>OVENSCHAAL MET DEKSEL INH. 4,1L. GLAS (V/1)</t>
  </si>
  <si>
    <t>90065/7071</t>
  </si>
  <si>
    <t>OVENHANDSCHOEN SILICONE (V/1)</t>
  </si>
  <si>
    <t>NOTEN PLANK T.B.V. 1/2GN FRAME(38.0068)(V/1)</t>
  </si>
  <si>
    <t>NOTEN PLANK T.B.V. 1/1GN FRAME(38.0064)(V/1)</t>
  </si>
  <si>
    <t>SERVEERPLATEAU MAT GEPOLIJST Z/GREPEN AFM 39X28CM (36.3658)</t>
  </si>
  <si>
    <t>**NML**SERVEERSCHAAL Z/GREPEN M/BAROKRAND 40X30CM. RVS (36.4</t>
  </si>
  <si>
    <t>SERVEERSCHAAL Z/GREPEN M/BAROKRAND 45X34CM. RVS (36.4020)</t>
  </si>
  <si>
    <t>VLEESSCHAAL OVAAL M/KRAALRAND 35X22CM. RVS (36.5515) (V/1)</t>
  </si>
  <si>
    <t>VLEESSCHAAL OVAAL M/KRAALRAND 30X22CM. RVS (V/1)</t>
  </si>
  <si>
    <t>** OP=OP ** GN KIST VERH. 1/1  "F.SAFE" OLDLOOK (80.4646FS)</t>
  </si>
  <si>
    <t>SERVEERWAGEN SMALL RVS 3-PLATEAUS (72.1175) (V/1)</t>
  </si>
  <si>
    <t>SERVETTENDISPENSER 33x33 CM (V/1)</t>
  </si>
  <si>
    <t>** N.M.L.** SNOEPDISP.2-VAKS 1/2 F.SAFE OLDLOOK (80.4624FS)</t>
  </si>
  <si>
    <t>90065/7083</t>
  </si>
  <si>
    <t>SPRINGVORM (V/1)</t>
  </si>
  <si>
    <t>90065/7084</t>
  </si>
  <si>
    <t>VERSHOUDDOOS INH. 2.5L. KUNSTSTOF (V/8)</t>
  </si>
  <si>
    <t>VLEESSCHAAL OVAAL M/KRAALRAND 45X30CM. RVS (V/1)</t>
  </si>
  <si>
    <t>VLEESSCHAAL OVAAL M/KRAALRAND 50X35CM. RVS (36.5525) (V/1)</t>
  </si>
  <si>
    <t>90065/7087</t>
  </si>
  <si>
    <t>VOORRAADDOOS INH. 2,6L. KUNSTSTOF (V/1)</t>
  </si>
  <si>
    <t>90065/7088</t>
  </si>
  <si>
    <t>** OP=OP ** VERSHOUDDOOS INH. 1L. KUNSTSTOF (V/12)</t>
  </si>
  <si>
    <t>MULTI FRAME (70.8970) (V/1)</t>
  </si>
  <si>
    <t>90065/7090</t>
  </si>
  <si>
    <t>DIENB.CT.356TAVER.TAN138 (28.7040) (V/1)</t>
  </si>
  <si>
    <t>90065/7091</t>
  </si>
  <si>
    <t>BODEMSCHAP T.B.V. 70.8970(70.8980) (V/1)</t>
  </si>
  <si>
    <t>90065/7092</t>
  </si>
  <si>
    <t>FRAME WANDSCHAP T.B.V 70.8970(70.8985)(V/1)</t>
  </si>
  <si>
    <t>90065/7093</t>
  </si>
  <si>
    <t>VERSHOUDDOOS INH. 2L. ASS. KUNSTSTOF (V/1)</t>
  </si>
  <si>
    <t>90065/7100</t>
  </si>
  <si>
    <t>ENKELVOUDIGE TELESCOOPGELEIDERWAGEN INCL. 8 HALVE LEKB.(V/1)</t>
  </si>
  <si>
    <t>90065/7101</t>
  </si>
  <si>
    <t>FLIGHT TROLLEY 1/1GN (V/1)</t>
  </si>
  <si>
    <t>90065/7102</t>
  </si>
  <si>
    <t>KOFFIESCHAP 84 MOKKEN (V/1)</t>
  </si>
  <si>
    <t>90065/7103</t>
  </si>
  <si>
    <t>KOFFIESCHAP 48 MOKKEN (V/1)</t>
  </si>
  <si>
    <t>90065/7104</t>
  </si>
  <si>
    <t>KOFFIESCHAP 24 MOKKEN (V/1)</t>
  </si>
  <si>
    <t>90065/7105</t>
  </si>
  <si>
    <t>KORF HALF OPEN 101mmGRYS (87.4015) (V/1)</t>
  </si>
  <si>
    <t>90065/7106</t>
  </si>
  <si>
    <t>DIENBLAD 325X530 WOOD GRAIN LIGHT OLIVE (32.5006) (V/12)</t>
  </si>
  <si>
    <t>90065/7107</t>
  </si>
  <si>
    <t>INZETPAN 1/1-100 PC 14CW (77.1014) (V/1)</t>
  </si>
  <si>
    <t>90065/7108</t>
  </si>
  <si>
    <t>ROOSTER GN 1/1 10CWD (77.1091) (V/1)</t>
  </si>
  <si>
    <t>90065/7109</t>
  </si>
  <si>
    <t>TELESC.W.2/CO.124X63X111 (72.1420) (V/1)</t>
  </si>
  <si>
    <t>90065/7110</t>
  </si>
  <si>
    <t>PRESENTATIE MEUBEL - TABLE CRAFT (80.4027) (V/1)</t>
  </si>
  <si>
    <t>90065/8001</t>
  </si>
  <si>
    <t>KOM 234 200ML. KLEUR WIT BASIC - MEPAL (38W6174) (V/6)</t>
  </si>
  <si>
    <t>90065/8004</t>
  </si>
  <si>
    <t>Bord plat vk. 21,0x21,0 x 2,6 Global wit(38.5294)(V6)</t>
  </si>
  <si>
    <t>90065/8005</t>
  </si>
  <si>
    <t>GARDE 30 CM RVS (48.1120)V/1)</t>
  </si>
  <si>
    <t>90065/8006</t>
  </si>
  <si>
    <t>KOFFIEKOP WIT MELAMINE (38W6175) (V/1)</t>
  </si>
  <si>
    <t>90065/8007</t>
  </si>
  <si>
    <t>OPSCHEPLEPEL WT.TSP18104(38.4648)(V/1)</t>
  </si>
  <si>
    <t>90065/8008</t>
  </si>
  <si>
    <t>MOK 25 cl BLAUW MELAMINE (38.3062)(V/1)</t>
  </si>
  <si>
    <t>90065/8009</t>
  </si>
  <si>
    <t>BEKER INH. 280ML. WIT 'BASIC' - MEPAL (38.3060) (V/6)</t>
  </si>
  <si>
    <t>90065/8010</t>
  </si>
  <si>
    <t>LEPEL 31CM. ROND MELAMINE (50.1790) (V/1)</t>
  </si>
  <si>
    <t>90065/8011</t>
  </si>
  <si>
    <t>SAPKAN Z/DEKSEL INH. 1,8 LTR. KUNSTSTOF (38.2653) (V/6)</t>
  </si>
  <si>
    <t>90065/8012</t>
  </si>
  <si>
    <t>OPSCHEPLEPEL ZW.TSP18104(38.4650)(V/1)</t>
  </si>
  <si>
    <t>90065/8013</t>
  </si>
  <si>
    <t>Sal.kom d. 13,5  x h. 6,4 cm. Global wit  (38.5286)(V/12)</t>
  </si>
  <si>
    <t>90065/8014</t>
  </si>
  <si>
    <t>Saus-/sal.kom vk.19,0xh.9 Global zwart(38.5272)(V/6)</t>
  </si>
  <si>
    <t>90065/8015</t>
  </si>
  <si>
    <t>Sal.kom vk. 25,0 x h.12,0cm Global wit (/38.4474)(V/6)</t>
  </si>
  <si>
    <t>90065/8016</t>
  </si>
  <si>
    <t>SCHAAL VIERK.15x15x7 ZWART(38.4469)(V/6)</t>
  </si>
  <si>
    <t>90065/8017</t>
  </si>
  <si>
    <t>** N.M.L. ** GN KIST VERH. 1/2 "F.SAFE" OLDLOOK (80.4644FS)</t>
  </si>
  <si>
    <t>90065/8018</t>
  </si>
  <si>
    <t>DESSERTSCHAAL DIAM. 17,1CM. POLYCARBONAAT</t>
  </si>
  <si>
    <t>90065/8019</t>
  </si>
  <si>
    <t>VERSHOUDDOOS INH. 2,3L. KUNSTSTOF (V/1)</t>
  </si>
  <si>
    <t>90065/8020</t>
  </si>
  <si>
    <t>VERSHOUDDOOS 2L ASS. KUNSTSTOF (V/3)</t>
  </si>
  <si>
    <t>90065/8021</t>
  </si>
  <si>
    <t>DIEPVRIESDOZEN INH. 1,2L. KUNSTSTOF  (V/3)</t>
  </si>
  <si>
    <t>90065/8022</t>
  </si>
  <si>
    <t>DIEPVRIESDOZEN INH. 1,9L. KUNSTSTOF  (V/2)</t>
  </si>
  <si>
    <t>90065/8023</t>
  </si>
  <si>
    <t>DESSERTSCHAAL Ø 12,5, 45cl WIT(ds a 60st.)(V/1)</t>
  </si>
  <si>
    <t>90065/8024</t>
  </si>
  <si>
    <t>VOORRAADBUS 0,9L. BLAUW (49.2721) (V/1)</t>
  </si>
  <si>
    <t>RVS met kunststof handvat</t>
  </si>
  <si>
    <t>20 cl</t>
  </si>
  <si>
    <t>tafelvork</t>
  </si>
  <si>
    <t>TAFELMES 212 MM.  (24.1030)  (V/12)</t>
  </si>
  <si>
    <t>TAFELMES 212 MM. (24.1030) (V/12)</t>
  </si>
  <si>
    <t>50 ltr</t>
  </si>
  <si>
    <t>MET KARTELRAND</t>
  </si>
  <si>
    <t>GLAD/AFGEKANT</t>
  </si>
  <si>
    <t>RVS (18/0)</t>
  </si>
  <si>
    <t>Calm grey</t>
  </si>
  <si>
    <t>opgenomen in aanbesteding</t>
  </si>
  <si>
    <t>ø300mm</t>
  </si>
  <si>
    <t>ø 254mm</t>
  </si>
  <si>
    <t>ø 205mm</t>
  </si>
  <si>
    <t>ø 190 mm</t>
  </si>
  <si>
    <t>19cl</t>
  </si>
  <si>
    <t>16cl</t>
  </si>
  <si>
    <t>schaal soep/dessert</t>
  </si>
  <si>
    <t>Schotel tbv kop 16 cl</t>
  </si>
  <si>
    <t>Stapelbaar/picardie</t>
  </si>
  <si>
    <t>26 cl</t>
  </si>
  <si>
    <t>Theeglas met oor</t>
  </si>
  <si>
    <t>ø70mm, 70 mm hoog</t>
  </si>
  <si>
    <t xml:space="preserve">Wijnglas </t>
  </si>
  <si>
    <t>Vaatwas, diepvries en magnetronbestendig</t>
  </si>
  <si>
    <t>2,6 ltr</t>
  </si>
  <si>
    <t>20 x 16 x 7</t>
  </si>
  <si>
    <t>Afwasborstel</t>
  </si>
  <si>
    <t>Afwasmiddel</t>
  </si>
  <si>
    <t>500 ml</t>
  </si>
  <si>
    <t>RVS/Gietijzer</t>
  </si>
  <si>
    <t>Cakevorm/bakblik</t>
  </si>
  <si>
    <t>Rood</t>
  </si>
  <si>
    <t>Groen</t>
  </si>
  <si>
    <t>Bruin</t>
  </si>
  <si>
    <t>155 mm</t>
  </si>
  <si>
    <t>Lepel (rond)</t>
  </si>
  <si>
    <t>32,50 cm</t>
  </si>
  <si>
    <t>.Ø16CM</t>
  </si>
  <si>
    <t>Wokpan met steel  met deksel</t>
  </si>
  <si>
    <t>Categorie</t>
  </si>
  <si>
    <t>Ø 24CM</t>
  </si>
  <si>
    <t>.Ø20CM</t>
  </si>
  <si>
    <t>8ltr</t>
  </si>
  <si>
    <t>KOEKENPAN Ø24 CM. PFAS VRIJ BK EASY INDUCTION (V/1)</t>
  </si>
  <si>
    <t>49.1873</t>
  </si>
  <si>
    <t>KOEKENPAN Ø28CM. PFAS VRIJ BK EASY INDUCTION (V/1)</t>
  </si>
  <si>
    <t>49.1874</t>
  </si>
  <si>
    <t>KOEKENPAN Ø30CM. PFAS VRIJ BK EASY INDUCTION (V/1)</t>
  </si>
  <si>
    <t>49.1875</t>
  </si>
  <si>
    <t>23 cl</t>
  </si>
  <si>
    <t>Fruitpers</t>
  </si>
  <si>
    <t>ø13cm</t>
  </si>
  <si>
    <t>samengevoegd</t>
  </si>
  <si>
    <t>Gemiddelde afname p. jr.</t>
  </si>
  <si>
    <t>Omschrijving aanbesteding</t>
  </si>
  <si>
    <t>Uniek regelnummer</t>
  </si>
  <si>
    <t>Ook in DJI catalogus</t>
  </si>
  <si>
    <t>Ontbreekt voor DJI, toevoegen</t>
  </si>
  <si>
    <t>(is 100 keer besteld)</t>
  </si>
  <si>
    <t>VERSHOUDDOOS INH. 1L. KUNSTSTOF (V/12)</t>
  </si>
  <si>
    <t>Alle deelnemers</t>
  </si>
  <si>
    <t>Mogelijk kernassortiment</t>
  </si>
  <si>
    <t>Artikelnaam leverancier</t>
  </si>
  <si>
    <t>Categorieen</t>
  </si>
  <si>
    <t>Verplicht Kernassortiment</t>
  </si>
  <si>
    <t>Per deelnemer samen te stellen</t>
  </si>
  <si>
    <t>Ja, te wijzigen via centraal contractmanager</t>
  </si>
  <si>
    <t xml:space="preserve"> RVS (18/0)</t>
  </si>
  <si>
    <t>Bijlage 3 - Prijzenblad</t>
  </si>
  <si>
    <t>Kortingspercentage</t>
  </si>
  <si>
    <t>BK of vergelijkbaar</t>
  </si>
  <si>
    <t>Ø20CM</t>
  </si>
  <si>
    <t>Ø16CM</t>
  </si>
  <si>
    <t>ø 320mm</t>
  </si>
  <si>
    <t xml:space="preserve">ø 240mm </t>
  </si>
  <si>
    <t>19 cl</t>
  </si>
  <si>
    <t>210 mmx210 mm</t>
  </si>
  <si>
    <t xml:space="preserve">3 ltr  </t>
  </si>
  <si>
    <t>6 ltr</t>
  </si>
  <si>
    <t>10 ltr</t>
  </si>
  <si>
    <t>8 ltr</t>
  </si>
  <si>
    <t>Rond / Stapelbaar</t>
  </si>
  <si>
    <t>Pasta / Stapelbaar</t>
  </si>
  <si>
    <t>Blauw/Mepal of vergelijkbaar</t>
  </si>
  <si>
    <t>Wit/Mepal of vergelijkbaar</t>
  </si>
  <si>
    <t>Transparant/Mepal of vergelijkbaar</t>
  </si>
  <si>
    <t>190 mm x 190 mm</t>
  </si>
  <si>
    <t>150 mm x 150 mm x 70 mm</t>
  </si>
  <si>
    <t>Met kartelrand</t>
  </si>
  <si>
    <t>Glad/Afgekant</t>
  </si>
  <si>
    <t>Vuurvast glas</t>
  </si>
  <si>
    <t>Transparant</t>
  </si>
  <si>
    <t>Blauw/ Transparant</t>
  </si>
  <si>
    <t xml:space="preserve">Wit/Waca of vergelijkbaar </t>
  </si>
  <si>
    <t>Aluminium/PFAS vrij</t>
  </si>
  <si>
    <t xml:space="preserve">Gietijzer </t>
  </si>
  <si>
    <t xml:space="preserve">per stuk </t>
  </si>
  <si>
    <t>Koffiekop zonder oor</t>
  </si>
  <si>
    <t xml:space="preserve">Mok met oor </t>
  </si>
  <si>
    <t>Prijs per eenheid ex BTW</t>
  </si>
  <si>
    <r>
      <rPr>
        <b/>
        <sz val="9"/>
        <rFont val="Verdana"/>
        <family val="2"/>
      </rPr>
      <t>Uitleg bijlage 3 prijzenblad KKM</t>
    </r>
    <r>
      <rPr>
        <sz val="9"/>
        <rFont val="Verdana"/>
        <family val="2"/>
      </rPr>
      <t xml:space="preserve">. Inschrijver vult alleen de gele velden in (B3 t/m B9, E12 t/m E166, F12 t/m F166 en N12 t/m N166). Voor de prijzen geldt een all-in prijs exclusief btw. Houd bij het invullen van dit prijzenblad rekening met de eisen uit bijlage 3 Programma van Eisen. Per categorie geeft Inschrijver (B3t/mB9) een kortingspercentrage op. Dit kortingspercentage geldt ook voor het Overige assortiment per categorie. </t>
    </r>
  </si>
  <si>
    <t>Totaal</t>
  </si>
  <si>
    <t>Inschrijfprijs ex btw</t>
  </si>
  <si>
    <t>Totaalprijs ex btw</t>
  </si>
  <si>
    <t>Snijplank met geul</t>
  </si>
  <si>
    <t>Artikel nummer leverancier</t>
  </si>
  <si>
    <t>Kortingspercentage per categorie op het Overig assortiment en Kernassortiment</t>
  </si>
  <si>
    <t>Gebaksvorkje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</si>
</sst>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19" x14ac:knownFonts="1">
    <font>
      <sz val="9"/>
      <color theme="1"/>
      <name val="Verdana"/>
      <family val="2"/>
    </font>
    <font>
      <sz val="10"/>
      <color theme="5"/>
      <name val="Verdana"/>
      <family val="2"/>
    </font>
    <font>
      <sz val="9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color theme="1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sz val="10"/>
      <color theme="1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sz val="8"/>
      <color rgb="FFFF0000"/>
      <name val="Tahoma"/>
      <family val="2"/>
    </font>
    <font>
      <b/>
      <sz val="9"/>
      <name val="Verdana"/>
      <family val="2"/>
    </font>
    <font>
      <sz val="9"/>
      <color theme="0" tint="-0.499984740745262"/>
      <name val="Tahoma"/>
      <family val="2"/>
    </font>
    <font>
      <sz val="9"/>
      <color theme="0" tint="-0.499984740745262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theme="4"/>
        <bgColor theme="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theme="5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theme="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theme="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4F81BD"/>
      </right>
      <top/>
      <bottom/>
      <diagonal/>
    </border>
    <border>
      <left/>
      <right style="thin">
        <color rgb="FFFFFFFF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/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4"/>
      </right>
      <top/>
      <bottom style="thin">
        <color theme="0"/>
      </bottom>
      <diagonal/>
    </border>
    <border>
      <left style="thin">
        <color theme="0"/>
      </left>
      <right style="thin">
        <color theme="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31">
    <xf numFmtId="0" fontId="0" fillId="0" borderId="0" xfId="0"/>
    <xf numFmtId="0" fontId="5" fillId="4" borderId="0" xfId="0" applyFont="1" applyFill="1" applyAlignment="1">
      <alignment horizontal="left" vertical="center" indent="4"/>
    </xf>
    <xf numFmtId="0" fontId="0" fillId="4" borderId="9" xfId="0" applyFill="1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9" xfId="0" applyBorder="1" applyAlignment="1">
      <alignment horizontal="left"/>
    </xf>
    <xf numFmtId="164" fontId="0" fillId="0" borderId="9" xfId="0" applyNumberFormat="1" applyBorder="1"/>
    <xf numFmtId="0" fontId="5" fillId="5" borderId="0" xfId="0" applyFont="1" applyFill="1" applyAlignment="1">
      <alignment horizontal="left" vertical="center" indent="4"/>
    </xf>
    <xf numFmtId="0" fontId="0" fillId="5" borderId="9" xfId="0" applyFill="1" applyBorder="1"/>
    <xf numFmtId="0" fontId="5" fillId="0" borderId="0" xfId="0" applyFont="1" applyAlignment="1">
      <alignment horizontal="left" vertical="center" indent="4"/>
    </xf>
    <xf numFmtId="0" fontId="8" fillId="6" borderId="9" xfId="0" applyFont="1" applyFill="1" applyBorder="1" applyAlignment="1">
      <alignment vertical="center" wrapText="1"/>
    </xf>
    <xf numFmtId="164" fontId="2" fillId="7" borderId="9" xfId="0" applyNumberFormat="1" applyFont="1" applyFill="1" applyBorder="1"/>
    <xf numFmtId="0" fontId="2" fillId="7" borderId="9" xfId="0" applyFont="1" applyFill="1" applyBorder="1"/>
    <xf numFmtId="0" fontId="9" fillId="4" borderId="9" xfId="0" applyFont="1" applyFill="1" applyBorder="1"/>
    <xf numFmtId="0" fontId="9" fillId="4" borderId="9" xfId="0" applyFont="1" applyFill="1" applyBorder="1" applyAlignment="1">
      <alignment wrapText="1"/>
    </xf>
    <xf numFmtId="0" fontId="9" fillId="4" borderId="9" xfId="0" applyFont="1" applyFill="1" applyBorder="1" applyAlignment="1">
      <alignment horizontal="right"/>
    </xf>
    <xf numFmtId="164" fontId="9" fillId="4" borderId="9" xfId="0" applyNumberFormat="1" applyFont="1" applyFill="1" applyBorder="1" applyAlignment="1">
      <alignment horizontal="right"/>
    </xf>
    <xf numFmtId="0" fontId="9" fillId="0" borderId="9" xfId="0" applyFont="1" applyBorder="1"/>
    <xf numFmtId="0" fontId="9" fillId="0" borderId="9" xfId="0" applyFont="1" applyBorder="1" applyAlignment="1">
      <alignment wrapText="1"/>
    </xf>
    <xf numFmtId="0" fontId="9" fillId="0" borderId="9" xfId="0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0" fontId="1" fillId="4" borderId="9" xfId="0" applyFont="1" applyFill="1" applyBorder="1" applyAlignment="1">
      <alignment vertical="center"/>
    </xf>
    <xf numFmtId="0" fontId="0" fillId="4" borderId="9" xfId="0" applyFill="1" applyBorder="1" applyAlignment="1">
      <alignment horizontal="left"/>
    </xf>
    <xf numFmtId="0" fontId="0" fillId="4" borderId="9" xfId="0" applyFill="1" applyBorder="1" applyAlignment="1">
      <alignment horizontal="left" wrapText="1"/>
    </xf>
    <xf numFmtId="44" fontId="2" fillId="4" borderId="9" xfId="0" applyNumberFormat="1" applyFont="1" applyFill="1" applyBorder="1" applyAlignment="1">
      <alignment vertical="center" readingOrder="1"/>
    </xf>
    <xf numFmtId="1" fontId="2" fillId="4" borderId="9" xfId="0" applyNumberFormat="1" applyFont="1" applyFill="1" applyBorder="1" applyAlignment="1">
      <alignment horizontal="left" vertical="center" wrapText="1"/>
    </xf>
    <xf numFmtId="44" fontId="2" fillId="4" borderId="9" xfId="0" applyNumberFormat="1" applyFont="1" applyFill="1" applyBorder="1" applyAlignment="1" applyProtection="1">
      <alignment horizontal="left" vertical="center" wrapText="1"/>
      <protection locked="0"/>
    </xf>
    <xf numFmtId="44" fontId="2" fillId="4" borderId="9" xfId="0" applyNumberFormat="1" applyFont="1" applyFill="1" applyBorder="1" applyAlignment="1">
      <alignment horizontal="left" vertical="center"/>
    </xf>
    <xf numFmtId="9" fontId="0" fillId="4" borderId="9" xfId="0" applyNumberFormat="1" applyFill="1" applyBorder="1"/>
    <xf numFmtId="44" fontId="0" fillId="4" borderId="9" xfId="0" applyNumberFormat="1" applyFill="1" applyBorder="1"/>
    <xf numFmtId="164" fontId="0" fillId="4" borderId="9" xfId="0" applyNumberFormat="1" applyFill="1" applyBorder="1"/>
    <xf numFmtId="0" fontId="0" fillId="4" borderId="9" xfId="0" applyFill="1" applyBorder="1" applyAlignment="1">
      <alignment vertical="top"/>
    </xf>
    <xf numFmtId="0" fontId="0" fillId="0" borderId="9" xfId="0" applyBorder="1" applyAlignment="1">
      <alignment vertical="top"/>
    </xf>
    <xf numFmtId="0" fontId="1" fillId="5" borderId="9" xfId="0" applyFont="1" applyFill="1" applyBorder="1" applyAlignment="1">
      <alignment vertical="center"/>
    </xf>
    <xf numFmtId="0" fontId="2" fillId="5" borderId="9" xfId="0" applyFont="1" applyFill="1" applyBorder="1" applyAlignment="1">
      <alignment horizontal="left" vertical="center"/>
    </xf>
    <xf numFmtId="164" fontId="2" fillId="5" borderId="9" xfId="0" applyNumberFormat="1" applyFont="1" applyFill="1" applyBorder="1" applyAlignment="1">
      <alignment horizontal="left" vertical="center" wrapText="1"/>
    </xf>
    <xf numFmtId="44" fontId="2" fillId="5" borderId="9" xfId="0" applyNumberFormat="1" applyFont="1" applyFill="1" applyBorder="1" applyAlignment="1">
      <alignment vertical="center" readingOrder="1"/>
    </xf>
    <xf numFmtId="1" fontId="2" fillId="5" borderId="9" xfId="0" applyNumberFormat="1" applyFont="1" applyFill="1" applyBorder="1" applyAlignment="1">
      <alignment horizontal="left" vertical="center" wrapText="1"/>
    </xf>
    <xf numFmtId="44" fontId="2" fillId="5" borderId="9" xfId="0" applyNumberFormat="1" applyFont="1" applyFill="1" applyBorder="1" applyAlignment="1" applyProtection="1">
      <alignment horizontal="left" vertical="center" wrapText="1"/>
      <protection locked="0"/>
    </xf>
    <xf numFmtId="44" fontId="2" fillId="5" borderId="9" xfId="0" applyNumberFormat="1" applyFont="1" applyFill="1" applyBorder="1" applyAlignment="1">
      <alignment horizontal="left" vertical="center"/>
    </xf>
    <xf numFmtId="9" fontId="0" fillId="5" borderId="9" xfId="0" applyNumberFormat="1" applyFill="1" applyBorder="1"/>
    <xf numFmtId="44" fontId="0" fillId="5" borderId="9" xfId="0" applyNumberFormat="1" applyFill="1" applyBorder="1"/>
    <xf numFmtId="164" fontId="0" fillId="5" borderId="9" xfId="0" applyNumberFormat="1" applyFill="1" applyBorder="1"/>
    <xf numFmtId="0" fontId="0" fillId="5" borderId="9" xfId="0" applyFill="1" applyBorder="1" applyAlignment="1">
      <alignment vertical="top"/>
    </xf>
    <xf numFmtId="0" fontId="2" fillId="5" borderId="9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left"/>
    </xf>
    <xf numFmtId="0" fontId="0" fillId="5" borderId="9" xfId="0" applyFill="1" applyBorder="1" applyAlignment="1">
      <alignment horizontal="left" wrapText="1"/>
    </xf>
    <xf numFmtId="1" fontId="0" fillId="5" borderId="9" xfId="0" applyNumberFormat="1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1" fillId="5" borderId="9" xfId="0" applyFont="1" applyFill="1" applyBorder="1" applyAlignment="1">
      <alignment vertical="top"/>
    </xf>
    <xf numFmtId="0" fontId="0" fillId="5" borderId="9" xfId="0" applyFill="1" applyBorder="1" applyAlignment="1">
      <alignment vertical="top" wrapText="1"/>
    </xf>
    <xf numFmtId="44" fontId="2" fillId="5" borderId="9" xfId="0" applyNumberFormat="1" applyFont="1" applyFill="1" applyBorder="1" applyAlignment="1">
      <alignment vertical="top"/>
    </xf>
    <xf numFmtId="1" fontId="2" fillId="5" borderId="9" xfId="0" applyNumberFormat="1" applyFont="1" applyFill="1" applyBorder="1" applyAlignment="1">
      <alignment horizontal="left" vertical="top" wrapText="1"/>
    </xf>
    <xf numFmtId="44" fontId="2" fillId="5" borderId="9" xfId="0" applyNumberFormat="1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center"/>
    </xf>
    <xf numFmtId="164" fontId="2" fillId="4" borderId="9" xfId="0" applyNumberFormat="1" applyFont="1" applyFill="1" applyBorder="1" applyAlignment="1">
      <alignment horizontal="left" vertical="center" wrapText="1"/>
    </xf>
    <xf numFmtId="44" fontId="2" fillId="5" borderId="9" xfId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>
      <alignment wrapText="1"/>
    </xf>
    <xf numFmtId="164" fontId="2" fillId="5" borderId="9" xfId="0" applyNumberFormat="1" applyFont="1" applyFill="1" applyBorder="1" applyAlignment="1">
      <alignment vertical="top" wrapText="1"/>
    </xf>
    <xf numFmtId="0" fontId="0" fillId="8" borderId="9" xfId="0" applyFill="1" applyBorder="1"/>
    <xf numFmtId="1" fontId="0" fillId="5" borderId="9" xfId="0" applyNumberFormat="1" applyFill="1" applyBorder="1" applyAlignment="1">
      <alignment horizontal="left" vertical="center"/>
    </xf>
    <xf numFmtId="0" fontId="0" fillId="5" borderId="9" xfId="0" applyFill="1" applyBorder="1" applyAlignment="1">
      <alignment horizontal="left" vertical="center"/>
    </xf>
    <xf numFmtId="0" fontId="0" fillId="5" borderId="9" xfId="0" applyFill="1" applyBorder="1" applyAlignment="1">
      <alignment horizontal="left" vertical="center" wrapText="1"/>
    </xf>
    <xf numFmtId="0" fontId="0" fillId="5" borderId="9" xfId="0" applyFill="1" applyBorder="1" applyAlignment="1">
      <alignment readingOrder="1"/>
    </xf>
    <xf numFmtId="0" fontId="2" fillId="5" borderId="9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vertical="top" wrapText="1"/>
    </xf>
    <xf numFmtId="0" fontId="9" fillId="4" borderId="9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 vertical="center" wrapText="1"/>
    </xf>
    <xf numFmtId="0" fontId="0" fillId="5" borderId="9" xfId="0" applyFill="1" applyBorder="1" applyAlignment="1">
      <alignment vertical="center" readingOrder="1"/>
    </xf>
    <xf numFmtId="0" fontId="1" fillId="4" borderId="9" xfId="0" applyFont="1" applyFill="1" applyBorder="1" applyAlignment="1">
      <alignment vertical="top"/>
    </xf>
    <xf numFmtId="0" fontId="3" fillId="4" borderId="9" xfId="0" applyFont="1" applyFill="1" applyBorder="1" applyAlignment="1">
      <alignment wrapText="1"/>
    </xf>
    <xf numFmtId="44" fontId="2" fillId="4" borderId="9" xfId="1" applyFont="1" applyFill="1" applyBorder="1" applyAlignment="1" applyProtection="1">
      <alignment horizontal="left" vertical="center" wrapText="1"/>
      <protection locked="0"/>
    </xf>
    <xf numFmtId="44" fontId="2" fillId="4" borderId="9" xfId="0" applyNumberFormat="1" applyFont="1" applyFill="1" applyBorder="1" applyAlignment="1">
      <alignment vertical="top"/>
    </xf>
    <xf numFmtId="0" fontId="2" fillId="5" borderId="9" xfId="0" applyFont="1" applyFill="1" applyBorder="1" applyAlignment="1">
      <alignment wrapText="1"/>
    </xf>
    <xf numFmtId="0" fontId="11" fillId="3" borderId="17" xfId="2" applyFont="1" applyFill="1" applyBorder="1" applyAlignment="1">
      <alignment horizontal="center" vertical="top"/>
    </xf>
    <xf numFmtId="0" fontId="12" fillId="3" borderId="18" xfId="2" applyFont="1" applyFill="1" applyBorder="1"/>
    <xf numFmtId="0" fontId="13" fillId="3" borderId="19" xfId="2" applyFont="1" applyFill="1" applyBorder="1" applyAlignment="1">
      <alignment horizontal="left" vertical="top"/>
    </xf>
    <xf numFmtId="0" fontId="12" fillId="3" borderId="20" xfId="2" applyFont="1" applyFill="1" applyBorder="1"/>
    <xf numFmtId="165" fontId="14" fillId="3" borderId="0" xfId="3" applyNumberFormat="1" applyFont="1" applyFill="1"/>
    <xf numFmtId="0" fontId="12" fillId="3" borderId="0" xfId="2" applyFont="1" applyFill="1"/>
    <xf numFmtId="0" fontId="12" fillId="3" borderId="21" xfId="2" applyFont="1" applyFill="1" applyBorder="1"/>
    <xf numFmtId="0" fontId="12" fillId="3" borderId="22" xfId="2" applyFont="1" applyFill="1" applyBorder="1"/>
    <xf numFmtId="0" fontId="13" fillId="3" borderId="23" xfId="2" applyFont="1" applyFill="1" applyBorder="1" applyAlignment="1">
      <alignment horizontal="center" vertical="top"/>
    </xf>
    <xf numFmtId="0" fontId="13" fillId="3" borderId="23" xfId="2" applyFont="1" applyFill="1" applyBorder="1" applyAlignment="1">
      <alignment horizontal="left" vertical="top"/>
    </xf>
    <xf numFmtId="4" fontId="13" fillId="3" borderId="24" xfId="2" applyNumberFormat="1" applyFont="1" applyFill="1" applyBorder="1" applyAlignment="1">
      <alignment horizontal="right" vertical="top"/>
    </xf>
    <xf numFmtId="165" fontId="12" fillId="3" borderId="0" xfId="2" applyNumberFormat="1" applyFont="1" applyFill="1"/>
    <xf numFmtId="4" fontId="15" fillId="3" borderId="24" xfId="2" applyNumberFormat="1" applyFont="1" applyFill="1" applyBorder="1" applyAlignment="1">
      <alignment horizontal="right" vertical="top"/>
    </xf>
    <xf numFmtId="0" fontId="15" fillId="3" borderId="23" xfId="2" applyFont="1" applyFill="1" applyBorder="1" applyAlignment="1">
      <alignment horizontal="left" vertical="top"/>
    </xf>
    <xf numFmtId="0" fontId="2" fillId="10" borderId="4" xfId="0" applyFont="1" applyFill="1" applyBorder="1" applyAlignment="1">
      <alignment horizontal="left" vertical="center"/>
    </xf>
    <xf numFmtId="0" fontId="2" fillId="10" borderId="3" xfId="0" applyFont="1" applyFill="1" applyBorder="1" applyAlignment="1">
      <alignment horizontal="left" vertical="center"/>
    </xf>
    <xf numFmtId="164" fontId="2" fillId="10" borderId="3" xfId="0" applyNumberFormat="1" applyFont="1" applyFill="1" applyBorder="1" applyAlignment="1">
      <alignment horizontal="left" vertical="center"/>
    </xf>
    <xf numFmtId="44" fontId="2" fillId="10" borderId="3" xfId="0" applyNumberFormat="1" applyFont="1" applyFill="1" applyBorder="1" applyAlignment="1">
      <alignment horizontal="left" vertical="center" wrapText="1"/>
    </xf>
    <xf numFmtId="44" fontId="2" fillId="10" borderId="3" xfId="0" applyNumberFormat="1" applyFont="1" applyFill="1" applyBorder="1" applyAlignment="1">
      <alignment vertical="center" readingOrder="1"/>
    </xf>
    <xf numFmtId="44" fontId="2" fillId="10" borderId="3" xfId="0" applyNumberFormat="1" applyFont="1" applyFill="1" applyBorder="1" applyAlignment="1" applyProtection="1">
      <alignment horizontal="left" vertical="center" wrapText="1"/>
      <protection locked="0"/>
    </xf>
    <xf numFmtId="44" fontId="2" fillId="10" borderId="3" xfId="0" applyNumberFormat="1" applyFont="1" applyFill="1" applyBorder="1" applyAlignment="1">
      <alignment horizontal="left" vertical="center"/>
    </xf>
    <xf numFmtId="0" fontId="13" fillId="10" borderId="23" xfId="0" applyFont="1" applyFill="1" applyBorder="1" applyAlignment="1">
      <alignment horizontal="left" vertical="top"/>
    </xf>
    <xf numFmtId="0" fontId="2" fillId="10" borderId="3" xfId="0" applyFont="1" applyFill="1" applyBorder="1" applyAlignment="1">
      <alignment horizontal="left" vertical="center" wrapText="1"/>
    </xf>
    <xf numFmtId="44" fontId="2" fillId="10" borderId="0" xfId="0" applyNumberFormat="1" applyFont="1" applyFill="1" applyBorder="1" applyAlignment="1" applyProtection="1">
      <alignment horizontal="left" vertical="center" wrapText="1"/>
      <protection locked="0"/>
    </xf>
    <xf numFmtId="44" fontId="2" fillId="10" borderId="0" xfId="0" applyNumberFormat="1" applyFont="1" applyFill="1" applyBorder="1" applyAlignment="1">
      <alignment horizontal="left" vertical="center"/>
    </xf>
    <xf numFmtId="0" fontId="2" fillId="10" borderId="4" xfId="0" applyFont="1" applyFill="1" applyBorder="1" applyAlignment="1">
      <alignment horizontal="left" vertical="center" wrapText="1"/>
    </xf>
    <xf numFmtId="44" fontId="2" fillId="10" borderId="10" xfId="0" applyNumberFormat="1" applyFont="1" applyFill="1" applyBorder="1" applyAlignment="1">
      <alignment horizontal="left" vertical="center"/>
    </xf>
    <xf numFmtId="0" fontId="9" fillId="10" borderId="23" xfId="0" applyFont="1" applyFill="1" applyBorder="1"/>
    <xf numFmtId="164" fontId="2" fillId="10" borderId="4" xfId="0" applyNumberFormat="1" applyFont="1" applyFill="1" applyBorder="1" applyAlignment="1">
      <alignment horizontal="left" vertical="center"/>
    </xf>
    <xf numFmtId="0" fontId="2" fillId="10" borderId="9" xfId="0" applyFont="1" applyFill="1" applyBorder="1" applyAlignment="1">
      <alignment horizontal="left" vertical="center" wrapText="1"/>
    </xf>
    <xf numFmtId="44" fontId="2" fillId="10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12" borderId="4" xfId="0" applyFont="1" applyFill="1" applyBorder="1" applyAlignment="1">
      <alignment horizontal="left" vertical="center"/>
    </xf>
    <xf numFmtId="0" fontId="2" fillId="12" borderId="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left" vertical="center"/>
    </xf>
    <xf numFmtId="164" fontId="2" fillId="12" borderId="3" xfId="0" applyNumberFormat="1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left" vertical="center" wrapText="1"/>
    </xf>
    <xf numFmtId="44" fontId="2" fillId="12" borderId="3" xfId="0" applyNumberFormat="1" applyFont="1" applyFill="1" applyBorder="1" applyAlignment="1">
      <alignment horizontal="left" vertical="center" wrapText="1"/>
    </xf>
    <xf numFmtId="44" fontId="2" fillId="12" borderId="3" xfId="0" applyNumberFormat="1" applyFont="1" applyFill="1" applyBorder="1" applyAlignment="1">
      <alignment vertical="center" readingOrder="1"/>
    </xf>
    <xf numFmtId="44" fontId="2" fillId="12" borderId="3" xfId="0" applyNumberFormat="1" applyFont="1" applyFill="1" applyBorder="1" applyAlignment="1" applyProtection="1">
      <alignment horizontal="left" vertical="center" wrapText="1"/>
      <protection locked="0"/>
    </xf>
    <xf numFmtId="44" fontId="2" fillId="12" borderId="3" xfId="0" applyNumberFormat="1" applyFont="1" applyFill="1" applyBorder="1" applyAlignment="1">
      <alignment horizontal="left" vertical="center"/>
    </xf>
    <xf numFmtId="44" fontId="2" fillId="12" borderId="12" xfId="0" applyNumberFormat="1" applyFont="1" applyFill="1" applyBorder="1" applyAlignment="1">
      <alignment vertical="center" readingOrder="1"/>
    </xf>
    <xf numFmtId="0" fontId="9" fillId="12" borderId="4" xfId="0" applyFont="1" applyFill="1" applyBorder="1"/>
    <xf numFmtId="0" fontId="13" fillId="13" borderId="23" xfId="2" applyFont="1" applyFill="1" applyBorder="1" applyAlignment="1">
      <alignment horizontal="left" vertical="top"/>
    </xf>
    <xf numFmtId="0" fontId="9" fillId="12" borderId="23" xfId="0" applyFont="1" applyFill="1" applyBorder="1"/>
    <xf numFmtId="164" fontId="2" fillId="12" borderId="4" xfId="0" applyNumberFormat="1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 wrapText="1"/>
    </xf>
    <xf numFmtId="44" fontId="2" fillId="12" borderId="3" xfId="1" applyFont="1" applyFill="1" applyBorder="1" applyAlignment="1" applyProtection="1">
      <alignment horizontal="left" vertical="center" wrapText="1"/>
      <protection locked="0"/>
    </xf>
    <xf numFmtId="0" fontId="13" fillId="12" borderId="23" xfId="0" applyFont="1" applyFill="1" applyBorder="1" applyAlignment="1">
      <alignment horizontal="left" vertical="top"/>
    </xf>
    <xf numFmtId="0" fontId="13" fillId="12" borderId="4" xfId="0" applyFont="1" applyFill="1" applyBorder="1" applyAlignment="1">
      <alignment horizontal="left" vertical="top"/>
    </xf>
    <xf numFmtId="0" fontId="2" fillId="12" borderId="9" xfId="0" applyFont="1" applyFill="1" applyBorder="1" applyAlignment="1">
      <alignment horizontal="left" vertical="center" wrapText="1"/>
    </xf>
    <xf numFmtId="0" fontId="2" fillId="12" borderId="9" xfId="0" applyFont="1" applyFill="1" applyBorder="1" applyAlignment="1">
      <alignment horizontal="left" vertical="center"/>
    </xf>
    <xf numFmtId="164" fontId="2" fillId="12" borderId="9" xfId="0" applyNumberFormat="1" applyFont="1" applyFill="1" applyBorder="1" applyAlignment="1">
      <alignment horizontal="left" vertical="center"/>
    </xf>
    <xf numFmtId="0" fontId="13" fillId="15" borderId="23" xfId="0" applyFont="1" applyFill="1" applyBorder="1" applyAlignment="1">
      <alignment horizontal="left" vertical="top"/>
    </xf>
    <xf numFmtId="44" fontId="2" fillId="15" borderId="10" xfId="0" applyNumberFormat="1" applyFont="1" applyFill="1" applyBorder="1" applyAlignment="1" applyProtection="1">
      <alignment horizontal="left" vertical="center" wrapText="1"/>
      <protection locked="0"/>
    </xf>
    <xf numFmtId="44" fontId="2" fillId="15" borderId="10" xfId="0" applyNumberFormat="1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 vertical="center"/>
    </xf>
    <xf numFmtId="164" fontId="2" fillId="10" borderId="1" xfId="0" applyNumberFormat="1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 wrapText="1"/>
    </xf>
    <xf numFmtId="44" fontId="2" fillId="10" borderId="1" xfId="0" applyNumberFormat="1" applyFont="1" applyFill="1" applyBorder="1" applyAlignment="1">
      <alignment vertical="center" readingOrder="1"/>
    </xf>
    <xf numFmtId="0" fontId="13" fillId="12" borderId="0" xfId="0" applyFont="1" applyFill="1" applyBorder="1" applyAlignment="1">
      <alignment horizontal="left" vertical="top"/>
    </xf>
    <xf numFmtId="44" fontId="2" fillId="12" borderId="0" xfId="0" applyNumberFormat="1" applyFont="1" applyFill="1" applyBorder="1" applyAlignment="1">
      <alignment horizontal="left" vertical="center"/>
    </xf>
    <xf numFmtId="44" fontId="2" fillId="12" borderId="0" xfId="0" applyNumberFormat="1" applyFont="1" applyFill="1" applyBorder="1" applyAlignment="1">
      <alignment vertical="center" readingOrder="1"/>
    </xf>
    <xf numFmtId="0" fontId="13" fillId="12" borderId="9" xfId="0" applyFont="1" applyFill="1" applyBorder="1" applyAlignment="1">
      <alignment horizontal="left" vertical="top"/>
    </xf>
    <xf numFmtId="0" fontId="2" fillId="12" borderId="3" xfId="0" applyFont="1" applyFill="1" applyBorder="1" applyAlignment="1">
      <alignment vertical="top"/>
    </xf>
    <xf numFmtId="44" fontId="2" fillId="12" borderId="9" xfId="0" applyNumberFormat="1" applyFont="1" applyFill="1" applyBorder="1" applyAlignment="1">
      <alignment horizontal="left" vertical="center" wrapText="1"/>
    </xf>
    <xf numFmtId="0" fontId="2" fillId="12" borderId="9" xfId="0" applyFont="1" applyFill="1" applyBorder="1" applyAlignment="1">
      <alignment horizontal="left"/>
    </xf>
    <xf numFmtId="0" fontId="2" fillId="12" borderId="4" xfId="0" applyFont="1" applyFill="1" applyBorder="1" applyAlignment="1">
      <alignment vertical="top"/>
    </xf>
    <xf numFmtId="44" fontId="2" fillId="12" borderId="4" xfId="0" applyNumberFormat="1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vertical="center" wrapText="1"/>
    </xf>
    <xf numFmtId="44" fontId="2" fillId="15" borderId="3" xfId="0" applyNumberFormat="1" applyFont="1" applyFill="1" applyBorder="1" applyAlignment="1">
      <alignment vertical="center" readingOrder="1"/>
    </xf>
    <xf numFmtId="0" fontId="13" fillId="12" borderId="16" xfId="0" applyFont="1" applyFill="1" applyBorder="1" applyAlignment="1">
      <alignment horizontal="left" vertical="top"/>
    </xf>
    <xf numFmtId="0" fontId="2" fillId="12" borderId="4" xfId="0" applyFont="1" applyFill="1" applyBorder="1"/>
    <xf numFmtId="0" fontId="2" fillId="10" borderId="1" xfId="0" applyFont="1" applyFill="1" applyBorder="1" applyAlignment="1">
      <alignment vertical="top"/>
    </xf>
    <xf numFmtId="0" fontId="2" fillId="12" borderId="9" xfId="0" applyFont="1" applyFill="1" applyBorder="1"/>
    <xf numFmtId="0" fontId="2" fillId="12" borderId="3" xfId="0" applyFont="1" applyFill="1" applyBorder="1"/>
    <xf numFmtId="44" fontId="2" fillId="12" borderId="14" xfId="0" applyNumberFormat="1" applyFont="1" applyFill="1" applyBorder="1" applyAlignment="1" applyProtection="1">
      <alignment horizontal="left" vertical="center" wrapText="1"/>
      <protection locked="0"/>
    </xf>
    <xf numFmtId="44" fontId="2" fillId="12" borderId="14" xfId="0" applyNumberFormat="1" applyFont="1" applyFill="1" applyBorder="1" applyAlignment="1">
      <alignment horizontal="left" vertical="center"/>
    </xf>
    <xf numFmtId="0" fontId="13" fillId="15" borderId="9" xfId="0" applyFont="1" applyFill="1" applyBorder="1" applyAlignment="1">
      <alignment horizontal="left" vertical="top"/>
    </xf>
    <xf numFmtId="0" fontId="2" fillId="15" borderId="0" xfId="0" applyFont="1" applyFill="1" applyBorder="1" applyAlignment="1">
      <alignment horizontal="left" vertical="center"/>
    </xf>
    <xf numFmtId="164" fontId="2" fillId="15" borderId="0" xfId="0" applyNumberFormat="1" applyFont="1" applyFill="1" applyBorder="1" applyAlignment="1">
      <alignment horizontal="left" vertical="center"/>
    </xf>
    <xf numFmtId="0" fontId="2" fillId="15" borderId="0" xfId="0" applyFont="1" applyFill="1" applyBorder="1" applyAlignment="1">
      <alignment horizontal="left" vertical="center" wrapText="1"/>
    </xf>
    <xf numFmtId="44" fontId="2" fillId="15" borderId="0" xfId="0" applyNumberFormat="1" applyFont="1" applyFill="1" applyBorder="1" applyAlignment="1">
      <alignment horizontal="left" vertical="center" wrapText="1"/>
    </xf>
    <xf numFmtId="44" fontId="2" fillId="15" borderId="0" xfId="0" applyNumberFormat="1" applyFont="1" applyFill="1" applyBorder="1" applyAlignment="1">
      <alignment vertical="center" readingOrder="1"/>
    </xf>
    <xf numFmtId="44" fontId="2" fillId="15" borderId="0" xfId="0" applyNumberFormat="1" applyFont="1" applyFill="1" applyBorder="1" applyAlignment="1" applyProtection="1">
      <alignment horizontal="left" vertical="center" wrapText="1"/>
      <protection locked="0"/>
    </xf>
    <xf numFmtId="44" fontId="2" fillId="15" borderId="0" xfId="0" applyNumberFormat="1" applyFont="1" applyFill="1" applyBorder="1" applyAlignment="1">
      <alignment horizontal="left" vertical="center"/>
    </xf>
    <xf numFmtId="0" fontId="2" fillId="9" borderId="6" xfId="0" applyFont="1" applyFill="1" applyBorder="1" applyAlignment="1">
      <alignment vertical="center"/>
    </xf>
    <xf numFmtId="0" fontId="2" fillId="11" borderId="6" xfId="0" applyFont="1" applyFill="1" applyBorder="1" applyAlignment="1">
      <alignment vertical="center"/>
    </xf>
    <xf numFmtId="0" fontId="2" fillId="16" borderId="6" xfId="0" applyFont="1" applyFill="1" applyBorder="1" applyAlignment="1">
      <alignment vertical="center"/>
    </xf>
    <xf numFmtId="0" fontId="2" fillId="0" borderId="1" xfId="0" applyFont="1" applyBorder="1"/>
    <xf numFmtId="0" fontId="9" fillId="12" borderId="6" xfId="0" applyFont="1" applyFill="1" applyBorder="1" applyAlignment="1">
      <alignment vertical="center"/>
    </xf>
    <xf numFmtId="0" fontId="9" fillId="10" borderId="6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2" fillId="15" borderId="1" xfId="0" applyFont="1" applyFill="1" applyBorder="1"/>
    <xf numFmtId="165" fontId="16" fillId="10" borderId="3" xfId="4" applyNumberFormat="1" applyFont="1" applyFill="1" applyBorder="1" applyAlignment="1">
      <alignment horizontal="left" vertical="center" wrapText="1"/>
    </xf>
    <xf numFmtId="165" fontId="16" fillId="12" borderId="3" xfId="4" applyNumberFormat="1" applyFont="1" applyFill="1" applyBorder="1" applyAlignment="1">
      <alignment horizontal="left" vertical="center" wrapText="1"/>
    </xf>
    <xf numFmtId="165" fontId="16" fillId="15" borderId="3" xfId="4" applyNumberFormat="1" applyFont="1" applyFill="1" applyBorder="1" applyAlignment="1">
      <alignment horizontal="left" vertical="center" wrapText="1"/>
    </xf>
    <xf numFmtId="0" fontId="13" fillId="12" borderId="23" xfId="2" applyFont="1" applyFill="1" applyBorder="1" applyAlignment="1">
      <alignment horizontal="left" vertical="top"/>
    </xf>
    <xf numFmtId="9" fontId="2" fillId="12" borderId="0" xfId="0" applyNumberFormat="1" applyFont="1" applyFill="1" applyBorder="1"/>
    <xf numFmtId="44" fontId="2" fillId="12" borderId="0" xfId="0" applyNumberFormat="1" applyFont="1" applyFill="1" applyBorder="1"/>
    <xf numFmtId="0" fontId="2" fillId="12" borderId="1" xfId="0" applyFont="1" applyFill="1" applyBorder="1"/>
    <xf numFmtId="0" fontId="9" fillId="12" borderId="1" xfId="0" applyFont="1" applyFill="1" applyBorder="1" applyAlignment="1">
      <alignment vertical="center"/>
    </xf>
    <xf numFmtId="0" fontId="9" fillId="10" borderId="1" xfId="0" applyFont="1" applyFill="1" applyBorder="1" applyAlignment="1">
      <alignment vertical="center"/>
    </xf>
    <xf numFmtId="9" fontId="2" fillId="12" borderId="2" xfId="0" applyNumberFormat="1" applyFont="1" applyFill="1" applyBorder="1"/>
    <xf numFmtId="0" fontId="2" fillId="12" borderId="2" xfId="0" applyFont="1" applyFill="1" applyBorder="1"/>
    <xf numFmtId="44" fontId="2" fillId="12" borderId="1" xfId="0" applyNumberFormat="1" applyFont="1" applyFill="1" applyBorder="1"/>
    <xf numFmtId="0" fontId="2" fillId="0" borderId="5" xfId="0" applyFont="1" applyBorder="1"/>
    <xf numFmtId="0" fontId="2" fillId="0" borderId="2" xfId="0" applyFont="1" applyBorder="1"/>
    <xf numFmtId="0" fontId="9" fillId="10" borderId="0" xfId="0" applyFont="1" applyFill="1" applyBorder="1" applyAlignment="1">
      <alignment vertical="center"/>
    </xf>
    <xf numFmtId="9" fontId="2" fillId="10" borderId="2" xfId="0" applyNumberFormat="1" applyFont="1" applyFill="1" applyBorder="1"/>
    <xf numFmtId="44" fontId="2" fillId="10" borderId="1" xfId="0" applyNumberFormat="1" applyFont="1" applyFill="1" applyBorder="1"/>
    <xf numFmtId="0" fontId="2" fillId="10" borderId="4" xfId="0" applyFont="1" applyFill="1" applyBorder="1"/>
    <xf numFmtId="0" fontId="2" fillId="10" borderId="1" xfId="0" applyFont="1" applyFill="1" applyBorder="1"/>
    <xf numFmtId="0" fontId="2" fillId="0" borderId="1" xfId="0" applyFont="1" applyBorder="1" applyAlignment="1">
      <alignment vertical="top"/>
    </xf>
    <xf numFmtId="0" fontId="2" fillId="12" borderId="1" xfId="0" applyFont="1" applyFill="1" applyBorder="1" applyAlignment="1">
      <alignment vertical="top"/>
    </xf>
    <xf numFmtId="9" fontId="2" fillId="10" borderId="11" xfId="0" applyNumberFormat="1" applyFont="1" applyFill="1" applyBorder="1"/>
    <xf numFmtId="0" fontId="2" fillId="10" borderId="2" xfId="0" applyFont="1" applyFill="1" applyBorder="1"/>
    <xf numFmtId="9" fontId="2" fillId="10" borderId="0" xfId="0" applyNumberFormat="1" applyFont="1" applyFill="1" applyBorder="1"/>
    <xf numFmtId="44" fontId="2" fillId="10" borderId="0" xfId="0" applyNumberFormat="1" applyFont="1" applyFill="1" applyBorder="1"/>
    <xf numFmtId="0" fontId="9" fillId="15" borderId="0" xfId="0" applyFont="1" applyFill="1" applyBorder="1" applyAlignment="1">
      <alignment vertical="center"/>
    </xf>
    <xf numFmtId="44" fontId="2" fillId="15" borderId="1" xfId="0" applyNumberFormat="1" applyFont="1" applyFill="1" applyBorder="1"/>
    <xf numFmtId="9" fontId="2" fillId="15" borderId="0" xfId="0" applyNumberFormat="1" applyFont="1" applyFill="1" applyBorder="1"/>
    <xf numFmtId="44" fontId="2" fillId="15" borderId="0" xfId="0" applyNumberFormat="1" applyFont="1" applyFill="1" applyBorder="1"/>
    <xf numFmtId="0" fontId="9" fillId="12" borderId="0" xfId="0" applyFont="1" applyFill="1" applyBorder="1" applyAlignment="1">
      <alignment vertical="center"/>
    </xf>
    <xf numFmtId="0" fontId="2" fillId="15" borderId="0" xfId="0" applyFont="1" applyFill="1" applyBorder="1"/>
    <xf numFmtId="0" fontId="2" fillId="10" borderId="4" xfId="0" applyFont="1" applyFill="1" applyBorder="1" applyAlignment="1">
      <alignment vertical="center" wrapText="1"/>
    </xf>
    <xf numFmtId="0" fontId="2" fillId="10" borderId="9" xfId="0" applyFont="1" applyFill="1" applyBorder="1"/>
    <xf numFmtId="0" fontId="2" fillId="12" borderId="0" xfId="0" applyFont="1" applyFill="1" applyBorder="1" applyAlignment="1">
      <alignment horizontal="left"/>
    </xf>
    <xf numFmtId="0" fontId="2" fillId="12" borderId="3" xfId="0" applyFont="1" applyFill="1" applyBorder="1" applyAlignment="1">
      <alignment vertical="center"/>
    </xf>
    <xf numFmtId="0" fontId="2" fillId="15" borderId="9" xfId="0" applyFont="1" applyFill="1" applyBorder="1" applyAlignment="1">
      <alignment horizontal="left"/>
    </xf>
    <xf numFmtId="0" fontId="2" fillId="0" borderId="0" xfId="0" applyFont="1" applyBorder="1"/>
    <xf numFmtId="0" fontId="2" fillId="12" borderId="3" xfId="0" applyFont="1" applyFill="1" applyBorder="1" applyAlignment="1">
      <alignment horizontal="left" vertical="top"/>
    </xf>
    <xf numFmtId="0" fontId="2" fillId="12" borderId="9" xfId="0" applyFont="1" applyFill="1" applyBorder="1" applyAlignment="1"/>
    <xf numFmtId="0" fontId="2" fillId="15" borderId="9" xfId="0" applyFont="1" applyFill="1" applyBorder="1"/>
    <xf numFmtId="0" fontId="2" fillId="12" borderId="0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10" borderId="4" xfId="0" applyFont="1" applyFill="1" applyBorder="1" applyAlignment="1">
      <alignment vertical="center"/>
    </xf>
    <xf numFmtId="0" fontId="2" fillId="10" borderId="9" xfId="0" applyFont="1" applyFill="1" applyBorder="1" applyAlignment="1"/>
    <xf numFmtId="0" fontId="2" fillId="10" borderId="9" xfId="0" applyFont="1" applyFill="1" applyBorder="1" applyAlignment="1">
      <alignment vertical="center" wrapText="1"/>
    </xf>
    <xf numFmtId="44" fontId="2" fillId="14" borderId="0" xfId="0" applyNumberFormat="1" applyFont="1" applyFill="1" applyBorder="1" applyAlignment="1" applyProtection="1">
      <alignment horizontal="left" vertical="center" wrapText="1"/>
      <protection locked="0"/>
    </xf>
    <xf numFmtId="9" fontId="2" fillId="15" borderId="11" xfId="0" applyNumberFormat="1" applyFont="1" applyFill="1" applyBorder="1"/>
    <xf numFmtId="44" fontId="2" fillId="12" borderId="13" xfId="0" applyNumberFormat="1" applyFont="1" applyFill="1" applyBorder="1"/>
    <xf numFmtId="0" fontId="2" fillId="12" borderId="12" xfId="0" applyFont="1" applyFill="1" applyBorder="1" applyAlignment="1">
      <alignment vertical="top"/>
    </xf>
    <xf numFmtId="9" fontId="2" fillId="12" borderId="15" xfId="0" applyNumberFormat="1" applyFont="1" applyFill="1" applyBorder="1"/>
    <xf numFmtId="44" fontId="2" fillId="12" borderId="5" xfId="0" applyNumberFormat="1" applyFont="1" applyFill="1" applyBorder="1"/>
    <xf numFmtId="0" fontId="13" fillId="12" borderId="4" xfId="2" applyFont="1" applyFill="1" applyBorder="1" applyAlignment="1">
      <alignment horizontal="left" vertical="top"/>
    </xf>
    <xf numFmtId="0" fontId="2" fillId="12" borderId="12" xfId="0" applyFont="1" applyFill="1" applyBorder="1" applyAlignment="1">
      <alignment horizontal="left"/>
    </xf>
    <xf numFmtId="0" fontId="2" fillId="0" borderId="6" xfId="0" applyFont="1" applyFill="1" applyBorder="1"/>
    <xf numFmtId="0" fontId="0" fillId="17" borderId="25" xfId="0" applyFont="1" applyFill="1" applyBorder="1"/>
    <xf numFmtId="0" fontId="0" fillId="0" borderId="26" xfId="0" applyFont="1" applyBorder="1"/>
    <xf numFmtId="3" fontId="0" fillId="0" borderId="26" xfId="0" applyNumberFormat="1" applyFont="1" applyBorder="1"/>
    <xf numFmtId="0" fontId="16" fillId="0" borderId="1" xfId="0" applyFont="1" applyBorder="1"/>
    <xf numFmtId="0" fontId="2" fillId="3" borderId="1" xfId="0" applyFont="1" applyFill="1" applyBorder="1"/>
    <xf numFmtId="0" fontId="2" fillId="3" borderId="9" xfId="0" applyFont="1" applyFill="1" applyBorder="1"/>
    <xf numFmtId="0" fontId="2" fillId="3" borderId="1" xfId="0" applyFont="1" applyFill="1" applyBorder="1" applyAlignment="1">
      <alignment vertical="top"/>
    </xf>
    <xf numFmtId="0" fontId="2" fillId="3" borderId="2" xfId="0" applyFont="1" applyFill="1" applyBorder="1"/>
    <xf numFmtId="0" fontId="2" fillId="3" borderId="2" xfId="0" applyFont="1" applyFill="1" applyBorder="1" applyAlignment="1">
      <alignment vertical="top"/>
    </xf>
    <xf numFmtId="0" fontId="2" fillId="3" borderId="28" xfId="0" applyFont="1" applyFill="1" applyBorder="1"/>
    <xf numFmtId="0" fontId="2" fillId="0" borderId="1" xfId="0" applyFont="1" applyBorder="1" applyProtection="1">
      <protection locked="0"/>
    </xf>
    <xf numFmtId="9" fontId="2" fillId="4" borderId="9" xfId="5" applyFont="1" applyFill="1" applyBorder="1" applyProtection="1">
      <protection locked="0"/>
    </xf>
    <xf numFmtId="0" fontId="2" fillId="3" borderId="11" xfId="0" applyFont="1" applyFill="1" applyBorder="1"/>
    <xf numFmtId="0" fontId="2" fillId="3" borderId="38" xfId="0" applyFont="1" applyFill="1" applyBorder="1"/>
    <xf numFmtId="0" fontId="2" fillId="3" borderId="39" xfId="0" applyFont="1" applyFill="1" applyBorder="1"/>
    <xf numFmtId="0" fontId="2" fillId="3" borderId="5" xfId="0" applyFont="1" applyFill="1" applyBorder="1"/>
    <xf numFmtId="0" fontId="2" fillId="3" borderId="0" xfId="0" applyFont="1" applyFill="1" applyBorder="1"/>
    <xf numFmtId="0" fontId="2" fillId="0" borderId="2" xfId="0" applyFont="1" applyBorder="1" applyProtection="1">
      <protection locked="0"/>
    </xf>
    <xf numFmtId="9" fontId="2" fillId="4" borderId="31" xfId="5" applyFont="1" applyFill="1" applyBorder="1" applyProtection="1">
      <protection locked="0"/>
    </xf>
    <xf numFmtId="0" fontId="2" fillId="0" borderId="8" xfId="0" applyFont="1" applyBorder="1" applyProtection="1"/>
    <xf numFmtId="0" fontId="2" fillId="0" borderId="0" xfId="0" applyFont="1" applyBorder="1" applyProtection="1"/>
    <xf numFmtId="0" fontId="2" fillId="0" borderId="0" xfId="0" applyFont="1" applyBorder="1" applyAlignment="1" applyProtection="1"/>
    <xf numFmtId="0" fontId="16" fillId="0" borderId="32" xfId="0" applyFont="1" applyBorder="1" applyAlignment="1" applyProtection="1">
      <alignment vertical="center"/>
    </xf>
    <xf numFmtId="0" fontId="16" fillId="0" borderId="3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top" wrapText="1"/>
    </xf>
    <xf numFmtId="0" fontId="2" fillId="0" borderId="29" xfId="0" applyFont="1" applyBorder="1" applyAlignment="1" applyProtection="1">
      <alignment wrapText="1"/>
    </xf>
    <xf numFmtId="0" fontId="2" fillId="0" borderId="27" xfId="0" applyFont="1" applyBorder="1" applyAlignment="1" applyProtection="1">
      <alignment wrapText="1"/>
    </xf>
    <xf numFmtId="0" fontId="2" fillId="0" borderId="1" xfId="0" applyFont="1" applyBorder="1" applyProtection="1"/>
    <xf numFmtId="0" fontId="16" fillId="2" borderId="6" xfId="0" applyFont="1" applyFill="1" applyBorder="1" applyAlignment="1" applyProtection="1">
      <alignment vertical="center" wrapText="1"/>
    </xf>
    <xf numFmtId="0" fontId="16" fillId="2" borderId="8" xfId="0" applyFont="1" applyFill="1" applyBorder="1" applyAlignment="1" applyProtection="1">
      <alignment vertical="center" wrapText="1"/>
    </xf>
    <xf numFmtId="0" fontId="16" fillId="2" borderId="6" xfId="0" applyFont="1" applyFill="1" applyBorder="1" applyAlignment="1" applyProtection="1">
      <alignment vertical="center"/>
    </xf>
    <xf numFmtId="0" fontId="16" fillId="2" borderId="6" xfId="0" applyFont="1" applyFill="1" applyBorder="1" applyAlignment="1" applyProtection="1">
      <alignment horizontal="left" vertical="center" wrapText="1"/>
    </xf>
    <xf numFmtId="0" fontId="16" fillId="2" borderId="41" xfId="0" applyFont="1" applyFill="1" applyBorder="1" applyAlignment="1" applyProtection="1">
      <alignment vertical="center" wrapText="1"/>
    </xf>
    <xf numFmtId="0" fontId="16" fillId="2" borderId="42" xfId="0" applyFont="1" applyFill="1" applyBorder="1" applyAlignment="1" applyProtection="1">
      <alignment vertical="center" wrapText="1"/>
    </xf>
    <xf numFmtId="0" fontId="16" fillId="2" borderId="43" xfId="0" applyFont="1" applyFill="1" applyBorder="1" applyAlignment="1" applyProtection="1">
      <alignment vertical="center" wrapText="1"/>
    </xf>
    <xf numFmtId="0" fontId="2" fillId="0" borderId="6" xfId="0" applyFont="1" applyFill="1" applyBorder="1" applyProtection="1"/>
    <xf numFmtId="0" fontId="2" fillId="0" borderId="9" xfId="0" applyFont="1" applyFill="1" applyBorder="1" applyAlignment="1" applyProtection="1">
      <alignment vertical="center"/>
    </xf>
    <xf numFmtId="0" fontId="2" fillId="0" borderId="9" xfId="0" applyFont="1" applyFill="1" applyBorder="1" applyAlignment="1" applyProtection="1">
      <alignment horizontal="left" vertical="center"/>
    </xf>
    <xf numFmtId="0" fontId="2" fillId="3" borderId="9" xfId="0" applyFont="1" applyFill="1" applyBorder="1" applyAlignment="1" applyProtection="1">
      <alignment horizontal="left" vertical="center"/>
    </xf>
    <xf numFmtId="164" fontId="2" fillId="3" borderId="9" xfId="0" applyNumberFormat="1" applyFont="1" applyFill="1" applyBorder="1" applyAlignment="1" applyProtection="1">
      <alignment horizontal="left" vertical="center"/>
    </xf>
    <xf numFmtId="0" fontId="2" fillId="3" borderId="9" xfId="0" applyFont="1" applyFill="1" applyBorder="1" applyAlignment="1" applyProtection="1">
      <alignment horizontal="left" vertical="center" wrapText="1"/>
    </xf>
    <xf numFmtId="165" fontId="2" fillId="3" borderId="9" xfId="4" applyNumberFormat="1" applyFont="1" applyFill="1" applyBorder="1" applyAlignment="1" applyProtection="1">
      <alignment horizontal="left" vertical="center" wrapText="1"/>
    </xf>
    <xf numFmtId="44" fontId="2" fillId="3" borderId="34" xfId="0" applyNumberFormat="1" applyFont="1" applyFill="1" applyBorder="1" applyAlignment="1" applyProtection="1">
      <alignment horizontal="left" vertical="center"/>
    </xf>
    <xf numFmtId="9" fontId="2" fillId="3" borderId="9" xfId="5" applyFont="1" applyFill="1" applyBorder="1" applyAlignment="1" applyProtection="1">
      <alignment horizontal="left" vertical="center"/>
    </xf>
    <xf numFmtId="44" fontId="2" fillId="3" borderId="9" xfId="0" applyNumberFormat="1" applyFont="1" applyFill="1" applyBorder="1" applyProtection="1"/>
    <xf numFmtId="0" fontId="2" fillId="0" borderId="9" xfId="0" applyFont="1" applyFill="1" applyBorder="1" applyProtection="1"/>
    <xf numFmtId="0" fontId="2" fillId="3" borderId="9" xfId="0" applyFont="1" applyFill="1" applyBorder="1" applyProtection="1"/>
    <xf numFmtId="0" fontId="2" fillId="3" borderId="9" xfId="0" applyFont="1" applyFill="1" applyBorder="1" applyAlignment="1" applyProtection="1"/>
    <xf numFmtId="0" fontId="2" fillId="3" borderId="9" xfId="0" applyFont="1" applyFill="1" applyBorder="1" applyAlignment="1" applyProtection="1">
      <alignment vertical="center"/>
    </xf>
    <xf numFmtId="0" fontId="2" fillId="0" borderId="9" xfId="0" applyFont="1" applyFill="1" applyBorder="1" applyAlignment="1" applyProtection="1">
      <alignment horizontal="left"/>
    </xf>
    <xf numFmtId="0" fontId="2" fillId="3" borderId="9" xfId="0" applyFont="1" applyFill="1" applyBorder="1" applyAlignment="1" applyProtection="1">
      <alignment horizontal="left"/>
    </xf>
    <xf numFmtId="0" fontId="2" fillId="3" borderId="9" xfId="0" applyFont="1" applyFill="1" applyBorder="1" applyAlignment="1" applyProtection="1">
      <alignment vertical="top"/>
    </xf>
    <xf numFmtId="0" fontId="2" fillId="3" borderId="9" xfId="0" applyFont="1" applyFill="1" applyBorder="1" applyAlignment="1" applyProtection="1">
      <alignment vertical="center" wrapText="1"/>
    </xf>
    <xf numFmtId="0" fontId="2" fillId="0" borderId="9" xfId="0" applyFont="1" applyFill="1" applyBorder="1" applyAlignment="1" applyProtection="1">
      <alignment vertical="top"/>
    </xf>
    <xf numFmtId="0" fontId="2" fillId="0" borderId="9" xfId="0" applyFont="1" applyFill="1" applyBorder="1" applyAlignment="1" applyProtection="1">
      <alignment vertical="top" wrapText="1"/>
    </xf>
    <xf numFmtId="0" fontId="2" fillId="3" borderId="9" xfId="0" applyFont="1" applyFill="1" applyBorder="1" applyAlignment="1" applyProtection="1">
      <alignment vertical="top" wrapText="1"/>
    </xf>
    <xf numFmtId="164" fontId="2" fillId="3" borderId="9" xfId="0" applyNumberFormat="1" applyFont="1" applyFill="1" applyBorder="1" applyAlignment="1" applyProtection="1">
      <alignment vertical="top"/>
    </xf>
    <xf numFmtId="0" fontId="2" fillId="0" borderId="47" xfId="0" applyFont="1" applyFill="1" applyBorder="1" applyAlignment="1" applyProtection="1">
      <alignment vertical="center"/>
    </xf>
    <xf numFmtId="0" fontId="2" fillId="0" borderId="47" xfId="0" applyFont="1" applyFill="1" applyBorder="1" applyProtection="1"/>
    <xf numFmtId="44" fontId="2" fillId="3" borderId="35" xfId="0" applyNumberFormat="1" applyFont="1" applyFill="1" applyBorder="1" applyAlignment="1" applyProtection="1">
      <alignment horizontal="left" vertical="center"/>
    </xf>
    <xf numFmtId="0" fontId="2" fillId="0" borderId="39" xfId="0" applyFont="1" applyBorder="1" applyProtection="1"/>
    <xf numFmtId="0" fontId="2" fillId="0" borderId="5" xfId="0" applyFont="1" applyBorder="1" applyProtection="1"/>
    <xf numFmtId="0" fontId="2" fillId="0" borderId="5" xfId="0" applyFont="1" applyBorder="1" applyAlignment="1" applyProtection="1"/>
    <xf numFmtId="0" fontId="2" fillId="0" borderId="7" xfId="0" applyFont="1" applyBorder="1" applyProtection="1"/>
    <xf numFmtId="44" fontId="2" fillId="0" borderId="30" xfId="1" applyFont="1" applyBorder="1" applyProtection="1"/>
    <xf numFmtId="0" fontId="2" fillId="0" borderId="33" xfId="0" applyFont="1" applyBorder="1" applyProtection="1"/>
    <xf numFmtId="44" fontId="2" fillId="18" borderId="40" xfId="1" applyFont="1" applyFill="1" applyBorder="1" applyProtection="1"/>
    <xf numFmtId="0" fontId="17" fillId="4" borderId="9" xfId="0" applyFont="1" applyFill="1" applyBorder="1" applyAlignment="1" applyProtection="1">
      <alignment horizontal="left" vertical="top"/>
      <protection locked="0"/>
    </xf>
    <xf numFmtId="0" fontId="18" fillId="4" borderId="9" xfId="0" applyFont="1" applyFill="1" applyBorder="1" applyProtection="1">
      <protection locked="0"/>
    </xf>
    <xf numFmtId="0" fontId="17" fillId="4" borderId="9" xfId="0" applyFont="1" applyFill="1" applyBorder="1" applyProtection="1">
      <protection locked="0"/>
    </xf>
    <xf numFmtId="0" fontId="18" fillId="4" borderId="9" xfId="0" applyFont="1" applyFill="1" applyBorder="1" applyAlignment="1" applyProtection="1">
      <alignment horizontal="left" vertical="center"/>
      <protection locked="0"/>
    </xf>
    <xf numFmtId="0" fontId="18" fillId="4" borderId="9" xfId="0" applyFont="1" applyFill="1" applyBorder="1" applyAlignment="1" applyProtection="1">
      <protection locked="0"/>
    </xf>
    <xf numFmtId="0" fontId="17" fillId="4" borderId="9" xfId="2" applyFont="1" applyFill="1" applyBorder="1" applyAlignment="1" applyProtection="1">
      <alignment horizontal="left" vertical="top"/>
      <protection locked="0"/>
    </xf>
    <xf numFmtId="0" fontId="2" fillId="4" borderId="47" xfId="0" applyFont="1" applyFill="1" applyBorder="1" applyProtection="1">
      <protection locked="0"/>
    </xf>
    <xf numFmtId="0" fontId="17" fillId="4" borderId="47" xfId="0" applyFont="1" applyFill="1" applyBorder="1" applyAlignment="1" applyProtection="1">
      <alignment horizontal="left" vertical="top"/>
      <protection locked="0"/>
    </xf>
    <xf numFmtId="0" fontId="16" fillId="18" borderId="27" xfId="0" applyFont="1" applyFill="1" applyBorder="1" applyAlignment="1" applyProtection="1">
      <alignment horizontal="center" wrapText="1"/>
    </xf>
    <xf numFmtId="0" fontId="16" fillId="18" borderId="48" xfId="0" applyFont="1" applyFill="1" applyBorder="1" applyAlignment="1" applyProtection="1">
      <alignment horizontal="center" wrapText="1"/>
    </xf>
    <xf numFmtId="0" fontId="16" fillId="18" borderId="28" xfId="0" applyFont="1" applyFill="1" applyBorder="1" applyAlignment="1" applyProtection="1">
      <alignment horizontal="center" wrapText="1"/>
    </xf>
    <xf numFmtId="0" fontId="16" fillId="18" borderId="44" xfId="0" applyFont="1" applyFill="1" applyBorder="1" applyAlignment="1" applyProtection="1">
      <alignment horizontal="center" vertical="center"/>
    </xf>
    <xf numFmtId="0" fontId="16" fillId="18" borderId="36" xfId="0" applyFont="1" applyFill="1" applyBorder="1" applyAlignment="1" applyProtection="1">
      <alignment horizontal="center" vertical="center"/>
    </xf>
    <xf numFmtId="0" fontId="16" fillId="18" borderId="37" xfId="0" applyFont="1" applyFill="1" applyBorder="1" applyAlignment="1" applyProtection="1">
      <alignment horizontal="center" vertical="center"/>
    </xf>
    <xf numFmtId="0" fontId="16" fillId="0" borderId="46" xfId="0" applyFont="1" applyBorder="1" applyAlignment="1" applyProtection="1">
      <alignment horizontal="left" vertical="center" wrapText="1"/>
    </xf>
    <xf numFmtId="0" fontId="16" fillId="0" borderId="45" xfId="0" applyFont="1" applyBorder="1" applyAlignment="1" applyProtection="1">
      <alignment horizontal="left" vertical="center" wrapText="1"/>
    </xf>
    <xf numFmtId="0" fontId="2" fillId="0" borderId="31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 vertical="top" wrapText="1"/>
    </xf>
    <xf numFmtId="0" fontId="2" fillId="0" borderId="27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 wrapText="1"/>
    </xf>
    <xf numFmtId="165" fontId="16" fillId="0" borderId="0" xfId="4" applyNumberFormat="1" applyFont="1" applyBorder="1" applyAlignment="1" applyProtection="1">
      <alignment horizontal="right"/>
    </xf>
    <xf numFmtId="165" fontId="16" fillId="2" borderId="41" xfId="4" applyNumberFormat="1" applyFont="1" applyFill="1" applyBorder="1" applyAlignment="1" applyProtection="1">
      <alignment horizontal="right" wrapText="1"/>
    </xf>
    <xf numFmtId="165" fontId="2" fillId="3" borderId="9" xfId="4" applyNumberFormat="1" applyFont="1" applyFill="1" applyBorder="1" applyAlignment="1" applyProtection="1">
      <alignment horizontal="right" wrapText="1"/>
    </xf>
    <xf numFmtId="0" fontId="2" fillId="3" borderId="9" xfId="0" applyFont="1" applyFill="1" applyBorder="1" applyAlignment="1" applyProtection="1">
      <alignment horizontal="right"/>
    </xf>
    <xf numFmtId="165" fontId="2" fillId="3" borderId="9" xfId="4" applyNumberFormat="1" applyFont="1" applyFill="1" applyBorder="1" applyAlignment="1" applyProtection="1">
      <alignment horizontal="right"/>
    </xf>
    <xf numFmtId="3" fontId="0" fillId="3" borderId="9" xfId="0" applyNumberFormat="1" applyFill="1" applyBorder="1" applyAlignment="1" applyProtection="1">
      <alignment horizontal="right"/>
    </xf>
    <xf numFmtId="165" fontId="16" fillId="0" borderId="5" xfId="4" applyNumberFormat="1" applyFont="1" applyBorder="1" applyAlignment="1" applyProtection="1">
      <alignment horizontal="right"/>
    </xf>
    <xf numFmtId="165" fontId="16" fillId="0" borderId="1" xfId="4" applyNumberFormat="1" applyFont="1" applyBorder="1" applyAlignment="1">
      <alignment horizontal="right"/>
    </xf>
    <xf numFmtId="0" fontId="2" fillId="0" borderId="0" xfId="0" applyFont="1" applyBorder="1" applyAlignment="1" applyProtection="1">
      <alignment horizontal="right"/>
    </xf>
    <xf numFmtId="0" fontId="16" fillId="2" borderId="41" xfId="0" applyFont="1" applyFill="1" applyBorder="1" applyAlignment="1" applyProtection="1">
      <alignment horizontal="right" wrapText="1"/>
    </xf>
    <xf numFmtId="44" fontId="2" fillId="3" borderId="9" xfId="0" applyNumberFormat="1" applyFont="1" applyFill="1" applyBorder="1" applyAlignment="1" applyProtection="1">
      <alignment horizontal="right" readingOrder="1"/>
    </xf>
    <xf numFmtId="44" fontId="2" fillId="3" borderId="9" xfId="0" applyNumberFormat="1" applyFont="1" applyFill="1" applyBorder="1" applyAlignment="1" applyProtection="1">
      <alignment horizontal="right"/>
    </xf>
    <xf numFmtId="0" fontId="2" fillId="3" borderId="9" xfId="0" applyFont="1" applyFill="1" applyBorder="1" applyAlignment="1" applyProtection="1">
      <alignment horizontal="right" readingOrder="1"/>
    </xf>
    <xf numFmtId="0" fontId="2" fillId="0" borderId="5" xfId="0" applyFont="1" applyBorder="1" applyAlignment="1" applyProtection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44" fontId="2" fillId="3" borderId="9" xfId="0" applyNumberFormat="1" applyFont="1" applyFill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6">
    <cellStyle name="Komma" xfId="4" builtinId="3"/>
    <cellStyle name="Komma 2" xfId="3" xr:uid="{00000000-0005-0000-0000-000001000000}"/>
    <cellStyle name="Procent" xfId="5" builtinId="5"/>
    <cellStyle name="Standaard" xfId="0" builtinId="0"/>
    <cellStyle name="Standaard 2" xfId="2" xr:uid="{00000000-0005-0000-0000-000003000000}"/>
    <cellStyle name="Valuta" xfId="1" builtinId="4"/>
  </cellStyles>
  <dxfs count="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stenberg-my.sharepoint.com/personal/bkoeman_jostenberg_nl/Documents/Bureaublad/invulbestand%20door%20leveranci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te vullen door LEVERANCIER"/>
      <sheetName val="INVULINSTRUCTIE LEVERANCIER"/>
      <sheetName val="Waardelijsten"/>
    </sheetNames>
    <sheetDataSet>
      <sheetData sheetId="0"/>
      <sheetData sheetId="1"/>
      <sheetData sheetId="2">
        <row r="2">
          <cell r="B2" t="str">
            <v>SYNC</v>
          </cell>
        </row>
        <row r="3">
          <cell r="B3" t="str">
            <v>ADD</v>
          </cell>
          <cell r="F3" t="str">
            <v>~~ Accessoires schoonmaakmachines</v>
          </cell>
        </row>
        <row r="4">
          <cell r="F4" t="str">
            <v>~~ Afvalzakken</v>
          </cell>
        </row>
        <row r="5">
          <cell r="B5" t="str">
            <v>Diensten</v>
          </cell>
          <cell r="F5" t="str">
            <v>~~ Anti scheur artikelen</v>
          </cell>
        </row>
        <row r="6">
          <cell r="B6" t="str">
            <v>Goederen</v>
          </cell>
          <cell r="F6" t="str">
            <v>~~ Audio en video</v>
          </cell>
        </row>
        <row r="7">
          <cell r="F7" t="str">
            <v>~~ Audio en video facilitair</v>
          </cell>
        </row>
        <row r="8">
          <cell r="F8" t="str">
            <v>~~ Baby artikelen</v>
          </cell>
        </row>
        <row r="9">
          <cell r="F9" t="str">
            <v>~~ Bad- en toiletaccessoires</v>
          </cell>
        </row>
        <row r="10">
          <cell r="F10" t="str">
            <v>~~ Badhanddoeken, washandjes</v>
          </cell>
        </row>
        <row r="11">
          <cell r="F11" t="str">
            <v>~~ Beddengoed</v>
          </cell>
        </row>
        <row r="12">
          <cell r="F12" t="str">
            <v>~~ Beschermkleding</v>
          </cell>
        </row>
        <row r="13">
          <cell r="F13" t="str">
            <v>~~ BHV artikelen</v>
          </cell>
        </row>
        <row r="14">
          <cell r="F14" t="str">
            <v>~~ BHV oefenmateriaal</v>
          </cell>
        </row>
        <row r="15">
          <cell r="F15" t="str">
            <v>~~ Bloemen</v>
          </cell>
        </row>
        <row r="16">
          <cell r="F16" t="str">
            <v>~~ Bodywarmers</v>
          </cell>
        </row>
        <row r="17">
          <cell r="F17" t="str">
            <v>~~ Bovenkleding</v>
          </cell>
        </row>
        <row r="18">
          <cell r="F18" t="str">
            <v>~~ Briefpapier gedetineerden</v>
          </cell>
        </row>
        <row r="19">
          <cell r="F19" t="str">
            <v>~~ Briefpapier, enveloppen e.d</v>
          </cell>
        </row>
        <row r="20">
          <cell r="F20" t="str">
            <v>~~ Broeken</v>
          </cell>
        </row>
        <row r="21">
          <cell r="F21" t="str">
            <v>~~ Brood en broodproducten</v>
          </cell>
        </row>
        <row r="22">
          <cell r="F22" t="str">
            <v>~~ Brood en broodproducten tbv personeel</v>
          </cell>
        </row>
        <row r="23">
          <cell r="F23" t="str">
            <v>~~ Cadeaubonnen</v>
          </cell>
        </row>
        <row r="24">
          <cell r="F24" t="str">
            <v>~~ Damesverbandmiddelen</v>
          </cell>
        </row>
        <row r="25">
          <cell r="F25" t="str">
            <v>~~ Diepvriesproducten</v>
          </cell>
        </row>
        <row r="26">
          <cell r="F26" t="str">
            <v>~~ Diepvriesproducten tbv personeel</v>
          </cell>
        </row>
        <row r="27">
          <cell r="F27" t="str">
            <v>~~ DKW - Azijn, sauzen, specerijen, mosterd</v>
          </cell>
        </row>
        <row r="28">
          <cell r="F28" t="str">
            <v>~~ DKW - Azijn, sauzen, specerijen, mosterd tbv personeel</v>
          </cell>
        </row>
        <row r="29">
          <cell r="F29" t="str">
            <v>~~ DKW - Babyvoeding</v>
          </cell>
        </row>
        <row r="30">
          <cell r="F30" t="str">
            <v>~~ DKW - Babyvoeding tbv personeel</v>
          </cell>
        </row>
        <row r="31">
          <cell r="F31" t="str">
            <v>~~ DKW - Chips, koek en pinda's</v>
          </cell>
        </row>
        <row r="32">
          <cell r="F32" t="str">
            <v>~~ DKW - Chips, koek en pinda's tbv personeel</v>
          </cell>
        </row>
        <row r="33">
          <cell r="F33" t="str">
            <v>~~ DKW - Feestdagen/seizoensartikelen</v>
          </cell>
        </row>
        <row r="34">
          <cell r="F34" t="str">
            <v>~~ DKW - Feestdagen/seizoensartikelen tbv personeel</v>
          </cell>
        </row>
        <row r="35">
          <cell r="F35" t="str">
            <v>~~ DKW - Fris, sappen &amp; limonades, bier en wijn</v>
          </cell>
        </row>
        <row r="36">
          <cell r="F36" t="str">
            <v>~~ DKW - Fris, sappen &amp; limonades, bier en wijn tbv personeel</v>
          </cell>
        </row>
        <row r="37">
          <cell r="F37" t="str">
            <v>~~ DKW - Gebonden, heldere soepen en bouillon</v>
          </cell>
        </row>
        <row r="38">
          <cell r="F38" t="str">
            <v>~~ DKW - Gebonden, heldere soepen en bouillon tbv personeel</v>
          </cell>
        </row>
        <row r="39">
          <cell r="F39" t="str">
            <v>~~ DKW - Groenten &amp; vruchten conserven</v>
          </cell>
        </row>
        <row r="40">
          <cell r="F40" t="str">
            <v>~~ DKW - Groenten &amp; vruchten conserven tbv personeel</v>
          </cell>
        </row>
        <row r="41">
          <cell r="F41" t="str">
            <v>~~ DKW - Koffie en thee, creamer en suiker</v>
          </cell>
        </row>
        <row r="42">
          <cell r="F42" t="str">
            <v>~~ DKW - Koffie en thee, creamer en suiker tbv personeel</v>
          </cell>
        </row>
        <row r="43">
          <cell r="F43" t="str">
            <v>~~ DKW - Ontbijtartikelen</v>
          </cell>
        </row>
        <row r="44">
          <cell r="F44" t="str">
            <v>~~ DKW - Ontbijtartikelen tbv personeel</v>
          </cell>
        </row>
        <row r="45">
          <cell r="F45" t="str">
            <v>~~ DKW - Overige</v>
          </cell>
        </row>
        <row r="46">
          <cell r="F46" t="str">
            <v>~~ DKW - Overige tbv personeel</v>
          </cell>
        </row>
        <row r="47">
          <cell r="F47" t="str">
            <v>~~ DKW - Snoep, chocolade en suikerwerk</v>
          </cell>
        </row>
        <row r="48">
          <cell r="F48" t="str">
            <v>~~ DKW - Snoep, chocolade en suikerwerk tbv personeel</v>
          </cell>
        </row>
        <row r="49">
          <cell r="F49" t="str">
            <v>~~ Feestdagen</v>
          </cell>
        </row>
        <row r="50">
          <cell r="F50" t="str">
            <v>~~ Fitnessapparatuur</v>
          </cell>
        </row>
        <row r="51">
          <cell r="F51" t="str">
            <v>~~ Formulieren</v>
          </cell>
        </row>
        <row r="52">
          <cell r="F52" t="str">
            <v>~~ Gereedschappen elektrisch en toebehoren</v>
          </cell>
        </row>
        <row r="53">
          <cell r="F53" t="str">
            <v>~~ Gereedschappen niet elektrisch en overige technische materialen</v>
          </cell>
        </row>
        <row r="54">
          <cell r="F54" t="str">
            <v>~~ Groente, fruit en aardappelen</v>
          </cell>
        </row>
        <row r="55">
          <cell r="F55" t="str">
            <v>~~ Groente, fruit en aardappelen tbv personeel</v>
          </cell>
        </row>
        <row r="56">
          <cell r="F56" t="str">
            <v>~~ Handschoenen</v>
          </cell>
        </row>
        <row r="57">
          <cell r="F57" t="str">
            <v>~~ Handschoenen en mondkapjes voor medisch personeel</v>
          </cell>
        </row>
        <row r="58">
          <cell r="F58" t="str">
            <v>~~ Handwerkartikelen</v>
          </cell>
        </row>
        <row r="59">
          <cell r="F59" t="str">
            <v>~~ Heftrucks</v>
          </cell>
        </row>
        <row r="60">
          <cell r="F60" t="str">
            <v>~~ Houtmaterialen</v>
          </cell>
        </row>
        <row r="61">
          <cell r="F61" t="str">
            <v>~~ Huishoudelijke apparatuur facilitair algemeen</v>
          </cell>
        </row>
        <row r="62">
          <cell r="F62" t="str">
            <v>~~ Hygiënische verzorging</v>
          </cell>
        </row>
        <row r="63">
          <cell r="F63" t="str">
            <v>~~ IBT Helmen en toebehoren</v>
          </cell>
        </row>
        <row r="64">
          <cell r="F64" t="str">
            <v>~~ IBT-LBB laarzen</v>
          </cell>
        </row>
        <row r="65">
          <cell r="F65" t="str">
            <v>~~ IJzerwaren</v>
          </cell>
        </row>
        <row r="66">
          <cell r="F66" t="str">
            <v>~~ Inhoud en toebehoren warme drankenautomaten</v>
          </cell>
        </row>
        <row r="67">
          <cell r="F67" t="str">
            <v>~~ Joggingpakken</v>
          </cell>
        </row>
        <row r="68">
          <cell r="F68" t="str">
            <v>~~ Kaas</v>
          </cell>
        </row>
        <row r="69">
          <cell r="F69" t="str">
            <v>~~ Kaas tbv personeel</v>
          </cell>
        </row>
        <row r="70">
          <cell r="F70" t="str">
            <v>~~ Karton en papier</v>
          </cell>
        </row>
        <row r="71">
          <cell r="F71" t="str">
            <v>~~ Kasten, bedden e.d.</v>
          </cell>
        </row>
        <row r="72">
          <cell r="F72" t="str">
            <v>~~ Kerstgeschenk DJI</v>
          </cell>
        </row>
        <row r="73">
          <cell r="F73" t="str">
            <v>~~ Keukenhanddoeken en theedoeken</v>
          </cell>
        </row>
        <row r="74">
          <cell r="F74" t="str">
            <v>~~ Kleding accessoires</v>
          </cell>
        </row>
        <row r="75">
          <cell r="F75" t="str">
            <v>~~ Kleding voor medisch personeel</v>
          </cell>
        </row>
        <row r="76">
          <cell r="F76" t="str">
            <v>~~ Klei, gips, steen en dergelijke</v>
          </cell>
        </row>
        <row r="77">
          <cell r="F77" t="str">
            <v>~~ Klein keukenapparatuur</v>
          </cell>
        </row>
        <row r="78">
          <cell r="F78" t="str">
            <v>~~ Klein tandartsinstrumentarium en onderdelen</v>
          </cell>
        </row>
        <row r="79">
          <cell r="F79" t="str">
            <v>~~ Maaltijdcomponenten koel vers</v>
          </cell>
        </row>
        <row r="80">
          <cell r="F80" t="str">
            <v>~~ Maaltijdcomponenten koel vers tbv personeel</v>
          </cell>
        </row>
        <row r="81">
          <cell r="F81" t="str">
            <v>~~ Magazijninrichting</v>
          </cell>
        </row>
        <row r="82">
          <cell r="F82" t="str">
            <v>~~ Matrassen en kussens</v>
          </cell>
        </row>
        <row r="83">
          <cell r="F83" t="str">
            <v>~~ Medicijnen en desinfectie</v>
          </cell>
        </row>
        <row r="84">
          <cell r="F84" t="str">
            <v>~~ Meubilair tbv iso</v>
          </cell>
        </row>
        <row r="85">
          <cell r="F85" t="str">
            <v>~~ Onderhoudsartikelen tbv warme drankenautomaten</v>
          </cell>
        </row>
        <row r="86">
          <cell r="F86" t="str">
            <v>~~ Orderkosten</v>
          </cell>
        </row>
        <row r="87">
          <cell r="F87" t="str">
            <v>~~ Overalls</v>
          </cell>
        </row>
        <row r="88">
          <cell r="F88" t="str">
            <v>~~ Overhemden</v>
          </cell>
        </row>
        <row r="89">
          <cell r="F89" t="str">
            <v>~~ Overig artikelen tbv iso</v>
          </cell>
        </row>
        <row r="90">
          <cell r="F90" t="str">
            <v>~~ Overig gereedschap</v>
          </cell>
        </row>
        <row r="91">
          <cell r="F91" t="str">
            <v>~~ Overig huishoudelijk</v>
          </cell>
        </row>
        <row r="92">
          <cell r="F92" t="str">
            <v>~~ Overige apparatuur</v>
          </cell>
        </row>
        <row r="93">
          <cell r="F93" t="str">
            <v>~~ Overige facilitaire / huishoudelijke artikelen</v>
          </cell>
        </row>
        <row r="94">
          <cell r="F94" t="str">
            <v>~~ Overige hobbymaterialen</v>
          </cell>
        </row>
        <row r="95">
          <cell r="F95" t="str">
            <v>~~ Overige kantoorartikelen</v>
          </cell>
        </row>
        <row r="96">
          <cell r="F96" t="str">
            <v>~~ Overige medische artikelen en instrumentarium</v>
          </cell>
        </row>
        <row r="97">
          <cell r="F97" t="str">
            <v>~~ Overige persoonlijke verzorging</v>
          </cell>
        </row>
        <row r="98">
          <cell r="F98" t="str">
            <v>~~ Overige tandartsartikelen</v>
          </cell>
        </row>
        <row r="99">
          <cell r="F99" t="str">
            <v>~~ Platbodemwagens e.d.</v>
          </cell>
        </row>
        <row r="100">
          <cell r="F100" t="str">
            <v>~~ Pleisters en verbandmiddelen</v>
          </cell>
        </row>
        <row r="101">
          <cell r="F101" t="str">
            <v>~~ Poloshirts en T-shirts</v>
          </cell>
        </row>
        <row r="102">
          <cell r="F102" t="str">
            <v>~~ Potten, pannen, servies, bestek</v>
          </cell>
        </row>
        <row r="103">
          <cell r="F103" t="str">
            <v>~~ Preciosa enveloppen</v>
          </cell>
        </row>
        <row r="104">
          <cell r="F104" t="str">
            <v>~~ Pyjama's</v>
          </cell>
        </row>
        <row r="105">
          <cell r="F105" t="str">
            <v>~~ Recreatie artikelen</v>
          </cell>
        </row>
        <row r="106">
          <cell r="F106" t="str">
            <v>~~ Regenereerapparatuur en voedseltransportwagens</v>
          </cell>
        </row>
        <row r="107">
          <cell r="F107" t="str">
            <v>~~ Reinigingsartikelen</v>
          </cell>
        </row>
        <row r="108">
          <cell r="F108" t="str">
            <v>~~ Reinigingsartikelen facilitair</v>
          </cell>
        </row>
        <row r="109">
          <cell r="F109" t="str">
            <v>~~ Reinigingsmiddelen</v>
          </cell>
        </row>
        <row r="110">
          <cell r="F110" t="str">
            <v>~~ Reinigingsmiddelen facilitair</v>
          </cell>
        </row>
        <row r="111">
          <cell r="F111" t="str">
            <v>~~ Sanitaire artikelen facilitair (zeep, toiletpapier e.d.)</v>
          </cell>
        </row>
        <row r="112">
          <cell r="F112" t="str">
            <v>~~ Scheerbenodigheden dames en heren</v>
          </cell>
        </row>
        <row r="113">
          <cell r="F113" t="str">
            <v>~~ Schildersbenodigdheden</v>
          </cell>
        </row>
        <row r="114">
          <cell r="F114" t="str">
            <v>~~ Schoenen, slippers e.d.</v>
          </cell>
        </row>
        <row r="115">
          <cell r="F115" t="str">
            <v>~~ Schoonmaakmachines</v>
          </cell>
        </row>
        <row r="116">
          <cell r="F116" t="str">
            <v>~~ Servies, bestek, kookgerei</v>
          </cell>
        </row>
        <row r="117">
          <cell r="F117" t="str">
            <v>~~ Sokken en ondergoed</v>
          </cell>
        </row>
        <row r="118">
          <cell r="F118" t="str">
            <v>~~ Sportartikelen</v>
          </cell>
        </row>
        <row r="119">
          <cell r="F119" t="str">
            <v>~~ Sportschoenen en -kleding</v>
          </cell>
        </row>
        <row r="120">
          <cell r="F120" t="str">
            <v>~~ Stofjassen en werkjassen</v>
          </cell>
        </row>
        <row r="121">
          <cell r="F121" t="str">
            <v>~~ Strooizout</v>
          </cell>
        </row>
        <row r="122">
          <cell r="F122" t="str">
            <v>~~ Sweaters</v>
          </cell>
        </row>
        <row r="123">
          <cell r="F123" t="str">
            <v>~~ Tape en lijm</v>
          </cell>
        </row>
        <row r="124">
          <cell r="F124" t="str">
            <v>~~ Tekenmaterialen</v>
          </cell>
        </row>
        <row r="125">
          <cell r="F125" t="str">
            <v>~~ Toegangscontroleapparatuur</v>
          </cell>
        </row>
        <row r="126">
          <cell r="F126" t="str">
            <v>~~ Trappen en ladders</v>
          </cell>
        </row>
        <row r="127">
          <cell r="F127" t="str">
            <v>~~ Tuingereedschap</v>
          </cell>
        </row>
        <row r="128">
          <cell r="F128" t="str">
            <v>~~ Verf, inkt en krijt</v>
          </cell>
        </row>
        <row r="129">
          <cell r="F129" t="str">
            <v>~~ Verfgereedschap</v>
          </cell>
        </row>
        <row r="130">
          <cell r="F130" t="str">
            <v>~~ Verpakkingsmaterialen (wikkelfolie, tasjes, dozen e.d.)</v>
          </cell>
        </row>
        <row r="131">
          <cell r="F131" t="str">
            <v>~~ Verzegelingen</v>
          </cell>
        </row>
        <row r="132">
          <cell r="F132" t="str">
            <v>~~ Vis en visproducten</v>
          </cell>
        </row>
        <row r="133">
          <cell r="F133" t="str">
            <v>~~ Vis en visproducten tbv personeel</v>
          </cell>
        </row>
        <row r="134">
          <cell r="F134" t="str">
            <v>~~ Visitekaartjes</v>
          </cell>
        </row>
        <row r="135">
          <cell r="F135" t="str">
            <v>~~ Vlees</v>
          </cell>
        </row>
        <row r="136">
          <cell r="F136" t="str">
            <v>~~ Vlees tbv personeel</v>
          </cell>
        </row>
        <row r="137">
          <cell r="F137" t="str">
            <v>~~ Vleeswaren</v>
          </cell>
        </row>
        <row r="138">
          <cell r="F138" t="str">
            <v>~~ Vleeswaren tbv personeel</v>
          </cell>
        </row>
        <row r="139">
          <cell r="F139" t="str">
            <v>~~ Warme drankenautomaten</v>
          </cell>
        </row>
        <row r="140">
          <cell r="F140" t="str">
            <v>~~ Wasmachines en drogers t.b.v. arbeid</v>
          </cell>
        </row>
        <row r="141">
          <cell r="F141" t="str">
            <v>~~ Wasmiddelen t.b.v. arbeid</v>
          </cell>
        </row>
        <row r="142">
          <cell r="F142" t="str">
            <v>~~ Wegwerp linnengoed</v>
          </cell>
        </row>
        <row r="143">
          <cell r="F143" t="str">
            <v>~~ Wegwerpartikelen tbv keuken en catering</v>
          </cell>
        </row>
        <row r="144">
          <cell r="F144" t="str">
            <v>~~ Wegwerpkleding</v>
          </cell>
        </row>
        <row r="145">
          <cell r="F145" t="str">
            <v>~~ Wegwerpservies en -bestek</v>
          </cell>
        </row>
        <row r="146">
          <cell r="F146" t="str">
            <v>~~ Zuivelproducten</v>
          </cell>
        </row>
        <row r="147">
          <cell r="F147" t="str">
            <v>~~ Zuivelproducten tbv personeel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Versteeg, A.G. (Arry)" id="{08A1EA4C-EAE7-4E8B-B0B1-24D641ACF145}" userId="S::arry.versteeg@rvo.nl::34e7db1a-3766-4102-bc45-1bfc1bb2ccc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44" dT="2024-01-15T11:20:25.78" personId="{08A1EA4C-EAE7-4E8B-B0B1-24D641ACF145}" id="{C40126CD-076F-4A53-A917-D81D325CF1FA}">
    <text>15.5 cm mes  is 6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R198"/>
  <sheetViews>
    <sheetView tabSelected="1" zoomScale="90" zoomScaleNormal="90" workbookViewId="0">
      <pane xSplit="6" ySplit="11" topLeftCell="L138" activePane="bottomRight" state="frozen"/>
      <selection pane="topRight" activeCell="G1" sqref="G1"/>
      <selection pane="bottomLeft" activeCell="A12" sqref="A12"/>
      <selection pane="bottomRight" activeCell="N166" sqref="N166"/>
    </sheetView>
  </sheetViews>
  <sheetFormatPr defaultColWidth="9" defaultRowHeight="11.5" x14ac:dyDescent="0.25"/>
  <cols>
    <col min="1" max="1" width="18.08984375" style="165" customWidth="1"/>
    <col min="2" max="2" width="28.26953125" style="165" customWidth="1"/>
    <col min="3" max="3" width="23.90625" style="165" customWidth="1"/>
    <col min="4" max="4" width="34.54296875" style="165" customWidth="1"/>
    <col min="5" max="5" width="40" style="165" customWidth="1"/>
    <col min="6" max="6" width="14.6328125" style="165" customWidth="1"/>
    <col min="7" max="7" width="19.08984375" style="165" customWidth="1"/>
    <col min="8" max="8" width="9.36328125" style="165" bestFit="1" customWidth="1"/>
    <col min="9" max="9" width="31.08984375" style="211" customWidth="1"/>
    <col min="10" max="10" width="38.7265625" style="165" customWidth="1"/>
    <col min="11" max="11" width="23" style="330" customWidth="1"/>
    <col min="12" max="12" width="11.6328125" style="319" customWidth="1"/>
    <col min="13" max="13" width="8.453125" style="326" customWidth="1"/>
    <col min="14" max="14" width="22.90625" style="165" customWidth="1"/>
    <col min="15" max="15" width="28.90625" style="165" customWidth="1"/>
    <col min="16" max="16" width="9.453125" style="165" customWidth="1"/>
    <col min="17" max="17" width="26.36328125" style="165" customWidth="1"/>
    <col min="18" max="16384" width="9" style="165"/>
  </cols>
  <sheetData>
    <row r="1" spans="1:330" s="234" customFormat="1" ht="12" thickBot="1" x14ac:dyDescent="0.3">
      <c r="A1" s="302" t="s">
        <v>1642</v>
      </c>
      <c r="B1" s="303"/>
      <c r="C1" s="303"/>
      <c r="D1" s="304"/>
      <c r="E1" s="243"/>
      <c r="F1" s="244"/>
      <c r="G1" s="244"/>
      <c r="H1" s="244"/>
      <c r="I1" s="245"/>
      <c r="J1" s="244"/>
      <c r="K1" s="327"/>
      <c r="L1" s="312"/>
      <c r="M1" s="320"/>
      <c r="N1" s="244"/>
      <c r="O1" s="244"/>
      <c r="P1" s="244"/>
      <c r="Q1" s="244"/>
      <c r="R1" s="241"/>
    </row>
    <row r="2" spans="1:330" s="234" customFormat="1" ht="80.25" customHeight="1" thickBot="1" x14ac:dyDescent="0.3">
      <c r="A2" s="246" t="s">
        <v>1637</v>
      </c>
      <c r="B2" s="247" t="s">
        <v>1680</v>
      </c>
      <c r="C2" s="305" t="s">
        <v>1638</v>
      </c>
      <c r="D2" s="306"/>
      <c r="E2" s="309" t="s">
        <v>1674</v>
      </c>
      <c r="F2" s="310"/>
      <c r="G2" s="248"/>
      <c r="H2" s="248"/>
      <c r="I2" s="245"/>
      <c r="J2" s="244"/>
      <c r="K2" s="327"/>
      <c r="L2" s="312"/>
      <c r="M2" s="320"/>
      <c r="N2" s="244"/>
      <c r="O2" s="244"/>
      <c r="P2" s="244"/>
      <c r="Q2" s="244"/>
      <c r="R2" s="241"/>
    </row>
    <row r="3" spans="1:330" s="234" customFormat="1" x14ac:dyDescent="0.25">
      <c r="A3" s="249" t="s">
        <v>1</v>
      </c>
      <c r="B3" s="242">
        <v>0</v>
      </c>
      <c r="C3" s="307" t="s">
        <v>1640</v>
      </c>
      <c r="D3" s="307"/>
      <c r="E3" s="311"/>
      <c r="F3" s="310"/>
      <c r="G3" s="248"/>
      <c r="H3" s="248"/>
      <c r="I3" s="245"/>
      <c r="J3" s="244"/>
      <c r="K3" s="327"/>
      <c r="L3" s="312"/>
      <c r="M3" s="320"/>
      <c r="N3" s="244"/>
      <c r="O3" s="244"/>
      <c r="P3" s="244"/>
      <c r="Q3" s="244"/>
      <c r="R3" s="241"/>
    </row>
    <row r="4" spans="1:330" s="234" customFormat="1" ht="23" x14ac:dyDescent="0.25">
      <c r="A4" s="250" t="s">
        <v>108</v>
      </c>
      <c r="B4" s="235">
        <v>0</v>
      </c>
      <c r="C4" s="308" t="s">
        <v>1639</v>
      </c>
      <c r="D4" s="308"/>
      <c r="E4" s="311"/>
      <c r="F4" s="310"/>
      <c r="G4" s="248"/>
      <c r="H4" s="248"/>
      <c r="I4" s="245"/>
      <c r="J4" s="244"/>
      <c r="K4" s="327"/>
      <c r="L4" s="312"/>
      <c r="M4" s="320"/>
      <c r="N4" s="244"/>
      <c r="O4" s="244"/>
      <c r="P4" s="244"/>
      <c r="Q4" s="244"/>
      <c r="R4" s="241"/>
    </row>
    <row r="5" spans="1:330" s="234" customFormat="1" x14ac:dyDescent="0.25">
      <c r="A5" s="250" t="s">
        <v>148</v>
      </c>
      <c r="B5" s="235">
        <v>0</v>
      </c>
      <c r="C5" s="308" t="s">
        <v>1639</v>
      </c>
      <c r="D5" s="308"/>
      <c r="E5" s="311"/>
      <c r="F5" s="310"/>
      <c r="G5" s="248"/>
      <c r="H5" s="248"/>
      <c r="I5" s="245"/>
      <c r="J5" s="244"/>
      <c r="K5" s="327"/>
      <c r="L5" s="312"/>
      <c r="M5" s="320"/>
      <c r="N5" s="244"/>
      <c r="O5" s="244"/>
      <c r="P5" s="244"/>
      <c r="Q5" s="244"/>
      <c r="R5" s="241"/>
    </row>
    <row r="6" spans="1:330" s="234" customFormat="1" x14ac:dyDescent="0.25">
      <c r="A6" s="250" t="s">
        <v>0</v>
      </c>
      <c r="B6" s="235">
        <v>0</v>
      </c>
      <c r="C6" s="308" t="s">
        <v>1639</v>
      </c>
      <c r="D6" s="308"/>
      <c r="E6" s="311"/>
      <c r="F6" s="310"/>
      <c r="G6" s="248"/>
      <c r="H6" s="248"/>
      <c r="I6" s="245"/>
      <c r="J6" s="244"/>
      <c r="K6" s="327"/>
      <c r="L6" s="312"/>
      <c r="M6" s="320"/>
      <c r="N6" s="244"/>
      <c r="O6" s="244"/>
      <c r="P6" s="244"/>
      <c r="Q6" s="244"/>
      <c r="R6" s="241"/>
    </row>
    <row r="7" spans="1:330" s="234" customFormat="1" ht="23" x14ac:dyDescent="0.25">
      <c r="A7" s="250" t="s">
        <v>313</v>
      </c>
      <c r="B7" s="235">
        <v>0</v>
      </c>
      <c r="C7" s="308" t="s">
        <v>1640</v>
      </c>
      <c r="D7" s="308"/>
      <c r="E7" s="311"/>
      <c r="F7" s="310"/>
      <c r="G7" s="248"/>
      <c r="H7" s="248"/>
      <c r="I7" s="245"/>
      <c r="J7" s="244"/>
      <c r="K7" s="327"/>
      <c r="L7" s="312"/>
      <c r="M7" s="320"/>
      <c r="N7" s="244"/>
      <c r="O7" s="244"/>
      <c r="P7" s="244"/>
      <c r="Q7" s="244"/>
      <c r="R7" s="241"/>
    </row>
    <row r="8" spans="1:330" s="234" customFormat="1" ht="23" x14ac:dyDescent="0.25">
      <c r="A8" s="250" t="s">
        <v>107</v>
      </c>
      <c r="B8" s="235">
        <v>0</v>
      </c>
      <c r="C8" s="308" t="s">
        <v>1640</v>
      </c>
      <c r="D8" s="308"/>
      <c r="E8" s="311"/>
      <c r="F8" s="310"/>
      <c r="G8" s="244"/>
      <c r="H8" s="244"/>
      <c r="I8" s="245"/>
      <c r="J8" s="244"/>
      <c r="K8" s="327"/>
      <c r="L8" s="312"/>
      <c r="M8" s="320"/>
      <c r="N8" s="244"/>
      <c r="O8" s="244"/>
      <c r="P8" s="244"/>
      <c r="Q8" s="244"/>
      <c r="R8" s="241"/>
    </row>
    <row r="9" spans="1:330" s="234" customFormat="1" x14ac:dyDescent="0.25">
      <c r="A9" s="250" t="s">
        <v>2</v>
      </c>
      <c r="B9" s="235">
        <v>0</v>
      </c>
      <c r="C9" s="308" t="s">
        <v>1640</v>
      </c>
      <c r="D9" s="308"/>
      <c r="E9" s="311"/>
      <c r="F9" s="310"/>
      <c r="G9" s="244"/>
      <c r="H9" s="244"/>
      <c r="I9" s="245"/>
      <c r="J9" s="244"/>
      <c r="K9" s="327"/>
      <c r="L9" s="312"/>
      <c r="M9" s="320"/>
      <c r="N9" s="244"/>
      <c r="O9" s="244"/>
      <c r="P9" s="244"/>
      <c r="Q9" s="244"/>
      <c r="R9" s="241"/>
    </row>
    <row r="10" spans="1:330" s="234" customFormat="1" x14ac:dyDescent="0.25">
      <c r="A10" s="251"/>
      <c r="B10" s="251"/>
      <c r="C10" s="251"/>
      <c r="D10" s="251"/>
      <c r="E10" s="244"/>
      <c r="F10" s="244"/>
      <c r="G10" s="244"/>
      <c r="H10" s="244"/>
      <c r="I10" s="245"/>
      <c r="J10" s="244"/>
      <c r="K10" s="327"/>
      <c r="L10" s="312"/>
      <c r="M10" s="320"/>
      <c r="N10" s="244"/>
      <c r="O10" s="244"/>
      <c r="P10" s="244"/>
      <c r="Q10" s="244"/>
      <c r="R10" s="241"/>
    </row>
    <row r="11" spans="1:330" s="227" customFormat="1" ht="36.75" customHeight="1" x14ac:dyDescent="0.25">
      <c r="A11" s="252" t="s">
        <v>1629</v>
      </c>
      <c r="B11" s="252" t="s">
        <v>1613</v>
      </c>
      <c r="C11" s="253" t="s">
        <v>1076</v>
      </c>
      <c r="D11" s="253" t="s">
        <v>1628</v>
      </c>
      <c r="E11" s="253" t="s">
        <v>1636</v>
      </c>
      <c r="F11" s="253" t="s">
        <v>1679</v>
      </c>
      <c r="G11" s="252" t="s">
        <v>4</v>
      </c>
      <c r="H11" s="252" t="s">
        <v>5</v>
      </c>
      <c r="I11" s="254" t="s">
        <v>165</v>
      </c>
      <c r="J11" s="252" t="s">
        <v>6</v>
      </c>
      <c r="K11" s="255" t="s">
        <v>7</v>
      </c>
      <c r="L11" s="313" t="s">
        <v>1627</v>
      </c>
      <c r="M11" s="321" t="s">
        <v>149</v>
      </c>
      <c r="N11" s="256" t="s">
        <v>1673</v>
      </c>
      <c r="O11" s="257" t="s">
        <v>1677</v>
      </c>
      <c r="P11" s="258" t="s">
        <v>1643</v>
      </c>
      <c r="Q11" s="258" t="s">
        <v>1676</v>
      </c>
    </row>
    <row r="12" spans="1:330" ht="11.25" customHeight="1" x14ac:dyDescent="0.25">
      <c r="A12" s="259">
        <v>1</v>
      </c>
      <c r="B12" s="260" t="s">
        <v>1</v>
      </c>
      <c r="C12" s="260" t="s">
        <v>1634</v>
      </c>
      <c r="D12" s="261" t="s">
        <v>59</v>
      </c>
      <c r="E12" s="291"/>
      <c r="F12" s="292"/>
      <c r="G12" s="262" t="s">
        <v>60</v>
      </c>
      <c r="H12" s="263"/>
      <c r="I12" s="263"/>
      <c r="J12" s="264"/>
      <c r="K12" s="328" t="s">
        <v>226</v>
      </c>
      <c r="L12" s="314">
        <v>2000</v>
      </c>
      <c r="M12" s="322" t="s">
        <v>150</v>
      </c>
      <c r="N12" s="26">
        <v>0</v>
      </c>
      <c r="O12" s="266">
        <f t="shared" ref="O12:O43" si="0">L12*N12</f>
        <v>0</v>
      </c>
      <c r="P12" s="267">
        <f>-VLOOKUP(B12,$A$3:$B$9,2,FALSE)</f>
        <v>0</v>
      </c>
      <c r="Q12" s="268">
        <f t="shared" ref="Q12:Q43" si="1">O12+(P12*O12)</f>
        <v>0</v>
      </c>
      <c r="R12" s="231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8"/>
      <c r="BL12" s="228"/>
      <c r="BM12" s="228"/>
      <c r="BN12" s="228"/>
      <c r="BO12" s="228"/>
      <c r="BP12" s="228"/>
      <c r="BQ12" s="228"/>
      <c r="BR12" s="228"/>
      <c r="BS12" s="228"/>
      <c r="BT12" s="228"/>
      <c r="BU12" s="228"/>
      <c r="BV12" s="228"/>
      <c r="BW12" s="228"/>
      <c r="BX12" s="228"/>
      <c r="BY12" s="228"/>
      <c r="BZ12" s="228"/>
      <c r="CA12" s="228"/>
      <c r="CB12" s="228"/>
      <c r="CC12" s="228"/>
      <c r="CD12" s="228"/>
      <c r="CE12" s="228"/>
      <c r="CF12" s="228"/>
      <c r="CG12" s="228"/>
      <c r="CH12" s="228"/>
      <c r="CI12" s="228"/>
      <c r="CJ12" s="228"/>
      <c r="CK12" s="228"/>
      <c r="CL12" s="228"/>
      <c r="CM12" s="228"/>
      <c r="CN12" s="228"/>
      <c r="CO12" s="228"/>
      <c r="CP12" s="228"/>
      <c r="CQ12" s="228"/>
      <c r="CR12" s="228"/>
      <c r="CS12" s="228"/>
      <c r="CT12" s="228"/>
      <c r="CU12" s="228"/>
      <c r="CV12" s="228"/>
      <c r="CW12" s="228"/>
      <c r="CX12" s="228"/>
      <c r="CY12" s="228"/>
      <c r="CZ12" s="228"/>
      <c r="DA12" s="228"/>
      <c r="DB12" s="228"/>
      <c r="DC12" s="228"/>
      <c r="DD12" s="228"/>
      <c r="DE12" s="228"/>
      <c r="DF12" s="228"/>
      <c r="DG12" s="228"/>
      <c r="DH12" s="228"/>
      <c r="DI12" s="228"/>
      <c r="DJ12" s="228"/>
      <c r="DK12" s="228"/>
      <c r="DL12" s="228"/>
      <c r="DM12" s="228"/>
      <c r="DN12" s="228"/>
      <c r="DO12" s="228"/>
      <c r="DP12" s="228"/>
      <c r="DQ12" s="228"/>
      <c r="DR12" s="228"/>
      <c r="DS12" s="228"/>
      <c r="DT12" s="228"/>
      <c r="DU12" s="228"/>
      <c r="DV12" s="228"/>
      <c r="DW12" s="228"/>
      <c r="DX12" s="228"/>
      <c r="DY12" s="228"/>
      <c r="DZ12" s="228"/>
    </row>
    <row r="13" spans="1:330" ht="11.25" customHeight="1" x14ac:dyDescent="0.25">
      <c r="A13" s="259">
        <v>2</v>
      </c>
      <c r="B13" s="260" t="s">
        <v>1</v>
      </c>
      <c r="C13" s="260" t="s">
        <v>1634</v>
      </c>
      <c r="D13" s="261" t="s">
        <v>161</v>
      </c>
      <c r="E13" s="292"/>
      <c r="F13" s="292"/>
      <c r="G13" s="262" t="s">
        <v>60</v>
      </c>
      <c r="H13" s="263"/>
      <c r="I13" s="263"/>
      <c r="J13" s="264"/>
      <c r="K13" s="328" t="s">
        <v>226</v>
      </c>
      <c r="L13" s="314">
        <v>500</v>
      </c>
      <c r="M13" s="322" t="s">
        <v>150</v>
      </c>
      <c r="N13" s="26">
        <v>0</v>
      </c>
      <c r="O13" s="266">
        <f t="shared" si="0"/>
        <v>0</v>
      </c>
      <c r="P13" s="267">
        <f t="shared" ref="P13:P76" si="2">-VLOOKUP(B13,$A$3:$B$9,2,FALSE)</f>
        <v>0</v>
      </c>
      <c r="Q13" s="268">
        <f t="shared" si="1"/>
        <v>0</v>
      </c>
      <c r="R13" s="231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228"/>
      <c r="BN13" s="228"/>
      <c r="BO13" s="228"/>
      <c r="BP13" s="228"/>
      <c r="BQ13" s="228"/>
      <c r="BR13" s="228"/>
      <c r="BS13" s="228"/>
      <c r="BT13" s="228"/>
      <c r="BU13" s="228"/>
      <c r="BV13" s="228"/>
      <c r="BW13" s="228"/>
      <c r="BX13" s="228"/>
      <c r="BY13" s="228"/>
      <c r="BZ13" s="228"/>
      <c r="CA13" s="228"/>
      <c r="CB13" s="228"/>
      <c r="CC13" s="228"/>
      <c r="CD13" s="228"/>
      <c r="CE13" s="228"/>
      <c r="CF13" s="228"/>
      <c r="CG13" s="228"/>
      <c r="CH13" s="228"/>
      <c r="CI13" s="228"/>
      <c r="CJ13" s="228"/>
      <c r="CK13" s="228"/>
      <c r="CL13" s="228"/>
      <c r="CM13" s="228"/>
      <c r="CN13" s="228"/>
      <c r="CO13" s="228"/>
      <c r="CP13" s="228"/>
      <c r="CQ13" s="228"/>
      <c r="CR13" s="228"/>
      <c r="CS13" s="228"/>
      <c r="CT13" s="228"/>
      <c r="CU13" s="228"/>
      <c r="CV13" s="228"/>
      <c r="CW13" s="228"/>
      <c r="CX13" s="228"/>
      <c r="CY13" s="228"/>
      <c r="CZ13" s="228"/>
      <c r="DA13" s="228"/>
      <c r="DB13" s="228"/>
      <c r="DC13" s="228"/>
      <c r="DD13" s="228"/>
      <c r="DE13" s="228"/>
      <c r="DF13" s="228"/>
      <c r="DG13" s="228"/>
      <c r="DH13" s="228"/>
      <c r="DI13" s="228"/>
      <c r="DJ13" s="228"/>
      <c r="DK13" s="228"/>
      <c r="DL13" s="228"/>
      <c r="DM13" s="228"/>
      <c r="DN13" s="228"/>
      <c r="DO13" s="228"/>
      <c r="DP13" s="228"/>
      <c r="DQ13" s="228"/>
      <c r="DR13" s="228"/>
      <c r="DS13" s="228"/>
      <c r="DT13" s="228"/>
      <c r="DU13" s="228"/>
      <c r="DV13" s="228"/>
      <c r="DW13" s="228"/>
      <c r="DX13" s="228"/>
      <c r="DY13" s="228"/>
      <c r="DZ13" s="228"/>
      <c r="EA13" s="228"/>
      <c r="EB13" s="228"/>
      <c r="EC13" s="228"/>
      <c r="ED13" s="228"/>
      <c r="EE13" s="228"/>
      <c r="EF13" s="228"/>
      <c r="EG13" s="228"/>
      <c r="EH13" s="228"/>
      <c r="EI13" s="228"/>
      <c r="EJ13" s="228"/>
      <c r="EK13" s="228"/>
      <c r="EL13" s="228"/>
      <c r="EM13" s="228"/>
      <c r="EN13" s="228"/>
      <c r="EO13" s="228"/>
      <c r="EP13" s="228"/>
      <c r="EQ13" s="228"/>
      <c r="ER13" s="228"/>
      <c r="ES13" s="228"/>
      <c r="ET13" s="228"/>
      <c r="EU13" s="228"/>
      <c r="EV13" s="228"/>
      <c r="EW13" s="228"/>
      <c r="EX13" s="228"/>
      <c r="EY13" s="228"/>
      <c r="EZ13" s="228"/>
      <c r="FA13" s="228"/>
      <c r="FB13" s="228"/>
      <c r="FC13" s="228"/>
      <c r="FD13" s="228"/>
      <c r="FE13" s="228"/>
      <c r="FF13" s="228"/>
      <c r="FG13" s="228"/>
      <c r="FH13" s="228"/>
      <c r="FI13" s="228"/>
      <c r="FJ13" s="228"/>
      <c r="FK13" s="228"/>
      <c r="FL13" s="228"/>
      <c r="FM13" s="228"/>
      <c r="FN13" s="228"/>
      <c r="FO13" s="228"/>
      <c r="FP13" s="228"/>
      <c r="FQ13" s="228"/>
      <c r="FR13" s="228"/>
      <c r="FS13" s="228"/>
      <c r="FT13" s="228"/>
      <c r="FU13" s="228"/>
      <c r="FV13" s="228"/>
      <c r="FW13" s="228"/>
      <c r="FX13" s="228"/>
      <c r="FY13" s="228"/>
      <c r="FZ13" s="228"/>
      <c r="GA13" s="228"/>
      <c r="GB13" s="228"/>
      <c r="GC13" s="228"/>
      <c r="GD13" s="228"/>
      <c r="GE13" s="228"/>
      <c r="GF13" s="228"/>
      <c r="GG13" s="228"/>
      <c r="GH13" s="228"/>
      <c r="GI13" s="228"/>
      <c r="GJ13" s="228"/>
      <c r="GK13" s="228"/>
      <c r="GL13" s="228"/>
      <c r="GM13" s="228"/>
      <c r="GN13" s="228"/>
      <c r="GO13" s="228"/>
      <c r="GP13" s="228"/>
      <c r="GQ13" s="228"/>
      <c r="GR13" s="228"/>
      <c r="GS13" s="228"/>
      <c r="GT13" s="228"/>
      <c r="GU13" s="228"/>
      <c r="GV13" s="228"/>
      <c r="GW13" s="228"/>
      <c r="GX13" s="228"/>
      <c r="GY13" s="228"/>
      <c r="GZ13" s="228"/>
      <c r="HA13" s="228"/>
      <c r="HB13" s="228"/>
      <c r="HC13" s="228"/>
      <c r="HD13" s="228"/>
      <c r="HE13" s="228"/>
      <c r="HF13" s="228"/>
      <c r="HG13" s="228"/>
      <c r="HH13" s="228"/>
      <c r="HI13" s="228"/>
      <c r="HJ13" s="228"/>
      <c r="HK13" s="228"/>
      <c r="HL13" s="228"/>
      <c r="HM13" s="228"/>
      <c r="HN13" s="228"/>
      <c r="HO13" s="228"/>
      <c r="HP13" s="228"/>
      <c r="HQ13" s="228"/>
      <c r="HR13" s="228"/>
      <c r="HS13" s="228"/>
      <c r="HT13" s="228"/>
      <c r="HU13" s="228"/>
      <c r="HV13" s="228"/>
      <c r="HW13" s="228"/>
      <c r="HX13" s="228"/>
      <c r="HY13" s="228"/>
      <c r="HZ13" s="228"/>
      <c r="IA13" s="228"/>
      <c r="IB13" s="228"/>
      <c r="IC13" s="228"/>
      <c r="ID13" s="228"/>
      <c r="IE13" s="228"/>
      <c r="IF13" s="228"/>
      <c r="IG13" s="228"/>
      <c r="IH13" s="228"/>
      <c r="II13" s="228"/>
      <c r="IJ13" s="228"/>
      <c r="IK13" s="228"/>
      <c r="IL13" s="228"/>
      <c r="IM13" s="228"/>
      <c r="IN13" s="228"/>
      <c r="IO13" s="228"/>
      <c r="IP13" s="228"/>
      <c r="IQ13" s="228"/>
      <c r="IR13" s="228"/>
      <c r="IS13" s="228"/>
      <c r="IT13" s="228"/>
      <c r="IU13" s="228"/>
      <c r="IV13" s="228"/>
      <c r="IW13" s="228"/>
      <c r="IX13" s="228"/>
      <c r="IY13" s="228"/>
      <c r="IZ13" s="228"/>
      <c r="JA13" s="228"/>
      <c r="JB13" s="228"/>
      <c r="JC13" s="228"/>
      <c r="JD13" s="228"/>
      <c r="JE13" s="228"/>
      <c r="JF13" s="228"/>
      <c r="JG13" s="228"/>
      <c r="JH13" s="228"/>
      <c r="JI13" s="228"/>
      <c r="JJ13" s="228"/>
      <c r="JK13" s="228"/>
      <c r="JL13" s="228"/>
      <c r="JM13" s="228"/>
      <c r="JN13" s="228"/>
      <c r="JO13" s="228"/>
      <c r="JP13" s="228"/>
      <c r="JQ13" s="228"/>
      <c r="JR13" s="228"/>
      <c r="JS13" s="228"/>
      <c r="JT13" s="228"/>
      <c r="JU13" s="228"/>
      <c r="JV13" s="228"/>
      <c r="JW13" s="228"/>
      <c r="JX13" s="228"/>
      <c r="JY13" s="228"/>
      <c r="JZ13" s="228"/>
      <c r="KA13" s="228"/>
      <c r="KB13" s="228"/>
      <c r="KC13" s="228"/>
      <c r="KD13" s="228"/>
      <c r="KE13" s="228"/>
      <c r="KF13" s="228"/>
      <c r="KG13" s="228"/>
      <c r="KH13" s="228"/>
      <c r="KI13" s="228"/>
      <c r="KJ13" s="228"/>
      <c r="KK13" s="228"/>
      <c r="KL13" s="228"/>
      <c r="KM13" s="228"/>
      <c r="KN13" s="228"/>
      <c r="KO13" s="228"/>
      <c r="KP13" s="228"/>
      <c r="KQ13" s="228"/>
      <c r="KR13" s="228"/>
      <c r="KS13" s="228"/>
      <c r="KT13" s="228"/>
      <c r="KU13" s="228"/>
      <c r="KV13" s="228"/>
      <c r="KW13" s="228"/>
      <c r="KX13" s="228"/>
      <c r="KY13" s="228"/>
      <c r="KZ13" s="228"/>
      <c r="LA13" s="228"/>
      <c r="LB13" s="228"/>
      <c r="LC13" s="228"/>
      <c r="LD13" s="228"/>
      <c r="LE13" s="228"/>
      <c r="LF13" s="228"/>
      <c r="LG13" s="228"/>
      <c r="LH13" s="228"/>
      <c r="LI13" s="228"/>
      <c r="LJ13" s="228"/>
      <c r="LK13" s="228"/>
      <c r="LL13" s="228"/>
      <c r="LM13" s="228"/>
      <c r="LN13" s="228"/>
      <c r="LO13" s="228"/>
      <c r="LP13" s="228"/>
      <c r="LQ13" s="228"/>
      <c r="LR13" s="228"/>
    </row>
    <row r="14" spans="1:330" ht="11.25" customHeight="1" x14ac:dyDescent="0.25">
      <c r="A14" s="259">
        <v>3</v>
      </c>
      <c r="B14" s="260" t="s">
        <v>1</v>
      </c>
      <c r="C14" s="260" t="s">
        <v>1634</v>
      </c>
      <c r="D14" s="261" t="s">
        <v>1681</v>
      </c>
      <c r="E14" s="292"/>
      <c r="F14" s="293"/>
      <c r="G14" s="262" t="s">
        <v>63</v>
      </c>
      <c r="H14" s="263"/>
      <c r="I14" s="263"/>
      <c r="J14" s="264"/>
      <c r="K14" s="328" t="s">
        <v>226</v>
      </c>
      <c r="L14" s="314">
        <v>5000</v>
      </c>
      <c r="M14" s="322" t="s">
        <v>150</v>
      </c>
      <c r="N14" s="26">
        <v>0</v>
      </c>
      <c r="O14" s="266">
        <f t="shared" si="0"/>
        <v>0</v>
      </c>
      <c r="P14" s="267">
        <f t="shared" si="2"/>
        <v>0</v>
      </c>
      <c r="Q14" s="268">
        <f t="shared" si="1"/>
        <v>0</v>
      </c>
      <c r="R14" s="231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  <c r="AY14" s="228"/>
      <c r="AZ14" s="228"/>
      <c r="BA14" s="228"/>
      <c r="BB14" s="228"/>
      <c r="BC14" s="228"/>
      <c r="BD14" s="228"/>
      <c r="BE14" s="228"/>
      <c r="BF14" s="228"/>
      <c r="BG14" s="228"/>
      <c r="BH14" s="228"/>
      <c r="BI14" s="228"/>
      <c r="BJ14" s="228"/>
      <c r="BK14" s="228"/>
      <c r="BL14" s="228"/>
      <c r="BM14" s="228"/>
      <c r="BN14" s="228"/>
      <c r="BO14" s="228"/>
      <c r="BP14" s="228"/>
      <c r="BQ14" s="228"/>
      <c r="BR14" s="228"/>
      <c r="BS14" s="228"/>
      <c r="BT14" s="228"/>
      <c r="BU14" s="228"/>
      <c r="BV14" s="228"/>
      <c r="BW14" s="228"/>
      <c r="BX14" s="228"/>
      <c r="BY14" s="228"/>
      <c r="BZ14" s="228"/>
      <c r="CA14" s="228"/>
      <c r="CB14" s="228"/>
      <c r="CC14" s="228"/>
      <c r="CD14" s="228"/>
      <c r="CE14" s="228"/>
      <c r="CF14" s="228"/>
      <c r="CG14" s="228"/>
      <c r="CH14" s="228"/>
      <c r="CI14" s="228"/>
      <c r="CJ14" s="228"/>
      <c r="CK14" s="228"/>
      <c r="CL14" s="228"/>
      <c r="CM14" s="228"/>
      <c r="CN14" s="228"/>
      <c r="CO14" s="228"/>
      <c r="CP14" s="228"/>
      <c r="CQ14" s="228"/>
      <c r="CR14" s="228"/>
      <c r="CS14" s="228"/>
      <c r="CT14" s="228"/>
      <c r="CU14" s="228"/>
      <c r="CV14" s="228"/>
      <c r="CW14" s="228"/>
      <c r="CX14" s="228"/>
      <c r="CY14" s="228"/>
      <c r="CZ14" s="228"/>
      <c r="DA14" s="228"/>
      <c r="DB14" s="228"/>
      <c r="DC14" s="228"/>
      <c r="DD14" s="228"/>
      <c r="DE14" s="228"/>
      <c r="DF14" s="228"/>
      <c r="DG14" s="228"/>
      <c r="DH14" s="228"/>
      <c r="DI14" s="228"/>
      <c r="DJ14" s="228"/>
      <c r="DK14" s="228"/>
      <c r="DL14" s="228"/>
      <c r="DM14" s="228"/>
      <c r="DN14" s="228"/>
      <c r="DO14" s="228"/>
      <c r="DP14" s="228"/>
      <c r="DQ14" s="228"/>
      <c r="DR14" s="228"/>
      <c r="DS14" s="228"/>
      <c r="DT14" s="228"/>
      <c r="DU14" s="228"/>
      <c r="DV14" s="228"/>
      <c r="DW14" s="228"/>
      <c r="DX14" s="228"/>
      <c r="DY14" s="228"/>
      <c r="DZ14" s="228"/>
      <c r="EA14" s="228"/>
      <c r="EB14" s="228"/>
      <c r="EC14" s="228"/>
      <c r="ED14" s="228"/>
      <c r="EE14" s="228"/>
      <c r="EF14" s="228"/>
      <c r="EG14" s="228"/>
      <c r="EH14" s="228"/>
      <c r="EI14" s="228"/>
      <c r="EJ14" s="228"/>
      <c r="EK14" s="228"/>
      <c r="EL14" s="228"/>
      <c r="EM14" s="228"/>
      <c r="EN14" s="228"/>
      <c r="EO14" s="228"/>
      <c r="EP14" s="228"/>
      <c r="EQ14" s="228"/>
      <c r="ER14" s="228"/>
      <c r="ES14" s="228"/>
      <c r="ET14" s="228"/>
      <c r="EU14" s="228"/>
      <c r="EV14" s="228"/>
      <c r="EW14" s="228"/>
      <c r="EX14" s="228"/>
      <c r="EY14" s="228"/>
      <c r="EZ14" s="228"/>
      <c r="FA14" s="228"/>
      <c r="FB14" s="228"/>
      <c r="FC14" s="228"/>
      <c r="FD14" s="228"/>
      <c r="FE14" s="228"/>
      <c r="FF14" s="228"/>
      <c r="FG14" s="228"/>
      <c r="FH14" s="228"/>
      <c r="FI14" s="228"/>
      <c r="FJ14" s="228"/>
      <c r="FK14" s="228"/>
      <c r="FL14" s="228"/>
      <c r="FM14" s="228"/>
      <c r="FN14" s="228"/>
      <c r="FO14" s="228"/>
      <c r="FP14" s="228"/>
      <c r="FQ14" s="228"/>
      <c r="FR14" s="228"/>
      <c r="FS14" s="228"/>
      <c r="FT14" s="228"/>
      <c r="FU14" s="228"/>
      <c r="FV14" s="228"/>
      <c r="FW14" s="228"/>
      <c r="FX14" s="228"/>
      <c r="FY14" s="228"/>
      <c r="FZ14" s="228"/>
      <c r="GA14" s="228"/>
      <c r="GB14" s="228"/>
      <c r="GC14" s="228"/>
      <c r="GD14" s="228"/>
      <c r="GE14" s="228"/>
      <c r="GF14" s="228"/>
      <c r="GG14" s="228"/>
      <c r="GH14" s="228"/>
      <c r="GI14" s="228"/>
      <c r="GJ14" s="228"/>
      <c r="GK14" s="228"/>
      <c r="GL14" s="228"/>
      <c r="GM14" s="228"/>
      <c r="GN14" s="228"/>
      <c r="GO14" s="228"/>
      <c r="GP14" s="228"/>
      <c r="GQ14" s="228"/>
      <c r="GR14" s="228"/>
      <c r="GS14" s="228"/>
      <c r="GT14" s="228"/>
      <c r="GU14" s="228"/>
      <c r="GV14" s="228"/>
      <c r="GW14" s="228"/>
      <c r="GX14" s="228"/>
      <c r="GY14" s="228"/>
      <c r="GZ14" s="228"/>
      <c r="HA14" s="228"/>
      <c r="HB14" s="228"/>
      <c r="HC14" s="228"/>
      <c r="HD14" s="228"/>
      <c r="HE14" s="228"/>
      <c r="HF14" s="228"/>
      <c r="HG14" s="228"/>
      <c r="HH14" s="228"/>
      <c r="HI14" s="228"/>
      <c r="HJ14" s="228"/>
      <c r="HK14" s="228"/>
      <c r="HL14" s="228"/>
      <c r="HM14" s="228"/>
      <c r="HN14" s="228"/>
      <c r="HO14" s="228"/>
      <c r="HP14" s="228"/>
      <c r="HQ14" s="228"/>
      <c r="HR14" s="228"/>
      <c r="HS14" s="228"/>
      <c r="HT14" s="228"/>
      <c r="HU14" s="228"/>
      <c r="HV14" s="228"/>
      <c r="HW14" s="228"/>
      <c r="HX14" s="228"/>
      <c r="HY14" s="228"/>
      <c r="HZ14" s="228"/>
      <c r="IA14" s="228"/>
      <c r="IB14" s="228"/>
      <c r="IC14" s="228"/>
      <c r="ID14" s="228"/>
      <c r="IE14" s="228"/>
      <c r="IF14" s="228"/>
      <c r="IG14" s="228"/>
      <c r="IH14" s="228"/>
      <c r="II14" s="228"/>
      <c r="IJ14" s="228"/>
      <c r="IK14" s="228"/>
      <c r="IL14" s="228"/>
      <c r="IM14" s="228"/>
      <c r="IN14" s="228"/>
      <c r="IO14" s="228"/>
      <c r="IP14" s="228"/>
      <c r="IQ14" s="228"/>
      <c r="IR14" s="228"/>
      <c r="IS14" s="228"/>
      <c r="IT14" s="228"/>
      <c r="IU14" s="228"/>
      <c r="IV14" s="228"/>
      <c r="IW14" s="228"/>
      <c r="IX14" s="228"/>
      <c r="IY14" s="228"/>
      <c r="IZ14" s="228"/>
      <c r="JA14" s="228"/>
      <c r="JB14" s="228"/>
      <c r="JC14" s="228"/>
      <c r="JD14" s="228"/>
      <c r="JE14" s="228"/>
      <c r="JF14" s="228"/>
      <c r="JG14" s="228"/>
      <c r="JH14" s="228"/>
      <c r="JI14" s="228"/>
      <c r="JJ14" s="228"/>
      <c r="JK14" s="228"/>
      <c r="JL14" s="228"/>
      <c r="JM14" s="228"/>
      <c r="JN14" s="228"/>
      <c r="JO14" s="228"/>
      <c r="JP14" s="228"/>
      <c r="JQ14" s="228"/>
      <c r="JR14" s="228"/>
      <c r="JS14" s="228"/>
      <c r="JT14" s="228"/>
      <c r="JU14" s="228"/>
      <c r="JV14" s="228"/>
      <c r="JW14" s="228"/>
      <c r="JX14" s="228"/>
      <c r="JY14" s="228"/>
      <c r="JZ14" s="228"/>
      <c r="KA14" s="228"/>
      <c r="KB14" s="228"/>
      <c r="KC14" s="228"/>
      <c r="KD14" s="228"/>
      <c r="KE14" s="228"/>
      <c r="KF14" s="228"/>
      <c r="KG14" s="228"/>
      <c r="KH14" s="228"/>
      <c r="KI14" s="228"/>
      <c r="KJ14" s="228"/>
      <c r="KK14" s="228"/>
      <c r="KL14" s="228"/>
      <c r="KM14" s="228"/>
      <c r="KN14" s="228"/>
      <c r="KO14" s="228"/>
      <c r="KP14" s="228"/>
      <c r="KQ14" s="228"/>
      <c r="KR14" s="228"/>
      <c r="KS14" s="228"/>
      <c r="KT14" s="228"/>
      <c r="KU14" s="228"/>
      <c r="KV14" s="228"/>
      <c r="KW14" s="228"/>
      <c r="KX14" s="228"/>
      <c r="KY14" s="228"/>
      <c r="KZ14" s="228"/>
      <c r="LA14" s="228"/>
      <c r="LB14" s="228"/>
      <c r="LC14" s="228"/>
      <c r="LD14" s="228"/>
      <c r="LE14" s="228"/>
      <c r="LF14" s="228"/>
      <c r="LG14" s="228"/>
      <c r="LH14" s="228"/>
      <c r="LI14" s="228"/>
      <c r="LJ14" s="228"/>
      <c r="LK14" s="228"/>
      <c r="LL14" s="228"/>
      <c r="LM14" s="228"/>
      <c r="LN14" s="228"/>
      <c r="LO14" s="228"/>
      <c r="LP14" s="228"/>
      <c r="LQ14" s="228"/>
      <c r="LR14" s="228"/>
    </row>
    <row r="15" spans="1:330" s="176" customFormat="1" ht="11.25" customHeight="1" x14ac:dyDescent="0.25">
      <c r="A15" s="259">
        <v>4</v>
      </c>
      <c r="B15" s="260" t="s">
        <v>1</v>
      </c>
      <c r="C15" s="260" t="s">
        <v>1634</v>
      </c>
      <c r="D15" s="261" t="s">
        <v>28</v>
      </c>
      <c r="E15" s="292"/>
      <c r="F15" s="292"/>
      <c r="G15" s="262" t="s">
        <v>32</v>
      </c>
      <c r="H15" s="263"/>
      <c r="I15" s="263"/>
      <c r="J15" s="264"/>
      <c r="K15" s="328" t="s">
        <v>226</v>
      </c>
      <c r="L15" s="314">
        <v>25000</v>
      </c>
      <c r="M15" s="322" t="s">
        <v>150</v>
      </c>
      <c r="N15" s="26">
        <v>0</v>
      </c>
      <c r="O15" s="266">
        <f t="shared" si="0"/>
        <v>0</v>
      </c>
      <c r="P15" s="267">
        <f t="shared" si="2"/>
        <v>0</v>
      </c>
      <c r="Q15" s="268">
        <f t="shared" si="1"/>
        <v>0</v>
      </c>
      <c r="R15" s="231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  <c r="BA15" s="228"/>
      <c r="BB15" s="228"/>
      <c r="BC15" s="228"/>
      <c r="BD15" s="228"/>
      <c r="BE15" s="228"/>
      <c r="BF15" s="228"/>
      <c r="BG15" s="228"/>
      <c r="BH15" s="228"/>
      <c r="BI15" s="228"/>
      <c r="BJ15" s="228"/>
      <c r="BK15" s="228"/>
      <c r="BL15" s="228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8"/>
      <c r="CB15" s="228"/>
      <c r="CC15" s="228"/>
      <c r="CD15" s="228"/>
      <c r="CE15" s="228"/>
      <c r="CF15" s="228"/>
      <c r="CG15" s="228"/>
      <c r="CH15" s="228"/>
      <c r="CI15" s="228"/>
      <c r="CJ15" s="228"/>
      <c r="CK15" s="228"/>
      <c r="CL15" s="228"/>
      <c r="CM15" s="228"/>
      <c r="CN15" s="228"/>
      <c r="CO15" s="228"/>
      <c r="CP15" s="228"/>
      <c r="CQ15" s="228"/>
      <c r="CR15" s="228"/>
      <c r="CS15" s="228"/>
      <c r="CT15" s="228"/>
      <c r="CU15" s="228"/>
      <c r="CV15" s="228"/>
      <c r="CW15" s="228"/>
      <c r="CX15" s="228"/>
      <c r="CY15" s="228"/>
      <c r="CZ15" s="228"/>
      <c r="DA15" s="228"/>
      <c r="DB15" s="228"/>
      <c r="DC15" s="228"/>
      <c r="DD15" s="228"/>
      <c r="DE15" s="228"/>
      <c r="DF15" s="228"/>
      <c r="DG15" s="228"/>
      <c r="DH15" s="228"/>
      <c r="DI15" s="228"/>
      <c r="DJ15" s="228"/>
      <c r="DK15" s="228"/>
      <c r="DL15" s="228"/>
      <c r="DM15" s="228"/>
      <c r="DN15" s="228"/>
      <c r="DO15" s="228"/>
      <c r="DP15" s="228"/>
      <c r="DQ15" s="228"/>
      <c r="DR15" s="228"/>
      <c r="DS15" s="228"/>
      <c r="DT15" s="228"/>
      <c r="DU15" s="228"/>
      <c r="DV15" s="228"/>
      <c r="DW15" s="228"/>
      <c r="DX15" s="228"/>
      <c r="DY15" s="228"/>
      <c r="DZ15" s="228"/>
      <c r="EA15" s="228"/>
      <c r="EB15" s="228"/>
      <c r="EC15" s="228"/>
      <c r="ED15" s="228"/>
      <c r="EE15" s="228"/>
      <c r="EF15" s="228"/>
      <c r="EG15" s="228"/>
      <c r="EH15" s="228"/>
      <c r="EI15" s="228"/>
      <c r="EJ15" s="228"/>
      <c r="EK15" s="228"/>
      <c r="EL15" s="228"/>
      <c r="EM15" s="228"/>
      <c r="EN15" s="228"/>
      <c r="EO15" s="228"/>
      <c r="EP15" s="228"/>
      <c r="EQ15" s="228"/>
      <c r="ER15" s="228"/>
      <c r="ES15" s="228"/>
      <c r="ET15" s="228"/>
      <c r="EU15" s="228"/>
      <c r="EV15" s="228"/>
      <c r="EW15" s="228"/>
      <c r="EX15" s="228"/>
      <c r="EY15" s="228"/>
      <c r="EZ15" s="228"/>
      <c r="FA15" s="228"/>
      <c r="FB15" s="228"/>
      <c r="FC15" s="228"/>
      <c r="FD15" s="228"/>
      <c r="FE15" s="228"/>
      <c r="FF15" s="228"/>
      <c r="FG15" s="228"/>
      <c r="FH15" s="228"/>
      <c r="FI15" s="228"/>
      <c r="FJ15" s="228"/>
      <c r="FK15" s="228"/>
      <c r="FL15" s="228"/>
      <c r="FM15" s="228"/>
      <c r="FN15" s="228"/>
      <c r="FO15" s="228"/>
      <c r="FP15" s="228"/>
      <c r="FQ15" s="228"/>
      <c r="FR15" s="228"/>
      <c r="FS15" s="228"/>
      <c r="FT15" s="228"/>
      <c r="FU15" s="228"/>
      <c r="FV15" s="228"/>
      <c r="FW15" s="228"/>
      <c r="FX15" s="228"/>
      <c r="FY15" s="228"/>
      <c r="FZ15" s="228"/>
      <c r="GA15" s="228"/>
      <c r="GB15" s="228"/>
      <c r="GC15" s="228"/>
      <c r="GD15" s="228"/>
      <c r="GE15" s="228"/>
      <c r="GF15" s="228"/>
      <c r="GG15" s="228"/>
      <c r="GH15" s="228"/>
      <c r="GI15" s="228"/>
      <c r="GJ15" s="228"/>
      <c r="GK15" s="228"/>
      <c r="GL15" s="228"/>
      <c r="GM15" s="228"/>
      <c r="GN15" s="228"/>
      <c r="GO15" s="228"/>
      <c r="GP15" s="228"/>
      <c r="GQ15" s="228"/>
      <c r="GR15" s="228"/>
      <c r="GS15" s="228"/>
      <c r="GT15" s="228"/>
      <c r="GU15" s="228"/>
      <c r="GV15" s="228"/>
      <c r="GW15" s="228"/>
      <c r="GX15" s="228"/>
      <c r="GY15" s="228"/>
      <c r="GZ15" s="228"/>
      <c r="HA15" s="228"/>
      <c r="HB15" s="228"/>
      <c r="HC15" s="228"/>
      <c r="HD15" s="228"/>
      <c r="HE15" s="228"/>
      <c r="HF15" s="228"/>
      <c r="HG15" s="228"/>
      <c r="HH15" s="228"/>
      <c r="HI15" s="228"/>
      <c r="HJ15" s="228"/>
      <c r="HK15" s="228"/>
      <c r="HL15" s="228"/>
      <c r="HM15" s="228"/>
      <c r="HN15" s="228"/>
      <c r="HO15" s="228"/>
      <c r="HP15" s="228"/>
      <c r="HQ15" s="228"/>
      <c r="HR15" s="228"/>
      <c r="HS15" s="228"/>
      <c r="HT15" s="228"/>
      <c r="HU15" s="228"/>
      <c r="HV15" s="228"/>
      <c r="HW15" s="228"/>
      <c r="HX15" s="228"/>
      <c r="HY15" s="228"/>
      <c r="HZ15" s="228"/>
      <c r="IA15" s="228"/>
      <c r="IB15" s="228"/>
      <c r="IC15" s="228"/>
      <c r="ID15" s="228"/>
      <c r="IE15" s="228"/>
      <c r="IF15" s="228"/>
      <c r="IG15" s="228"/>
      <c r="IH15" s="228"/>
      <c r="II15" s="228"/>
      <c r="IJ15" s="228"/>
      <c r="IK15" s="228"/>
      <c r="IL15" s="228"/>
      <c r="IM15" s="228"/>
      <c r="IN15" s="228"/>
      <c r="IO15" s="228"/>
      <c r="IP15" s="228"/>
      <c r="IQ15" s="228"/>
      <c r="IR15" s="228"/>
      <c r="IS15" s="228"/>
      <c r="IT15" s="228"/>
      <c r="IU15" s="228"/>
      <c r="IV15" s="228"/>
      <c r="IW15" s="228"/>
      <c r="IX15" s="228"/>
      <c r="IY15" s="228"/>
      <c r="IZ15" s="228"/>
      <c r="JA15" s="228"/>
      <c r="JB15" s="228"/>
      <c r="JC15" s="228"/>
      <c r="JD15" s="228"/>
      <c r="JE15" s="228"/>
      <c r="JF15" s="228"/>
      <c r="JG15" s="228"/>
      <c r="JH15" s="228"/>
      <c r="JI15" s="228"/>
      <c r="JJ15" s="228"/>
      <c r="JK15" s="228"/>
      <c r="JL15" s="228"/>
      <c r="JM15" s="228"/>
      <c r="JN15" s="228"/>
      <c r="JO15" s="228"/>
      <c r="JP15" s="228"/>
      <c r="JQ15" s="228"/>
      <c r="JR15" s="228"/>
      <c r="JS15" s="228"/>
      <c r="JT15" s="228"/>
      <c r="JU15" s="228"/>
      <c r="JV15" s="228"/>
      <c r="JW15" s="228"/>
      <c r="JX15" s="228"/>
      <c r="JY15" s="228"/>
      <c r="JZ15" s="228"/>
      <c r="KA15" s="228"/>
      <c r="KB15" s="228"/>
      <c r="KC15" s="228"/>
      <c r="KD15" s="228"/>
      <c r="KE15" s="228"/>
      <c r="KF15" s="228"/>
      <c r="KG15" s="228"/>
      <c r="KH15" s="228"/>
      <c r="KI15" s="228"/>
      <c r="KJ15" s="228"/>
      <c r="KK15" s="228"/>
      <c r="KL15" s="228"/>
      <c r="KM15" s="228"/>
      <c r="KN15" s="228"/>
      <c r="KO15" s="228"/>
      <c r="KP15" s="228"/>
      <c r="KQ15" s="228"/>
      <c r="KR15" s="228"/>
      <c r="KS15" s="228"/>
      <c r="KT15" s="228"/>
      <c r="KU15" s="228"/>
      <c r="KV15" s="228"/>
      <c r="KW15" s="228"/>
      <c r="KX15" s="228"/>
      <c r="KY15" s="228"/>
      <c r="KZ15" s="228"/>
      <c r="LA15" s="228"/>
      <c r="LB15" s="228"/>
      <c r="LC15" s="228"/>
      <c r="LD15" s="228"/>
      <c r="LE15" s="228"/>
      <c r="LF15" s="228"/>
      <c r="LG15" s="228"/>
      <c r="LH15" s="228"/>
      <c r="LI15" s="228"/>
      <c r="LJ15" s="228"/>
      <c r="LK15" s="228"/>
      <c r="LL15" s="228"/>
      <c r="LM15" s="228"/>
      <c r="LN15" s="228"/>
      <c r="LO15" s="228"/>
      <c r="LP15" s="228"/>
      <c r="LQ15" s="228"/>
      <c r="LR15" s="228"/>
    </row>
    <row r="16" spans="1:330" s="176" customFormat="1" ht="11.25" customHeight="1" x14ac:dyDescent="0.25">
      <c r="A16" s="259">
        <v>5</v>
      </c>
      <c r="B16" s="269" t="s">
        <v>1</v>
      </c>
      <c r="C16" s="269" t="s">
        <v>1073</v>
      </c>
      <c r="D16" s="269" t="s">
        <v>28</v>
      </c>
      <c r="E16" s="292"/>
      <c r="F16" s="292"/>
      <c r="G16" s="270" t="s">
        <v>218</v>
      </c>
      <c r="H16" s="270"/>
      <c r="I16" s="270"/>
      <c r="J16" s="270"/>
      <c r="K16" s="262" t="s">
        <v>1641</v>
      </c>
      <c r="L16" s="315">
        <v>9330</v>
      </c>
      <c r="M16" s="315" t="s">
        <v>150</v>
      </c>
      <c r="N16" s="26">
        <v>0</v>
      </c>
      <c r="O16" s="266">
        <f t="shared" si="0"/>
        <v>0</v>
      </c>
      <c r="P16" s="267">
        <f t="shared" si="2"/>
        <v>0</v>
      </c>
      <c r="Q16" s="268">
        <f t="shared" si="1"/>
        <v>0</v>
      </c>
      <c r="R16" s="231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228"/>
      <c r="CU16" s="228"/>
      <c r="CV16" s="228"/>
      <c r="CW16" s="228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8"/>
      <c r="DM16" s="228"/>
      <c r="DN16" s="228"/>
      <c r="DO16" s="228"/>
      <c r="DP16" s="228"/>
      <c r="DQ16" s="228"/>
      <c r="DR16" s="228"/>
      <c r="DS16" s="228"/>
      <c r="DT16" s="228"/>
      <c r="DU16" s="228"/>
      <c r="DV16" s="228"/>
      <c r="DW16" s="228"/>
      <c r="DX16" s="228"/>
      <c r="DY16" s="228"/>
      <c r="DZ16" s="228"/>
      <c r="EA16" s="228"/>
      <c r="EB16" s="228"/>
      <c r="EC16" s="228"/>
      <c r="ED16" s="228"/>
      <c r="EE16" s="228"/>
      <c r="EF16" s="228"/>
      <c r="EG16" s="228"/>
      <c r="EH16" s="228"/>
      <c r="EI16" s="228"/>
      <c r="EJ16" s="228"/>
      <c r="EK16" s="228"/>
      <c r="EL16" s="228"/>
      <c r="EM16" s="228"/>
      <c r="EN16" s="228"/>
      <c r="EO16" s="228"/>
      <c r="EP16" s="228"/>
      <c r="EQ16" s="228"/>
      <c r="ER16" s="228"/>
      <c r="ES16" s="228"/>
      <c r="ET16" s="228"/>
      <c r="EU16" s="228"/>
      <c r="EV16" s="228"/>
      <c r="EW16" s="228"/>
      <c r="EX16" s="228"/>
      <c r="EY16" s="228"/>
      <c r="EZ16" s="228"/>
      <c r="FA16" s="228"/>
      <c r="FB16" s="228"/>
      <c r="FC16" s="228"/>
      <c r="FD16" s="228"/>
      <c r="FE16" s="228"/>
      <c r="FF16" s="228"/>
      <c r="FG16" s="228"/>
      <c r="FH16" s="228"/>
      <c r="FI16" s="228"/>
      <c r="FJ16" s="228"/>
      <c r="FK16" s="228"/>
      <c r="FL16" s="228"/>
      <c r="FM16" s="228"/>
      <c r="FN16" s="228"/>
      <c r="FO16" s="228"/>
      <c r="FP16" s="228"/>
      <c r="FQ16" s="228"/>
      <c r="FR16" s="228"/>
      <c r="FS16" s="228"/>
      <c r="FT16" s="228"/>
      <c r="FU16" s="228"/>
      <c r="FV16" s="228"/>
      <c r="FW16" s="228"/>
      <c r="FX16" s="228"/>
      <c r="FY16" s="228"/>
      <c r="FZ16" s="228"/>
      <c r="GA16" s="228"/>
      <c r="GB16" s="228"/>
      <c r="GC16" s="228"/>
      <c r="GD16" s="228"/>
      <c r="GE16" s="228"/>
      <c r="GF16" s="228"/>
      <c r="GG16" s="228"/>
      <c r="GH16" s="228"/>
      <c r="GI16" s="228"/>
      <c r="GJ16" s="228"/>
      <c r="GK16" s="228"/>
      <c r="GL16" s="228"/>
      <c r="GM16" s="228"/>
      <c r="GN16" s="228"/>
      <c r="GO16" s="228"/>
      <c r="GP16" s="228"/>
      <c r="GQ16" s="228"/>
      <c r="GR16" s="228"/>
      <c r="GS16" s="228"/>
      <c r="GT16" s="228"/>
      <c r="GU16" s="228"/>
      <c r="GV16" s="228"/>
      <c r="GW16" s="228"/>
      <c r="GX16" s="228"/>
      <c r="GY16" s="228"/>
      <c r="GZ16" s="228"/>
      <c r="HA16" s="228"/>
      <c r="HB16" s="228"/>
      <c r="HC16" s="228"/>
      <c r="HD16" s="228"/>
      <c r="HE16" s="228"/>
      <c r="HF16" s="228"/>
      <c r="HG16" s="228"/>
      <c r="HH16" s="228"/>
      <c r="HI16" s="228"/>
      <c r="HJ16" s="228"/>
      <c r="HK16" s="228"/>
      <c r="HL16" s="228"/>
      <c r="HM16" s="228"/>
      <c r="HN16" s="228"/>
      <c r="HO16" s="228"/>
      <c r="HP16" s="228"/>
      <c r="HQ16" s="228"/>
      <c r="HR16" s="228"/>
      <c r="HS16" s="228"/>
      <c r="HT16" s="228"/>
      <c r="HU16" s="228"/>
      <c r="HV16" s="228"/>
      <c r="HW16" s="228"/>
      <c r="HX16" s="228"/>
      <c r="HY16" s="228"/>
      <c r="HZ16" s="228"/>
      <c r="IA16" s="228"/>
      <c r="IB16" s="228"/>
      <c r="IC16" s="228"/>
      <c r="ID16" s="228"/>
      <c r="IE16" s="228"/>
      <c r="IF16" s="228"/>
      <c r="IG16" s="228"/>
      <c r="IH16" s="228"/>
      <c r="II16" s="228"/>
      <c r="IJ16" s="228"/>
      <c r="IK16" s="228"/>
      <c r="IL16" s="228"/>
      <c r="IM16" s="228"/>
      <c r="IN16" s="228"/>
      <c r="IO16" s="228"/>
      <c r="IP16" s="228"/>
      <c r="IQ16" s="228"/>
      <c r="IR16" s="228"/>
      <c r="IS16" s="228"/>
      <c r="IT16" s="228"/>
      <c r="IU16" s="228"/>
      <c r="IV16" s="228"/>
      <c r="IW16" s="228"/>
      <c r="IX16" s="228"/>
      <c r="IY16" s="228"/>
      <c r="IZ16" s="228"/>
      <c r="JA16" s="228"/>
      <c r="JB16" s="228"/>
      <c r="JC16" s="228"/>
      <c r="JD16" s="228"/>
      <c r="JE16" s="228"/>
      <c r="JF16" s="228"/>
      <c r="JG16" s="228"/>
      <c r="JH16" s="228"/>
      <c r="JI16" s="228"/>
      <c r="JJ16" s="228"/>
      <c r="JK16" s="228"/>
      <c r="JL16" s="228"/>
      <c r="JM16" s="228"/>
      <c r="JN16" s="228"/>
      <c r="JO16" s="228"/>
      <c r="JP16" s="228"/>
      <c r="JQ16" s="228"/>
      <c r="JR16" s="228"/>
      <c r="JS16" s="228"/>
      <c r="JT16" s="228"/>
      <c r="JU16" s="228"/>
      <c r="JV16" s="228"/>
      <c r="JW16" s="228"/>
      <c r="JX16" s="228"/>
      <c r="JY16" s="228"/>
      <c r="JZ16" s="228"/>
      <c r="KA16" s="228"/>
      <c r="KB16" s="228"/>
      <c r="KC16" s="228"/>
      <c r="KD16" s="228"/>
      <c r="KE16" s="228"/>
      <c r="KF16" s="228"/>
      <c r="KG16" s="228"/>
      <c r="KH16" s="228"/>
      <c r="KI16" s="228"/>
      <c r="KJ16" s="228"/>
      <c r="KK16" s="228"/>
      <c r="KL16" s="228"/>
      <c r="KM16" s="228"/>
      <c r="KN16" s="228"/>
      <c r="KO16" s="228"/>
      <c r="KP16" s="228"/>
      <c r="KQ16" s="228"/>
      <c r="KR16" s="228"/>
      <c r="KS16" s="228"/>
      <c r="KT16" s="228"/>
      <c r="KU16" s="228"/>
      <c r="KV16" s="228"/>
      <c r="KW16" s="228"/>
      <c r="KX16" s="228"/>
      <c r="KY16" s="228"/>
      <c r="KZ16" s="228"/>
      <c r="LA16" s="228"/>
      <c r="LB16" s="228"/>
      <c r="LC16" s="228"/>
      <c r="LD16" s="228"/>
      <c r="LE16" s="228"/>
      <c r="LF16" s="228"/>
      <c r="LG16" s="228"/>
      <c r="LH16" s="228"/>
      <c r="LI16" s="228"/>
      <c r="LJ16" s="228"/>
      <c r="LK16" s="228"/>
      <c r="LL16" s="228"/>
      <c r="LM16" s="228"/>
      <c r="LN16" s="228"/>
      <c r="LO16" s="228"/>
      <c r="LP16" s="228"/>
      <c r="LQ16" s="228"/>
      <c r="LR16" s="228"/>
    </row>
    <row r="17" spans="1:330" s="176" customFormat="1" ht="11.25" customHeight="1" x14ac:dyDescent="0.25">
      <c r="A17" s="259">
        <v>6</v>
      </c>
      <c r="B17" s="260" t="s">
        <v>1</v>
      </c>
      <c r="C17" s="260" t="s">
        <v>1634</v>
      </c>
      <c r="D17" s="261" t="s">
        <v>27</v>
      </c>
      <c r="E17" s="292"/>
      <c r="F17" s="292"/>
      <c r="G17" s="262" t="s">
        <v>215</v>
      </c>
      <c r="H17" s="263"/>
      <c r="I17" s="263"/>
      <c r="J17" s="264" t="s">
        <v>1662</v>
      </c>
      <c r="K17" s="328" t="s">
        <v>226</v>
      </c>
      <c r="L17" s="314">
        <v>8000</v>
      </c>
      <c r="M17" s="322" t="s">
        <v>150</v>
      </c>
      <c r="N17" s="26">
        <v>0</v>
      </c>
      <c r="O17" s="266">
        <f t="shared" si="0"/>
        <v>0</v>
      </c>
      <c r="P17" s="267">
        <f t="shared" si="2"/>
        <v>0</v>
      </c>
      <c r="Q17" s="268">
        <f t="shared" si="1"/>
        <v>0</v>
      </c>
      <c r="R17" s="231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8"/>
      <c r="FL17" s="228"/>
      <c r="FM17" s="228"/>
      <c r="FN17" s="228"/>
      <c r="FO17" s="228"/>
      <c r="FP17" s="228"/>
      <c r="FQ17" s="228"/>
      <c r="FR17" s="228"/>
      <c r="FS17" s="228"/>
      <c r="FT17" s="228"/>
      <c r="FU17" s="228"/>
      <c r="FV17" s="228"/>
      <c r="FW17" s="228"/>
      <c r="FX17" s="228"/>
      <c r="FY17" s="228"/>
      <c r="FZ17" s="228"/>
      <c r="GA17" s="228"/>
      <c r="GB17" s="228"/>
      <c r="GC17" s="228"/>
      <c r="GD17" s="228"/>
      <c r="GE17" s="228"/>
      <c r="GF17" s="228"/>
      <c r="GG17" s="228"/>
      <c r="GH17" s="228"/>
      <c r="GI17" s="228"/>
      <c r="GJ17" s="228"/>
      <c r="GK17" s="228"/>
      <c r="GL17" s="228"/>
      <c r="GM17" s="228"/>
      <c r="GN17" s="228"/>
      <c r="GO17" s="228"/>
      <c r="GP17" s="228"/>
      <c r="GQ17" s="228"/>
      <c r="GR17" s="228"/>
      <c r="GS17" s="228"/>
      <c r="GT17" s="228"/>
      <c r="GU17" s="228"/>
      <c r="GV17" s="228"/>
      <c r="GW17" s="228"/>
      <c r="GX17" s="228"/>
      <c r="GY17" s="228"/>
      <c r="GZ17" s="228"/>
      <c r="HA17" s="228"/>
      <c r="HB17" s="228"/>
      <c r="HC17" s="228"/>
      <c r="HD17" s="228"/>
      <c r="HE17" s="228"/>
      <c r="HF17" s="228"/>
      <c r="HG17" s="228"/>
      <c r="HH17" s="228"/>
      <c r="HI17" s="228"/>
      <c r="HJ17" s="228"/>
      <c r="HK17" s="228"/>
      <c r="HL17" s="228"/>
      <c r="HM17" s="228"/>
      <c r="HN17" s="228"/>
      <c r="HO17" s="228"/>
      <c r="HP17" s="228"/>
      <c r="HQ17" s="228"/>
      <c r="HR17" s="228"/>
      <c r="HS17" s="228"/>
      <c r="HT17" s="228"/>
      <c r="HU17" s="228"/>
      <c r="HV17" s="228"/>
      <c r="HW17" s="228"/>
      <c r="HX17" s="228"/>
      <c r="HY17" s="228"/>
      <c r="HZ17" s="228"/>
      <c r="IA17" s="228"/>
      <c r="IB17" s="228"/>
      <c r="IC17" s="228"/>
      <c r="ID17" s="228"/>
      <c r="IE17" s="228"/>
      <c r="IF17" s="228"/>
      <c r="IG17" s="228"/>
      <c r="IH17" s="228"/>
      <c r="II17" s="228"/>
      <c r="IJ17" s="228"/>
      <c r="IK17" s="228"/>
      <c r="IL17" s="228"/>
      <c r="IM17" s="228"/>
      <c r="IN17" s="228"/>
      <c r="IO17" s="228"/>
      <c r="IP17" s="228"/>
      <c r="IQ17" s="228"/>
      <c r="IR17" s="228"/>
      <c r="IS17" s="228"/>
      <c r="IT17" s="228"/>
      <c r="IU17" s="228"/>
      <c r="IV17" s="228"/>
      <c r="IW17" s="228"/>
      <c r="IX17" s="228"/>
      <c r="IY17" s="228"/>
      <c r="IZ17" s="228"/>
      <c r="JA17" s="228"/>
      <c r="JB17" s="228"/>
      <c r="JC17" s="228"/>
      <c r="JD17" s="228"/>
      <c r="JE17" s="228"/>
      <c r="JF17" s="228"/>
      <c r="JG17" s="228"/>
      <c r="JH17" s="228"/>
      <c r="JI17" s="228"/>
      <c r="JJ17" s="228"/>
      <c r="JK17" s="228"/>
      <c r="JL17" s="228"/>
      <c r="JM17" s="228"/>
      <c r="JN17" s="228"/>
      <c r="JO17" s="228"/>
      <c r="JP17" s="228"/>
      <c r="JQ17" s="228"/>
      <c r="JR17" s="228"/>
      <c r="JS17" s="228"/>
      <c r="JT17" s="228"/>
      <c r="JU17" s="228"/>
      <c r="JV17" s="228"/>
      <c r="JW17" s="228"/>
      <c r="JX17" s="228"/>
      <c r="JY17" s="228"/>
      <c r="JZ17" s="228"/>
      <c r="KA17" s="228"/>
      <c r="KB17" s="228"/>
      <c r="KC17" s="228"/>
      <c r="KD17" s="228"/>
      <c r="KE17" s="228"/>
      <c r="KF17" s="228"/>
      <c r="KG17" s="228"/>
      <c r="KH17" s="228"/>
      <c r="KI17" s="228"/>
      <c r="KJ17" s="228"/>
      <c r="KK17" s="228"/>
      <c r="KL17" s="228"/>
      <c r="KM17" s="228"/>
      <c r="KN17" s="228"/>
      <c r="KO17" s="228"/>
      <c r="KP17" s="228"/>
      <c r="KQ17" s="228"/>
      <c r="KR17" s="228"/>
      <c r="KS17" s="228"/>
      <c r="KT17" s="228"/>
      <c r="KU17" s="228"/>
      <c r="KV17" s="228"/>
      <c r="KW17" s="228"/>
      <c r="KX17" s="228"/>
      <c r="KY17" s="228"/>
      <c r="KZ17" s="228"/>
      <c r="LA17" s="228"/>
      <c r="LB17" s="228"/>
      <c r="LC17" s="228"/>
      <c r="LD17" s="228"/>
      <c r="LE17" s="228"/>
      <c r="LF17" s="228"/>
      <c r="LG17" s="228"/>
      <c r="LH17" s="228"/>
      <c r="LI17" s="228"/>
      <c r="LJ17" s="228"/>
      <c r="LK17" s="228"/>
      <c r="LL17" s="228"/>
      <c r="LM17" s="228"/>
      <c r="LN17" s="228"/>
      <c r="LO17" s="228"/>
      <c r="LP17" s="228"/>
      <c r="LQ17" s="228"/>
      <c r="LR17" s="228"/>
    </row>
    <row r="18" spans="1:330" s="176" customFormat="1" ht="11.25" customHeight="1" x14ac:dyDescent="0.25">
      <c r="A18" s="259">
        <v>7</v>
      </c>
      <c r="B18" s="260" t="s">
        <v>1</v>
      </c>
      <c r="C18" s="260" t="s">
        <v>1634</v>
      </c>
      <c r="D18" s="261" t="s">
        <v>27</v>
      </c>
      <c r="E18" s="292"/>
      <c r="F18" s="292"/>
      <c r="G18" s="262" t="s">
        <v>30</v>
      </c>
      <c r="H18" s="263"/>
      <c r="I18" s="263"/>
      <c r="J18" s="264" t="s">
        <v>1663</v>
      </c>
      <c r="K18" s="328" t="s">
        <v>226</v>
      </c>
      <c r="L18" s="314">
        <v>12000</v>
      </c>
      <c r="M18" s="322" t="s">
        <v>150</v>
      </c>
      <c r="N18" s="26">
        <v>0</v>
      </c>
      <c r="O18" s="266">
        <f t="shared" si="0"/>
        <v>0</v>
      </c>
      <c r="P18" s="267">
        <f t="shared" si="2"/>
        <v>0</v>
      </c>
      <c r="Q18" s="268">
        <f t="shared" si="1"/>
        <v>0</v>
      </c>
      <c r="R18" s="231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28"/>
      <c r="DL18" s="228"/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28"/>
      <c r="DX18" s="228"/>
      <c r="DY18" s="228"/>
      <c r="DZ18" s="228"/>
      <c r="EA18" s="228"/>
      <c r="EB18" s="228"/>
      <c r="EC18" s="228"/>
      <c r="ED18" s="228"/>
      <c r="EE18" s="228"/>
      <c r="EF18" s="228"/>
      <c r="EG18" s="228"/>
      <c r="EH18" s="228"/>
      <c r="EI18" s="228"/>
      <c r="EJ18" s="228"/>
      <c r="EK18" s="228"/>
      <c r="EL18" s="228"/>
      <c r="EM18" s="228"/>
      <c r="EN18" s="228"/>
      <c r="EO18" s="228"/>
      <c r="EP18" s="228"/>
      <c r="EQ18" s="228"/>
      <c r="ER18" s="228"/>
      <c r="ES18" s="228"/>
      <c r="ET18" s="228"/>
      <c r="EU18" s="228"/>
      <c r="EV18" s="228"/>
      <c r="EW18" s="228"/>
      <c r="EX18" s="228"/>
      <c r="EY18" s="228"/>
      <c r="EZ18" s="228"/>
      <c r="FA18" s="228"/>
      <c r="FB18" s="228"/>
      <c r="FC18" s="228"/>
      <c r="FD18" s="228"/>
      <c r="FE18" s="228"/>
      <c r="FF18" s="228"/>
      <c r="FG18" s="228"/>
      <c r="FH18" s="228"/>
      <c r="FI18" s="228"/>
      <c r="FJ18" s="228"/>
      <c r="FK18" s="228"/>
      <c r="FL18" s="228"/>
      <c r="FM18" s="228"/>
      <c r="FN18" s="228"/>
      <c r="FO18" s="228"/>
      <c r="FP18" s="228"/>
      <c r="FQ18" s="228"/>
      <c r="FR18" s="228"/>
      <c r="FS18" s="228"/>
      <c r="FT18" s="228"/>
      <c r="FU18" s="228"/>
      <c r="FV18" s="228"/>
      <c r="FW18" s="228"/>
      <c r="FX18" s="228"/>
      <c r="FY18" s="228"/>
      <c r="FZ18" s="228"/>
      <c r="GA18" s="228"/>
      <c r="GB18" s="228"/>
      <c r="GC18" s="228"/>
      <c r="GD18" s="228"/>
      <c r="GE18" s="228"/>
      <c r="GF18" s="228"/>
      <c r="GG18" s="228"/>
      <c r="GH18" s="228"/>
      <c r="GI18" s="228"/>
      <c r="GJ18" s="228"/>
      <c r="GK18" s="228"/>
      <c r="GL18" s="228"/>
      <c r="GM18" s="228"/>
      <c r="GN18" s="228"/>
      <c r="GO18" s="228"/>
      <c r="GP18" s="228"/>
      <c r="GQ18" s="228"/>
      <c r="GR18" s="228"/>
      <c r="GS18" s="228"/>
      <c r="GT18" s="228"/>
      <c r="GU18" s="228"/>
      <c r="GV18" s="228"/>
      <c r="GW18" s="228"/>
      <c r="GX18" s="228"/>
      <c r="GY18" s="228"/>
      <c r="GZ18" s="228"/>
      <c r="HA18" s="228"/>
      <c r="HB18" s="228"/>
      <c r="HC18" s="228"/>
      <c r="HD18" s="228"/>
      <c r="HE18" s="228"/>
      <c r="HF18" s="228"/>
      <c r="HG18" s="228"/>
      <c r="HH18" s="228"/>
      <c r="HI18" s="228"/>
      <c r="HJ18" s="228"/>
      <c r="HK18" s="228"/>
      <c r="HL18" s="228"/>
      <c r="HM18" s="228"/>
      <c r="HN18" s="228"/>
      <c r="HO18" s="228"/>
      <c r="HP18" s="228"/>
      <c r="HQ18" s="228"/>
      <c r="HR18" s="228"/>
      <c r="HS18" s="228"/>
      <c r="HT18" s="228"/>
      <c r="HU18" s="228"/>
      <c r="HV18" s="228"/>
      <c r="HW18" s="228"/>
      <c r="HX18" s="228"/>
      <c r="HY18" s="228"/>
      <c r="HZ18" s="228"/>
      <c r="IA18" s="228"/>
      <c r="IB18" s="228"/>
      <c r="IC18" s="228"/>
      <c r="ID18" s="228"/>
      <c r="IE18" s="228"/>
      <c r="IF18" s="228"/>
      <c r="IG18" s="228"/>
      <c r="IH18" s="228"/>
      <c r="II18" s="228"/>
      <c r="IJ18" s="228"/>
      <c r="IK18" s="228"/>
      <c r="IL18" s="228"/>
      <c r="IM18" s="228"/>
      <c r="IN18" s="228"/>
      <c r="IO18" s="228"/>
      <c r="IP18" s="228"/>
      <c r="IQ18" s="228"/>
      <c r="IR18" s="228"/>
      <c r="IS18" s="228"/>
      <c r="IT18" s="228"/>
      <c r="IU18" s="228"/>
      <c r="IV18" s="228"/>
      <c r="IW18" s="228"/>
      <c r="IX18" s="228"/>
      <c r="IY18" s="228"/>
      <c r="IZ18" s="228"/>
      <c r="JA18" s="228"/>
      <c r="JB18" s="228"/>
      <c r="JC18" s="228"/>
      <c r="JD18" s="228"/>
      <c r="JE18" s="228"/>
      <c r="JF18" s="228"/>
      <c r="JG18" s="228"/>
      <c r="JH18" s="228"/>
      <c r="JI18" s="228"/>
      <c r="JJ18" s="228"/>
      <c r="JK18" s="228"/>
      <c r="JL18" s="228"/>
      <c r="JM18" s="228"/>
      <c r="JN18" s="228"/>
      <c r="JO18" s="228"/>
      <c r="JP18" s="228"/>
      <c r="JQ18" s="228"/>
      <c r="JR18" s="228"/>
      <c r="JS18" s="228"/>
      <c r="JT18" s="228"/>
      <c r="JU18" s="228"/>
      <c r="JV18" s="228"/>
      <c r="JW18" s="228"/>
      <c r="JX18" s="228"/>
      <c r="JY18" s="228"/>
      <c r="JZ18" s="228"/>
      <c r="KA18" s="228"/>
      <c r="KB18" s="228"/>
      <c r="KC18" s="228"/>
      <c r="KD18" s="228"/>
      <c r="KE18" s="228"/>
      <c r="KF18" s="228"/>
      <c r="KG18" s="228"/>
      <c r="KH18" s="228"/>
      <c r="KI18" s="228"/>
      <c r="KJ18" s="228"/>
      <c r="KK18" s="228"/>
      <c r="KL18" s="228"/>
      <c r="KM18" s="228"/>
      <c r="KN18" s="228"/>
      <c r="KO18" s="228"/>
      <c r="KP18" s="228"/>
      <c r="KQ18" s="228"/>
      <c r="KR18" s="228"/>
      <c r="KS18" s="228"/>
      <c r="KT18" s="228"/>
      <c r="KU18" s="228"/>
      <c r="KV18" s="228"/>
      <c r="KW18" s="228"/>
      <c r="KX18" s="228"/>
      <c r="KY18" s="228"/>
      <c r="KZ18" s="228"/>
      <c r="LA18" s="228"/>
      <c r="LB18" s="228"/>
      <c r="LC18" s="228"/>
      <c r="LD18" s="228"/>
      <c r="LE18" s="228"/>
      <c r="LF18" s="228"/>
      <c r="LG18" s="228"/>
      <c r="LH18" s="228"/>
      <c r="LI18" s="228"/>
      <c r="LJ18" s="228"/>
      <c r="LK18" s="228"/>
      <c r="LL18" s="228"/>
      <c r="LM18" s="228"/>
      <c r="LN18" s="228"/>
      <c r="LO18" s="228"/>
      <c r="LP18" s="228"/>
      <c r="LQ18" s="228"/>
      <c r="LR18" s="228"/>
    </row>
    <row r="19" spans="1:330" s="188" customFormat="1" ht="11.25" customHeight="1" x14ac:dyDescent="0.25">
      <c r="A19" s="259">
        <v>8</v>
      </c>
      <c r="B19" s="269" t="s">
        <v>1</v>
      </c>
      <c r="C19" s="269" t="s">
        <v>1073</v>
      </c>
      <c r="D19" s="269" t="s">
        <v>27</v>
      </c>
      <c r="E19" s="292"/>
      <c r="F19" s="292"/>
      <c r="G19" s="270" t="s">
        <v>215</v>
      </c>
      <c r="H19" s="270"/>
      <c r="I19" s="270"/>
      <c r="J19" s="270" t="s">
        <v>1663</v>
      </c>
      <c r="K19" s="262" t="s">
        <v>1641</v>
      </c>
      <c r="L19" s="315">
        <v>3078</v>
      </c>
      <c r="M19" s="315" t="s">
        <v>150</v>
      </c>
      <c r="N19" s="26">
        <v>0</v>
      </c>
      <c r="O19" s="266">
        <f t="shared" si="0"/>
        <v>0</v>
      </c>
      <c r="P19" s="267">
        <f t="shared" si="2"/>
        <v>0</v>
      </c>
      <c r="Q19" s="268">
        <f t="shared" si="1"/>
        <v>0</v>
      </c>
      <c r="R19" s="231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228"/>
      <c r="EB19" s="228"/>
      <c r="EC19" s="228"/>
      <c r="ED19" s="228"/>
      <c r="EE19" s="228"/>
      <c r="EF19" s="228"/>
      <c r="EG19" s="228"/>
      <c r="EH19" s="228"/>
      <c r="EI19" s="228"/>
      <c r="EJ19" s="228"/>
      <c r="EK19" s="228"/>
      <c r="EL19" s="228"/>
      <c r="EM19" s="228"/>
      <c r="EN19" s="228"/>
      <c r="EO19" s="228"/>
      <c r="EP19" s="228"/>
      <c r="EQ19" s="228"/>
      <c r="ER19" s="228"/>
      <c r="ES19" s="228"/>
      <c r="ET19" s="228"/>
      <c r="EU19" s="228"/>
      <c r="EV19" s="228"/>
      <c r="EW19" s="228"/>
      <c r="EX19" s="228"/>
      <c r="EY19" s="228"/>
      <c r="EZ19" s="228"/>
      <c r="FA19" s="228"/>
      <c r="FB19" s="228"/>
      <c r="FC19" s="228"/>
      <c r="FD19" s="228"/>
      <c r="FE19" s="228"/>
      <c r="FF19" s="228"/>
      <c r="FG19" s="228"/>
      <c r="FH19" s="228"/>
      <c r="FI19" s="228"/>
      <c r="FJ19" s="228"/>
      <c r="FK19" s="228"/>
      <c r="FL19" s="228"/>
      <c r="FM19" s="228"/>
      <c r="FN19" s="228"/>
      <c r="FO19" s="228"/>
      <c r="FP19" s="228"/>
      <c r="FQ19" s="228"/>
      <c r="FR19" s="228"/>
      <c r="FS19" s="228"/>
      <c r="FT19" s="228"/>
      <c r="FU19" s="228"/>
      <c r="FV19" s="228"/>
      <c r="FW19" s="228"/>
      <c r="FX19" s="228"/>
      <c r="FY19" s="228"/>
      <c r="FZ19" s="228"/>
      <c r="GA19" s="228"/>
      <c r="GB19" s="228"/>
      <c r="GC19" s="228"/>
      <c r="GD19" s="228"/>
      <c r="GE19" s="228"/>
      <c r="GF19" s="228"/>
      <c r="GG19" s="228"/>
      <c r="GH19" s="228"/>
      <c r="GI19" s="228"/>
      <c r="GJ19" s="228"/>
      <c r="GK19" s="228"/>
      <c r="GL19" s="228"/>
      <c r="GM19" s="228"/>
      <c r="GN19" s="228"/>
      <c r="GO19" s="228"/>
      <c r="GP19" s="228"/>
      <c r="GQ19" s="228"/>
      <c r="GR19" s="228"/>
      <c r="GS19" s="228"/>
      <c r="GT19" s="228"/>
      <c r="GU19" s="228"/>
      <c r="GV19" s="228"/>
      <c r="GW19" s="228"/>
      <c r="GX19" s="228"/>
      <c r="GY19" s="228"/>
      <c r="GZ19" s="228"/>
      <c r="HA19" s="228"/>
      <c r="HB19" s="228"/>
      <c r="HC19" s="228"/>
      <c r="HD19" s="228"/>
      <c r="HE19" s="228"/>
      <c r="HF19" s="228"/>
      <c r="HG19" s="228"/>
      <c r="HH19" s="228"/>
      <c r="HI19" s="228"/>
      <c r="HJ19" s="228"/>
      <c r="HK19" s="228"/>
      <c r="HL19" s="228"/>
      <c r="HM19" s="228"/>
      <c r="HN19" s="228"/>
      <c r="HO19" s="228"/>
      <c r="HP19" s="228"/>
      <c r="HQ19" s="228"/>
      <c r="HR19" s="228"/>
      <c r="HS19" s="228"/>
      <c r="HT19" s="228"/>
      <c r="HU19" s="228"/>
      <c r="HV19" s="228"/>
      <c r="HW19" s="228"/>
      <c r="HX19" s="228"/>
      <c r="HY19" s="228"/>
      <c r="HZ19" s="228"/>
      <c r="IA19" s="228"/>
      <c r="IB19" s="228"/>
      <c r="IC19" s="228"/>
      <c r="ID19" s="228"/>
      <c r="IE19" s="228"/>
      <c r="IF19" s="228"/>
      <c r="IG19" s="228"/>
      <c r="IH19" s="228"/>
      <c r="II19" s="228"/>
      <c r="IJ19" s="228"/>
      <c r="IK19" s="228"/>
      <c r="IL19" s="228"/>
      <c r="IM19" s="228"/>
      <c r="IN19" s="228"/>
      <c r="IO19" s="228"/>
      <c r="IP19" s="228"/>
      <c r="IQ19" s="228"/>
      <c r="IR19" s="228"/>
      <c r="IS19" s="228"/>
      <c r="IT19" s="228"/>
      <c r="IU19" s="228"/>
      <c r="IV19" s="228"/>
      <c r="IW19" s="228"/>
      <c r="IX19" s="228"/>
      <c r="IY19" s="228"/>
      <c r="IZ19" s="228"/>
      <c r="JA19" s="228"/>
      <c r="JB19" s="228"/>
      <c r="JC19" s="228"/>
      <c r="JD19" s="228"/>
      <c r="JE19" s="228"/>
      <c r="JF19" s="228"/>
      <c r="JG19" s="228"/>
      <c r="JH19" s="228"/>
      <c r="JI19" s="228"/>
      <c r="JJ19" s="228"/>
      <c r="JK19" s="228"/>
      <c r="JL19" s="228"/>
      <c r="JM19" s="228"/>
      <c r="JN19" s="228"/>
      <c r="JO19" s="228"/>
      <c r="JP19" s="228"/>
      <c r="JQ19" s="228"/>
      <c r="JR19" s="228"/>
      <c r="JS19" s="228"/>
      <c r="JT19" s="228"/>
      <c r="JU19" s="228"/>
      <c r="JV19" s="228"/>
      <c r="JW19" s="228"/>
      <c r="JX19" s="228"/>
      <c r="JY19" s="228"/>
      <c r="JZ19" s="228"/>
      <c r="KA19" s="228"/>
      <c r="KB19" s="228"/>
      <c r="KC19" s="228"/>
      <c r="KD19" s="228"/>
      <c r="KE19" s="228"/>
      <c r="KF19" s="228"/>
      <c r="KG19" s="228"/>
      <c r="KH19" s="228"/>
      <c r="KI19" s="228"/>
      <c r="KJ19" s="228"/>
      <c r="KK19" s="228"/>
      <c r="KL19" s="228"/>
      <c r="KM19" s="228"/>
      <c r="KN19" s="228"/>
      <c r="KO19" s="228"/>
      <c r="KP19" s="228"/>
      <c r="KQ19" s="228"/>
      <c r="KR19" s="228"/>
      <c r="KS19" s="228"/>
      <c r="KT19" s="228"/>
      <c r="KU19" s="228"/>
      <c r="KV19" s="228"/>
      <c r="KW19" s="228"/>
      <c r="KX19" s="228"/>
      <c r="KY19" s="228"/>
      <c r="KZ19" s="228"/>
      <c r="LA19" s="228"/>
      <c r="LB19" s="228"/>
      <c r="LC19" s="228"/>
      <c r="LD19" s="228"/>
      <c r="LE19" s="228"/>
      <c r="LF19" s="228"/>
      <c r="LG19" s="228"/>
      <c r="LH19" s="228"/>
      <c r="LI19" s="228"/>
      <c r="LJ19" s="228"/>
      <c r="LK19" s="228"/>
      <c r="LL19" s="228"/>
      <c r="LM19" s="228"/>
      <c r="LN19" s="228"/>
      <c r="LO19" s="228"/>
      <c r="LP19" s="228"/>
      <c r="LQ19" s="228"/>
      <c r="LR19" s="228"/>
    </row>
    <row r="20" spans="1:330" s="188" customFormat="1" ht="11.25" customHeight="1" x14ac:dyDescent="0.25">
      <c r="A20" s="259">
        <v>9</v>
      </c>
      <c r="B20" s="269" t="s">
        <v>1</v>
      </c>
      <c r="C20" s="269" t="s">
        <v>1073</v>
      </c>
      <c r="D20" s="269" t="s">
        <v>27</v>
      </c>
      <c r="E20" s="292"/>
      <c r="F20" s="292"/>
      <c r="G20" s="270" t="s">
        <v>215</v>
      </c>
      <c r="H20" s="270"/>
      <c r="I20" s="270"/>
      <c r="J20" s="270" t="s">
        <v>1662</v>
      </c>
      <c r="K20" s="262" t="s">
        <v>1641</v>
      </c>
      <c r="L20" s="315">
        <v>5400</v>
      </c>
      <c r="M20" s="315" t="s">
        <v>150</v>
      </c>
      <c r="N20" s="26">
        <v>0</v>
      </c>
      <c r="O20" s="266">
        <f t="shared" si="0"/>
        <v>0</v>
      </c>
      <c r="P20" s="267">
        <f t="shared" si="2"/>
        <v>0</v>
      </c>
      <c r="Q20" s="268">
        <f t="shared" si="1"/>
        <v>0</v>
      </c>
      <c r="R20" s="231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8"/>
      <c r="BJ20" s="228"/>
      <c r="BK20" s="228"/>
      <c r="BL20" s="228"/>
      <c r="BM20" s="228"/>
      <c r="BN20" s="228"/>
      <c r="BO20" s="228"/>
      <c r="BP20" s="228"/>
      <c r="BQ20" s="228"/>
      <c r="BR20" s="228"/>
      <c r="BS20" s="228"/>
      <c r="BT20" s="228"/>
      <c r="BU20" s="228"/>
      <c r="BV20" s="228"/>
      <c r="BW20" s="228"/>
      <c r="BX20" s="228"/>
      <c r="BY20" s="228"/>
      <c r="BZ20" s="228"/>
      <c r="CA20" s="228"/>
      <c r="CB20" s="228"/>
      <c r="CC20" s="228"/>
      <c r="CD20" s="228"/>
      <c r="CE20" s="228"/>
      <c r="CF20" s="228"/>
      <c r="CG20" s="228"/>
      <c r="CH20" s="228"/>
      <c r="CI20" s="228"/>
      <c r="CJ20" s="228"/>
      <c r="CK20" s="228"/>
      <c r="CL20" s="228"/>
      <c r="CM20" s="228"/>
      <c r="CN20" s="228"/>
      <c r="CO20" s="228"/>
      <c r="CP20" s="228"/>
      <c r="CQ20" s="228"/>
      <c r="CR20" s="228"/>
      <c r="CS20" s="228"/>
      <c r="CT20" s="228"/>
      <c r="CU20" s="228"/>
      <c r="CV20" s="228"/>
      <c r="CW20" s="228"/>
      <c r="CX20" s="228"/>
      <c r="CY20" s="228"/>
      <c r="CZ20" s="228"/>
      <c r="DA20" s="228"/>
      <c r="DB20" s="228"/>
      <c r="DC20" s="228"/>
      <c r="DD20" s="228"/>
      <c r="DE20" s="228"/>
      <c r="DF20" s="228"/>
      <c r="DG20" s="228"/>
      <c r="DH20" s="228"/>
      <c r="DI20" s="228"/>
      <c r="DJ20" s="228"/>
      <c r="DK20" s="228"/>
      <c r="DL20" s="228"/>
      <c r="DM20" s="228"/>
      <c r="DN20" s="228"/>
      <c r="DO20" s="228"/>
      <c r="DP20" s="228"/>
      <c r="DQ20" s="228"/>
      <c r="DR20" s="228"/>
      <c r="DS20" s="228"/>
      <c r="DT20" s="228"/>
      <c r="DU20" s="228"/>
      <c r="DV20" s="228"/>
      <c r="DW20" s="228"/>
      <c r="DX20" s="228"/>
      <c r="DY20" s="228"/>
      <c r="DZ20" s="228"/>
      <c r="EA20" s="228"/>
      <c r="EB20" s="228"/>
      <c r="EC20" s="228"/>
      <c r="ED20" s="228"/>
      <c r="EE20" s="228"/>
      <c r="EF20" s="228"/>
      <c r="EG20" s="228"/>
      <c r="EH20" s="228"/>
      <c r="EI20" s="228"/>
      <c r="EJ20" s="228"/>
      <c r="EK20" s="228"/>
      <c r="EL20" s="228"/>
      <c r="EM20" s="228"/>
      <c r="EN20" s="228"/>
      <c r="EO20" s="228"/>
      <c r="EP20" s="228"/>
      <c r="EQ20" s="228"/>
      <c r="ER20" s="228"/>
      <c r="ES20" s="228"/>
      <c r="ET20" s="228"/>
      <c r="EU20" s="228"/>
      <c r="EV20" s="228"/>
      <c r="EW20" s="228"/>
      <c r="EX20" s="228"/>
      <c r="EY20" s="228"/>
      <c r="EZ20" s="228"/>
      <c r="FA20" s="228"/>
      <c r="FB20" s="228"/>
      <c r="FC20" s="228"/>
      <c r="FD20" s="228"/>
      <c r="FE20" s="228"/>
      <c r="FF20" s="228"/>
      <c r="FG20" s="228"/>
      <c r="FH20" s="228"/>
      <c r="FI20" s="228"/>
      <c r="FJ20" s="228"/>
      <c r="FK20" s="228"/>
      <c r="FL20" s="228"/>
      <c r="FM20" s="228"/>
      <c r="FN20" s="228"/>
      <c r="FO20" s="228"/>
      <c r="FP20" s="228"/>
      <c r="FQ20" s="228"/>
      <c r="FR20" s="228"/>
      <c r="FS20" s="228"/>
      <c r="FT20" s="228"/>
      <c r="FU20" s="228"/>
      <c r="FV20" s="228"/>
      <c r="FW20" s="228"/>
      <c r="FX20" s="228"/>
      <c r="FY20" s="228"/>
      <c r="FZ20" s="228"/>
      <c r="GA20" s="228"/>
      <c r="GB20" s="228"/>
      <c r="GC20" s="228"/>
      <c r="GD20" s="228"/>
      <c r="GE20" s="228"/>
      <c r="GF20" s="228"/>
      <c r="GG20" s="228"/>
      <c r="GH20" s="228"/>
      <c r="GI20" s="228"/>
      <c r="GJ20" s="228"/>
      <c r="GK20" s="228"/>
      <c r="GL20" s="228"/>
      <c r="GM20" s="228"/>
      <c r="GN20" s="228"/>
      <c r="GO20" s="228"/>
      <c r="GP20" s="228"/>
      <c r="GQ20" s="228"/>
      <c r="GR20" s="228"/>
      <c r="GS20" s="228"/>
      <c r="GT20" s="228"/>
      <c r="GU20" s="228"/>
      <c r="GV20" s="228"/>
      <c r="GW20" s="228"/>
      <c r="GX20" s="228"/>
      <c r="GY20" s="228"/>
      <c r="GZ20" s="228"/>
      <c r="HA20" s="228"/>
      <c r="HB20" s="228"/>
      <c r="HC20" s="228"/>
      <c r="HD20" s="228"/>
      <c r="HE20" s="228"/>
      <c r="HF20" s="228"/>
      <c r="HG20" s="228"/>
      <c r="HH20" s="228"/>
      <c r="HI20" s="228"/>
      <c r="HJ20" s="228"/>
      <c r="HK20" s="228"/>
      <c r="HL20" s="228"/>
      <c r="HM20" s="228"/>
      <c r="HN20" s="228"/>
      <c r="HO20" s="228"/>
      <c r="HP20" s="228"/>
      <c r="HQ20" s="228"/>
      <c r="HR20" s="228"/>
      <c r="HS20" s="228"/>
      <c r="HT20" s="228"/>
      <c r="HU20" s="228"/>
      <c r="HV20" s="228"/>
      <c r="HW20" s="228"/>
      <c r="HX20" s="228"/>
      <c r="HY20" s="228"/>
      <c r="HZ20" s="228"/>
      <c r="IA20" s="228"/>
      <c r="IB20" s="228"/>
      <c r="IC20" s="228"/>
      <c r="ID20" s="228"/>
      <c r="IE20" s="228"/>
      <c r="IF20" s="228"/>
      <c r="IG20" s="228"/>
      <c r="IH20" s="228"/>
      <c r="II20" s="228"/>
      <c r="IJ20" s="228"/>
      <c r="IK20" s="228"/>
      <c r="IL20" s="228"/>
      <c r="IM20" s="228"/>
      <c r="IN20" s="228"/>
      <c r="IO20" s="228"/>
      <c r="IP20" s="228"/>
      <c r="IQ20" s="228"/>
      <c r="IR20" s="228"/>
      <c r="IS20" s="228"/>
      <c r="IT20" s="228"/>
      <c r="IU20" s="228"/>
      <c r="IV20" s="228"/>
      <c r="IW20" s="228"/>
      <c r="IX20" s="228"/>
      <c r="IY20" s="228"/>
      <c r="IZ20" s="228"/>
      <c r="JA20" s="228"/>
      <c r="JB20" s="228"/>
      <c r="JC20" s="228"/>
      <c r="JD20" s="228"/>
      <c r="JE20" s="228"/>
      <c r="JF20" s="228"/>
      <c r="JG20" s="228"/>
      <c r="JH20" s="228"/>
      <c r="JI20" s="228"/>
      <c r="JJ20" s="228"/>
      <c r="JK20" s="228"/>
      <c r="JL20" s="228"/>
      <c r="JM20" s="228"/>
      <c r="JN20" s="228"/>
      <c r="JO20" s="228"/>
      <c r="JP20" s="228"/>
      <c r="JQ20" s="228"/>
      <c r="JR20" s="228"/>
      <c r="JS20" s="228"/>
      <c r="JT20" s="228"/>
      <c r="JU20" s="228"/>
      <c r="JV20" s="228"/>
      <c r="JW20" s="228"/>
      <c r="JX20" s="228"/>
      <c r="JY20" s="228"/>
      <c r="JZ20" s="228"/>
      <c r="KA20" s="228"/>
      <c r="KB20" s="228"/>
      <c r="KC20" s="228"/>
      <c r="KD20" s="228"/>
      <c r="KE20" s="228"/>
      <c r="KF20" s="228"/>
      <c r="KG20" s="228"/>
      <c r="KH20" s="228"/>
      <c r="KI20" s="228"/>
      <c r="KJ20" s="228"/>
      <c r="KK20" s="228"/>
      <c r="KL20" s="228"/>
      <c r="KM20" s="228"/>
      <c r="KN20" s="228"/>
      <c r="KO20" s="228"/>
      <c r="KP20" s="228"/>
      <c r="KQ20" s="228"/>
      <c r="KR20" s="228"/>
      <c r="KS20" s="228"/>
      <c r="KT20" s="228"/>
      <c r="KU20" s="228"/>
      <c r="KV20" s="228"/>
      <c r="KW20" s="228"/>
      <c r="KX20" s="228"/>
      <c r="KY20" s="228"/>
      <c r="KZ20" s="228"/>
      <c r="LA20" s="228"/>
      <c r="LB20" s="228"/>
      <c r="LC20" s="228"/>
      <c r="LD20" s="228"/>
      <c r="LE20" s="228"/>
      <c r="LF20" s="228"/>
      <c r="LG20" s="228"/>
      <c r="LH20" s="228"/>
      <c r="LI20" s="228"/>
      <c r="LJ20" s="228"/>
      <c r="LK20" s="228"/>
      <c r="LL20" s="228"/>
      <c r="LM20" s="228"/>
      <c r="LN20" s="228"/>
      <c r="LO20" s="228"/>
      <c r="LP20" s="228"/>
      <c r="LQ20" s="228"/>
      <c r="LR20" s="228"/>
    </row>
    <row r="21" spans="1:330" s="176" customFormat="1" ht="11.25" customHeight="1" x14ac:dyDescent="0.25">
      <c r="A21" s="259">
        <v>10</v>
      </c>
      <c r="B21" s="260" t="s">
        <v>1</v>
      </c>
      <c r="C21" s="260" t="s">
        <v>1634</v>
      </c>
      <c r="D21" s="261" t="s">
        <v>29</v>
      </c>
      <c r="E21" s="292"/>
      <c r="F21" s="292"/>
      <c r="G21" s="262" t="s">
        <v>31</v>
      </c>
      <c r="H21" s="263"/>
      <c r="I21" s="263"/>
      <c r="J21" s="264"/>
      <c r="K21" s="328" t="s">
        <v>226</v>
      </c>
      <c r="L21" s="314">
        <v>20000</v>
      </c>
      <c r="M21" s="322" t="s">
        <v>150</v>
      </c>
      <c r="N21" s="26">
        <v>0</v>
      </c>
      <c r="O21" s="266">
        <f t="shared" si="0"/>
        <v>0</v>
      </c>
      <c r="P21" s="267">
        <f t="shared" si="2"/>
        <v>0</v>
      </c>
      <c r="Q21" s="268">
        <f t="shared" si="1"/>
        <v>0</v>
      </c>
      <c r="R21" s="231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8"/>
      <c r="AY21" s="228"/>
      <c r="AZ21" s="228"/>
      <c r="BA21" s="228"/>
      <c r="BB21" s="228"/>
      <c r="BC21" s="228"/>
      <c r="BD21" s="228"/>
      <c r="BE21" s="228"/>
      <c r="BF21" s="228"/>
      <c r="BG21" s="228"/>
      <c r="BH21" s="228"/>
      <c r="BI21" s="228"/>
      <c r="BJ21" s="228"/>
      <c r="BK21" s="228"/>
      <c r="BL21" s="228"/>
      <c r="BM21" s="228"/>
      <c r="BN21" s="228"/>
      <c r="BO21" s="228"/>
      <c r="BP21" s="228"/>
      <c r="BQ21" s="228"/>
      <c r="BR21" s="228"/>
      <c r="BS21" s="228"/>
      <c r="BT21" s="228"/>
      <c r="BU21" s="228"/>
      <c r="BV21" s="228"/>
      <c r="BW21" s="228"/>
      <c r="BX21" s="228"/>
      <c r="BY21" s="228"/>
      <c r="BZ21" s="228"/>
      <c r="CA21" s="228"/>
      <c r="CB21" s="228"/>
      <c r="CC21" s="228"/>
      <c r="CD21" s="228"/>
      <c r="CE21" s="228"/>
      <c r="CF21" s="228"/>
      <c r="CG21" s="228"/>
      <c r="CH21" s="228"/>
      <c r="CI21" s="228"/>
      <c r="CJ21" s="228"/>
      <c r="CK21" s="228"/>
      <c r="CL21" s="228"/>
      <c r="CM21" s="228"/>
      <c r="CN21" s="228"/>
      <c r="CO21" s="228"/>
      <c r="CP21" s="228"/>
      <c r="CQ21" s="228"/>
      <c r="CR21" s="228"/>
      <c r="CS21" s="228"/>
      <c r="CT21" s="228"/>
      <c r="CU21" s="228"/>
      <c r="CV21" s="228"/>
      <c r="CW21" s="228"/>
      <c r="CX21" s="228"/>
      <c r="CY21" s="228"/>
      <c r="CZ21" s="228"/>
      <c r="DA21" s="228"/>
      <c r="DB21" s="228"/>
      <c r="DC21" s="228"/>
      <c r="DD21" s="228"/>
      <c r="DE21" s="228"/>
      <c r="DF21" s="228"/>
      <c r="DG21" s="228"/>
      <c r="DH21" s="228"/>
      <c r="DI21" s="228"/>
      <c r="DJ21" s="228"/>
      <c r="DK21" s="228"/>
      <c r="DL21" s="228"/>
      <c r="DM21" s="228"/>
      <c r="DN21" s="228"/>
      <c r="DO21" s="228"/>
      <c r="DP21" s="228"/>
      <c r="DQ21" s="228"/>
      <c r="DR21" s="228"/>
      <c r="DS21" s="228"/>
      <c r="DT21" s="228"/>
      <c r="DU21" s="228"/>
      <c r="DV21" s="228"/>
      <c r="DW21" s="228"/>
      <c r="DX21" s="228"/>
      <c r="DY21" s="228"/>
      <c r="DZ21" s="228"/>
      <c r="EA21" s="228"/>
      <c r="EB21" s="228"/>
      <c r="EC21" s="228"/>
      <c r="ED21" s="228"/>
      <c r="EE21" s="228"/>
      <c r="EF21" s="228"/>
      <c r="EG21" s="228"/>
      <c r="EH21" s="228"/>
      <c r="EI21" s="228"/>
      <c r="EJ21" s="228"/>
      <c r="EK21" s="228"/>
      <c r="EL21" s="228"/>
      <c r="EM21" s="228"/>
      <c r="EN21" s="228"/>
      <c r="EO21" s="228"/>
      <c r="EP21" s="228"/>
      <c r="EQ21" s="228"/>
      <c r="ER21" s="228"/>
      <c r="ES21" s="228"/>
      <c r="ET21" s="228"/>
      <c r="EU21" s="228"/>
      <c r="EV21" s="228"/>
      <c r="EW21" s="228"/>
      <c r="EX21" s="228"/>
      <c r="EY21" s="228"/>
      <c r="EZ21" s="228"/>
      <c r="FA21" s="228"/>
      <c r="FB21" s="228"/>
      <c r="FC21" s="228"/>
      <c r="FD21" s="228"/>
      <c r="FE21" s="228"/>
      <c r="FF21" s="228"/>
      <c r="FG21" s="228"/>
      <c r="FH21" s="228"/>
      <c r="FI21" s="228"/>
      <c r="FJ21" s="228"/>
      <c r="FK21" s="228"/>
      <c r="FL21" s="228"/>
      <c r="FM21" s="228"/>
      <c r="FN21" s="228"/>
      <c r="FO21" s="228"/>
      <c r="FP21" s="228"/>
      <c r="FQ21" s="228"/>
      <c r="FR21" s="228"/>
      <c r="FS21" s="228"/>
      <c r="FT21" s="228"/>
      <c r="FU21" s="228"/>
      <c r="FV21" s="228"/>
      <c r="FW21" s="228"/>
      <c r="FX21" s="228"/>
      <c r="FY21" s="228"/>
      <c r="FZ21" s="228"/>
      <c r="GA21" s="228"/>
      <c r="GB21" s="228"/>
      <c r="GC21" s="228"/>
      <c r="GD21" s="228"/>
      <c r="GE21" s="228"/>
      <c r="GF21" s="228"/>
      <c r="GG21" s="228"/>
      <c r="GH21" s="228"/>
      <c r="GI21" s="228"/>
      <c r="GJ21" s="228"/>
      <c r="GK21" s="228"/>
      <c r="GL21" s="228"/>
      <c r="GM21" s="228"/>
      <c r="GN21" s="228"/>
      <c r="GO21" s="228"/>
      <c r="GP21" s="228"/>
      <c r="GQ21" s="228"/>
      <c r="GR21" s="228"/>
      <c r="GS21" s="228"/>
      <c r="GT21" s="228"/>
      <c r="GU21" s="228"/>
      <c r="GV21" s="228"/>
      <c r="GW21" s="228"/>
      <c r="GX21" s="228"/>
      <c r="GY21" s="228"/>
      <c r="GZ21" s="228"/>
      <c r="HA21" s="228"/>
      <c r="HB21" s="228"/>
      <c r="HC21" s="228"/>
      <c r="HD21" s="228"/>
      <c r="HE21" s="228"/>
      <c r="HF21" s="228"/>
      <c r="HG21" s="228"/>
      <c r="HH21" s="228"/>
      <c r="HI21" s="228"/>
      <c r="HJ21" s="228"/>
      <c r="HK21" s="228"/>
      <c r="HL21" s="228"/>
      <c r="HM21" s="228"/>
      <c r="HN21" s="228"/>
      <c r="HO21" s="228"/>
      <c r="HP21" s="228"/>
      <c r="HQ21" s="228"/>
      <c r="HR21" s="228"/>
      <c r="HS21" s="228"/>
      <c r="HT21" s="228"/>
      <c r="HU21" s="228"/>
      <c r="HV21" s="228"/>
      <c r="HW21" s="228"/>
      <c r="HX21" s="228"/>
      <c r="HY21" s="228"/>
      <c r="HZ21" s="228"/>
      <c r="IA21" s="228"/>
      <c r="IB21" s="228"/>
      <c r="IC21" s="228"/>
      <c r="ID21" s="228"/>
      <c r="IE21" s="228"/>
      <c r="IF21" s="228"/>
      <c r="IG21" s="228"/>
      <c r="IH21" s="228"/>
      <c r="II21" s="228"/>
      <c r="IJ21" s="228"/>
      <c r="IK21" s="228"/>
      <c r="IL21" s="228"/>
      <c r="IM21" s="228"/>
      <c r="IN21" s="228"/>
      <c r="IO21" s="228"/>
      <c r="IP21" s="228"/>
      <c r="IQ21" s="228"/>
      <c r="IR21" s="228"/>
      <c r="IS21" s="228"/>
      <c r="IT21" s="228"/>
      <c r="IU21" s="228"/>
      <c r="IV21" s="228"/>
      <c r="IW21" s="228"/>
      <c r="IX21" s="228"/>
      <c r="IY21" s="228"/>
      <c r="IZ21" s="228"/>
      <c r="JA21" s="228"/>
      <c r="JB21" s="228"/>
      <c r="JC21" s="228"/>
      <c r="JD21" s="228"/>
      <c r="JE21" s="228"/>
      <c r="JF21" s="228"/>
      <c r="JG21" s="228"/>
      <c r="JH21" s="228"/>
      <c r="JI21" s="228"/>
      <c r="JJ21" s="228"/>
      <c r="JK21" s="228"/>
      <c r="JL21" s="228"/>
      <c r="JM21" s="228"/>
      <c r="JN21" s="228"/>
      <c r="JO21" s="228"/>
      <c r="JP21" s="228"/>
      <c r="JQ21" s="228"/>
      <c r="JR21" s="228"/>
      <c r="JS21" s="228"/>
      <c r="JT21" s="228"/>
      <c r="JU21" s="228"/>
      <c r="JV21" s="228"/>
      <c r="JW21" s="228"/>
      <c r="JX21" s="228"/>
      <c r="JY21" s="228"/>
      <c r="JZ21" s="228"/>
      <c r="KA21" s="228"/>
      <c r="KB21" s="228"/>
      <c r="KC21" s="228"/>
      <c r="KD21" s="228"/>
      <c r="KE21" s="228"/>
      <c r="KF21" s="228"/>
      <c r="KG21" s="228"/>
      <c r="KH21" s="228"/>
      <c r="KI21" s="228"/>
      <c r="KJ21" s="228"/>
      <c r="KK21" s="228"/>
      <c r="KL21" s="228"/>
      <c r="KM21" s="228"/>
      <c r="KN21" s="228"/>
      <c r="KO21" s="228"/>
      <c r="KP21" s="228"/>
      <c r="KQ21" s="228"/>
      <c r="KR21" s="228"/>
      <c r="KS21" s="228"/>
      <c r="KT21" s="228"/>
      <c r="KU21" s="228"/>
      <c r="KV21" s="228"/>
      <c r="KW21" s="228"/>
      <c r="KX21" s="228"/>
      <c r="KY21" s="228"/>
      <c r="KZ21" s="228"/>
      <c r="LA21" s="228"/>
      <c r="LB21" s="228"/>
      <c r="LC21" s="228"/>
      <c r="LD21" s="228"/>
      <c r="LE21" s="228"/>
      <c r="LF21" s="228"/>
      <c r="LG21" s="228"/>
      <c r="LH21" s="228"/>
      <c r="LI21" s="228"/>
      <c r="LJ21" s="228"/>
      <c r="LK21" s="228"/>
      <c r="LL21" s="228"/>
      <c r="LM21" s="228"/>
      <c r="LN21" s="228"/>
      <c r="LO21" s="228"/>
      <c r="LP21" s="228"/>
      <c r="LQ21" s="228"/>
      <c r="LR21" s="228"/>
    </row>
    <row r="22" spans="1:330" s="188" customFormat="1" ht="10.5" customHeight="1" x14ac:dyDescent="0.25">
      <c r="A22" s="259">
        <v>11</v>
      </c>
      <c r="B22" s="269" t="s">
        <v>1</v>
      </c>
      <c r="C22" s="269" t="s">
        <v>1073</v>
      </c>
      <c r="D22" s="269" t="s">
        <v>1575</v>
      </c>
      <c r="E22" s="292"/>
      <c r="F22" s="292"/>
      <c r="G22" s="270" t="s">
        <v>217</v>
      </c>
      <c r="H22" s="270"/>
      <c r="I22" s="270"/>
      <c r="J22" s="270"/>
      <c r="K22" s="262" t="s">
        <v>1581</v>
      </c>
      <c r="L22" s="315">
        <v>9744</v>
      </c>
      <c r="M22" s="315" t="s">
        <v>150</v>
      </c>
      <c r="N22" s="26">
        <v>0</v>
      </c>
      <c r="O22" s="266">
        <f t="shared" si="0"/>
        <v>0</v>
      </c>
      <c r="P22" s="267">
        <f t="shared" si="2"/>
        <v>0</v>
      </c>
      <c r="Q22" s="268">
        <f t="shared" si="1"/>
        <v>0</v>
      </c>
      <c r="R22" s="231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B22" s="228"/>
      <c r="BC22" s="228"/>
      <c r="BD22" s="228"/>
      <c r="BE22" s="228"/>
      <c r="BF22" s="228"/>
      <c r="BG22" s="228"/>
      <c r="BH22" s="228"/>
      <c r="BI22" s="228"/>
      <c r="BJ22" s="228"/>
      <c r="BK22" s="228"/>
      <c r="BL22" s="228"/>
      <c r="BM22" s="228"/>
      <c r="BN22" s="228"/>
      <c r="BO22" s="228"/>
      <c r="BP22" s="228"/>
      <c r="BQ22" s="228"/>
      <c r="BR22" s="228"/>
      <c r="BS22" s="228"/>
      <c r="BT22" s="228"/>
      <c r="BU22" s="228"/>
      <c r="BV22" s="228"/>
      <c r="BW22" s="228"/>
      <c r="BX22" s="228"/>
      <c r="BY22" s="228"/>
      <c r="BZ22" s="228"/>
      <c r="CA22" s="228"/>
      <c r="CB22" s="228"/>
      <c r="CC22" s="228"/>
      <c r="CD22" s="228"/>
      <c r="CE22" s="228"/>
      <c r="CF22" s="228"/>
      <c r="CG22" s="228"/>
      <c r="CH22" s="228"/>
      <c r="CI22" s="228"/>
      <c r="CJ22" s="228"/>
      <c r="CK22" s="228"/>
      <c r="CL22" s="228"/>
      <c r="CM22" s="228"/>
      <c r="CN22" s="228"/>
      <c r="CO22" s="228"/>
      <c r="CP22" s="228"/>
      <c r="CQ22" s="228"/>
      <c r="CR22" s="228"/>
      <c r="CS22" s="228"/>
      <c r="CT22" s="228"/>
      <c r="CU22" s="228"/>
      <c r="CV22" s="228"/>
      <c r="CW22" s="228"/>
      <c r="CX22" s="228"/>
      <c r="CY22" s="228"/>
      <c r="CZ22" s="228"/>
      <c r="DA22" s="228"/>
      <c r="DB22" s="228"/>
      <c r="DC22" s="228"/>
      <c r="DD22" s="228"/>
      <c r="DE22" s="228"/>
      <c r="DF22" s="228"/>
      <c r="DG22" s="228"/>
      <c r="DH22" s="228"/>
      <c r="DI22" s="228"/>
      <c r="DJ22" s="228"/>
      <c r="DK22" s="228"/>
      <c r="DL22" s="228"/>
      <c r="DM22" s="228"/>
      <c r="DN22" s="228"/>
      <c r="DO22" s="228"/>
      <c r="DP22" s="228"/>
      <c r="DQ22" s="228"/>
      <c r="DR22" s="228"/>
      <c r="DS22" s="228"/>
      <c r="DT22" s="228"/>
      <c r="DU22" s="228"/>
      <c r="DV22" s="228"/>
      <c r="DW22" s="228"/>
      <c r="DX22" s="228"/>
      <c r="DY22" s="228"/>
      <c r="DZ22" s="228"/>
      <c r="EA22" s="228"/>
      <c r="EB22" s="228"/>
      <c r="EC22" s="228"/>
      <c r="ED22" s="228"/>
      <c r="EE22" s="228"/>
      <c r="EF22" s="228"/>
      <c r="EG22" s="228"/>
      <c r="EH22" s="228"/>
      <c r="EI22" s="228"/>
      <c r="EJ22" s="228"/>
      <c r="EK22" s="228"/>
      <c r="EL22" s="228"/>
      <c r="EM22" s="228"/>
      <c r="EN22" s="228"/>
      <c r="EO22" s="228"/>
      <c r="EP22" s="228"/>
      <c r="EQ22" s="228"/>
      <c r="ER22" s="228"/>
      <c r="ES22" s="228"/>
      <c r="ET22" s="228"/>
      <c r="EU22" s="228"/>
      <c r="EV22" s="228"/>
      <c r="EW22" s="228"/>
      <c r="EX22" s="228"/>
      <c r="EY22" s="228"/>
      <c r="EZ22" s="228"/>
      <c r="FA22" s="228"/>
      <c r="FB22" s="228"/>
      <c r="FC22" s="228"/>
      <c r="FD22" s="228"/>
      <c r="FE22" s="228"/>
      <c r="FF22" s="228"/>
      <c r="FG22" s="228"/>
      <c r="FH22" s="228"/>
      <c r="FI22" s="228"/>
      <c r="FJ22" s="228"/>
      <c r="FK22" s="228"/>
      <c r="FL22" s="228"/>
      <c r="FM22" s="228"/>
      <c r="FN22" s="228"/>
      <c r="FO22" s="228"/>
      <c r="FP22" s="228"/>
      <c r="FQ22" s="228"/>
      <c r="FR22" s="228"/>
      <c r="FS22" s="228"/>
      <c r="FT22" s="228"/>
      <c r="FU22" s="228"/>
      <c r="FV22" s="228"/>
      <c r="FW22" s="228"/>
      <c r="FX22" s="228"/>
      <c r="FY22" s="228"/>
      <c r="FZ22" s="228"/>
      <c r="GA22" s="228"/>
      <c r="GB22" s="228"/>
      <c r="GC22" s="228"/>
      <c r="GD22" s="228"/>
      <c r="GE22" s="228"/>
      <c r="GF22" s="228"/>
      <c r="GG22" s="228"/>
      <c r="GH22" s="228"/>
      <c r="GI22" s="228"/>
      <c r="GJ22" s="228"/>
      <c r="GK22" s="228"/>
      <c r="GL22" s="228"/>
      <c r="GM22" s="228"/>
      <c r="GN22" s="228"/>
      <c r="GO22" s="228"/>
      <c r="GP22" s="228"/>
      <c r="GQ22" s="228"/>
      <c r="GR22" s="228"/>
      <c r="GS22" s="228"/>
      <c r="GT22" s="228"/>
      <c r="GU22" s="228"/>
      <c r="GV22" s="228"/>
      <c r="GW22" s="228"/>
      <c r="GX22" s="228"/>
      <c r="GY22" s="228"/>
      <c r="GZ22" s="228"/>
      <c r="HA22" s="228"/>
      <c r="HB22" s="228"/>
      <c r="HC22" s="228"/>
      <c r="HD22" s="228"/>
      <c r="HE22" s="228"/>
      <c r="HF22" s="228"/>
      <c r="HG22" s="228"/>
      <c r="HH22" s="228"/>
      <c r="HI22" s="228"/>
      <c r="HJ22" s="228"/>
      <c r="HK22" s="228"/>
      <c r="HL22" s="228"/>
      <c r="HM22" s="228"/>
      <c r="HN22" s="228"/>
      <c r="HO22" s="228"/>
      <c r="HP22" s="228"/>
      <c r="HQ22" s="228"/>
      <c r="HR22" s="228"/>
      <c r="HS22" s="228"/>
      <c r="HT22" s="228"/>
      <c r="HU22" s="228"/>
      <c r="HV22" s="228"/>
      <c r="HW22" s="228"/>
      <c r="HX22" s="228"/>
      <c r="HY22" s="228"/>
      <c r="HZ22" s="228"/>
      <c r="IA22" s="228"/>
      <c r="IB22" s="228"/>
      <c r="IC22" s="228"/>
      <c r="ID22" s="228"/>
      <c r="IE22" s="228"/>
      <c r="IF22" s="228"/>
      <c r="IG22" s="228"/>
      <c r="IH22" s="228"/>
      <c r="II22" s="228"/>
      <c r="IJ22" s="228"/>
      <c r="IK22" s="228"/>
      <c r="IL22" s="228"/>
      <c r="IM22" s="228"/>
      <c r="IN22" s="228"/>
      <c r="IO22" s="228"/>
      <c r="IP22" s="228"/>
      <c r="IQ22" s="228"/>
      <c r="IR22" s="228"/>
      <c r="IS22" s="228"/>
      <c r="IT22" s="228"/>
      <c r="IU22" s="228"/>
      <c r="IV22" s="228"/>
      <c r="IW22" s="228"/>
      <c r="IX22" s="228"/>
      <c r="IY22" s="228"/>
      <c r="IZ22" s="228"/>
      <c r="JA22" s="228"/>
      <c r="JB22" s="228"/>
      <c r="JC22" s="228"/>
      <c r="JD22" s="228"/>
      <c r="JE22" s="228"/>
      <c r="JF22" s="228"/>
      <c r="JG22" s="228"/>
      <c r="JH22" s="228"/>
      <c r="JI22" s="228"/>
      <c r="JJ22" s="228"/>
      <c r="JK22" s="228"/>
      <c r="JL22" s="228"/>
      <c r="JM22" s="228"/>
      <c r="JN22" s="228"/>
      <c r="JO22" s="228"/>
      <c r="JP22" s="228"/>
      <c r="JQ22" s="228"/>
      <c r="JR22" s="228"/>
      <c r="JS22" s="228"/>
      <c r="JT22" s="228"/>
      <c r="JU22" s="228"/>
      <c r="JV22" s="228"/>
      <c r="JW22" s="228"/>
      <c r="JX22" s="228"/>
      <c r="JY22" s="228"/>
      <c r="JZ22" s="228"/>
      <c r="KA22" s="228"/>
      <c r="KB22" s="228"/>
      <c r="KC22" s="228"/>
      <c r="KD22" s="228"/>
      <c r="KE22" s="228"/>
      <c r="KF22" s="228"/>
      <c r="KG22" s="228"/>
      <c r="KH22" s="228"/>
      <c r="KI22" s="228"/>
      <c r="KJ22" s="228"/>
      <c r="KK22" s="228"/>
      <c r="KL22" s="228"/>
      <c r="KM22" s="228"/>
      <c r="KN22" s="228"/>
      <c r="KO22" s="228"/>
      <c r="KP22" s="228"/>
      <c r="KQ22" s="228"/>
      <c r="KR22" s="228"/>
      <c r="KS22" s="228"/>
      <c r="KT22" s="228"/>
      <c r="KU22" s="228"/>
      <c r="KV22" s="228"/>
      <c r="KW22" s="228"/>
      <c r="KX22" s="228"/>
      <c r="KY22" s="228"/>
      <c r="KZ22" s="228"/>
      <c r="LA22" s="228"/>
      <c r="LB22" s="228"/>
      <c r="LC22" s="228"/>
      <c r="LD22" s="228"/>
      <c r="LE22" s="228"/>
      <c r="LF22" s="228"/>
      <c r="LG22" s="228"/>
      <c r="LH22" s="228"/>
      <c r="LI22" s="228"/>
      <c r="LJ22" s="228"/>
      <c r="LK22" s="228"/>
      <c r="LL22" s="228"/>
      <c r="LM22" s="228"/>
      <c r="LN22" s="228"/>
      <c r="LO22" s="228"/>
      <c r="LP22" s="228"/>
      <c r="LQ22" s="228"/>
      <c r="LR22" s="228"/>
    </row>
    <row r="23" spans="1:330" s="188" customFormat="1" ht="11.25" customHeight="1" x14ac:dyDescent="0.25">
      <c r="A23" s="259">
        <v>12</v>
      </c>
      <c r="B23" s="260" t="s">
        <v>1</v>
      </c>
      <c r="C23" s="260" t="s">
        <v>1634</v>
      </c>
      <c r="D23" s="261" t="s">
        <v>57</v>
      </c>
      <c r="E23" s="292"/>
      <c r="F23" s="292"/>
      <c r="G23" s="262" t="s">
        <v>58</v>
      </c>
      <c r="H23" s="262"/>
      <c r="I23" s="262"/>
      <c r="J23" s="264"/>
      <c r="K23" s="328" t="s">
        <v>226</v>
      </c>
      <c r="L23" s="314">
        <v>6000</v>
      </c>
      <c r="M23" s="322" t="s">
        <v>150</v>
      </c>
      <c r="N23" s="26">
        <v>0</v>
      </c>
      <c r="O23" s="266">
        <f t="shared" si="0"/>
        <v>0</v>
      </c>
      <c r="P23" s="267">
        <f t="shared" si="2"/>
        <v>0</v>
      </c>
      <c r="Q23" s="268">
        <f t="shared" si="1"/>
        <v>0</v>
      </c>
      <c r="R23" s="231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28"/>
      <c r="AY23" s="228"/>
      <c r="AZ23" s="228"/>
      <c r="BA23" s="228"/>
      <c r="BB23" s="228"/>
      <c r="BC23" s="228"/>
      <c r="BD23" s="228"/>
      <c r="BE23" s="228"/>
      <c r="BF23" s="228"/>
      <c r="BG23" s="228"/>
      <c r="BH23" s="228"/>
      <c r="BI23" s="228"/>
      <c r="BJ23" s="228"/>
      <c r="BK23" s="228"/>
      <c r="BL23" s="228"/>
      <c r="BM23" s="228"/>
      <c r="BN23" s="228"/>
      <c r="BO23" s="228"/>
      <c r="BP23" s="228"/>
      <c r="BQ23" s="228"/>
      <c r="BR23" s="228"/>
      <c r="BS23" s="228"/>
      <c r="BT23" s="228"/>
      <c r="BU23" s="228"/>
      <c r="BV23" s="228"/>
      <c r="BW23" s="228"/>
      <c r="BX23" s="228"/>
      <c r="BY23" s="228"/>
      <c r="BZ23" s="228"/>
      <c r="CA23" s="228"/>
      <c r="CB23" s="228"/>
      <c r="CC23" s="228"/>
      <c r="CD23" s="228"/>
      <c r="CE23" s="228"/>
      <c r="CF23" s="228"/>
      <c r="CG23" s="228"/>
      <c r="CH23" s="228"/>
      <c r="CI23" s="228"/>
      <c r="CJ23" s="228"/>
      <c r="CK23" s="228"/>
      <c r="CL23" s="228"/>
      <c r="CM23" s="228"/>
      <c r="CN23" s="228"/>
      <c r="CO23" s="228"/>
      <c r="CP23" s="228"/>
      <c r="CQ23" s="228"/>
      <c r="CR23" s="228"/>
      <c r="CS23" s="228"/>
      <c r="CT23" s="228"/>
      <c r="CU23" s="228"/>
      <c r="CV23" s="228"/>
      <c r="CW23" s="228"/>
      <c r="CX23" s="228"/>
      <c r="CY23" s="228"/>
      <c r="CZ23" s="228"/>
      <c r="DA23" s="228"/>
      <c r="DB23" s="228"/>
      <c r="DC23" s="228"/>
      <c r="DD23" s="228"/>
      <c r="DE23" s="228"/>
      <c r="DF23" s="228"/>
      <c r="DG23" s="228"/>
      <c r="DH23" s="228"/>
      <c r="DI23" s="228"/>
      <c r="DJ23" s="228"/>
      <c r="DK23" s="228"/>
      <c r="DL23" s="228"/>
      <c r="DM23" s="228"/>
      <c r="DN23" s="228"/>
      <c r="DO23" s="228"/>
      <c r="DP23" s="228"/>
      <c r="DQ23" s="228"/>
      <c r="DR23" s="228"/>
      <c r="DS23" s="228"/>
      <c r="DT23" s="228"/>
      <c r="DU23" s="228"/>
      <c r="DV23" s="228"/>
      <c r="DW23" s="228"/>
      <c r="DX23" s="228"/>
      <c r="DY23" s="228"/>
      <c r="DZ23" s="228"/>
      <c r="EA23" s="228"/>
      <c r="EB23" s="228"/>
      <c r="EC23" s="228"/>
      <c r="ED23" s="228"/>
      <c r="EE23" s="228"/>
      <c r="EF23" s="228"/>
      <c r="EG23" s="228"/>
      <c r="EH23" s="228"/>
      <c r="EI23" s="228"/>
      <c r="EJ23" s="228"/>
      <c r="EK23" s="228"/>
      <c r="EL23" s="228"/>
      <c r="EM23" s="228"/>
      <c r="EN23" s="228"/>
      <c r="EO23" s="228"/>
      <c r="EP23" s="228"/>
      <c r="EQ23" s="228"/>
      <c r="ER23" s="228"/>
      <c r="ES23" s="228"/>
      <c r="ET23" s="228"/>
      <c r="EU23" s="228"/>
      <c r="EV23" s="228"/>
      <c r="EW23" s="228"/>
      <c r="EX23" s="228"/>
      <c r="EY23" s="228"/>
      <c r="EZ23" s="228"/>
      <c r="FA23" s="228"/>
      <c r="FB23" s="228"/>
      <c r="FC23" s="228"/>
      <c r="FD23" s="228"/>
      <c r="FE23" s="228"/>
      <c r="FF23" s="228"/>
      <c r="FG23" s="228"/>
      <c r="FH23" s="228"/>
      <c r="FI23" s="228"/>
      <c r="FJ23" s="228"/>
      <c r="FK23" s="228"/>
      <c r="FL23" s="228"/>
      <c r="FM23" s="228"/>
      <c r="FN23" s="228"/>
      <c r="FO23" s="228"/>
      <c r="FP23" s="228"/>
      <c r="FQ23" s="228"/>
      <c r="FR23" s="228"/>
      <c r="FS23" s="228"/>
      <c r="FT23" s="228"/>
      <c r="FU23" s="228"/>
      <c r="FV23" s="228"/>
      <c r="FW23" s="228"/>
      <c r="FX23" s="228"/>
      <c r="FY23" s="228"/>
      <c r="FZ23" s="228"/>
      <c r="GA23" s="228"/>
      <c r="GB23" s="228"/>
      <c r="GC23" s="228"/>
      <c r="GD23" s="228"/>
      <c r="GE23" s="228"/>
      <c r="GF23" s="228"/>
      <c r="GG23" s="228"/>
      <c r="GH23" s="228"/>
      <c r="GI23" s="228"/>
      <c r="GJ23" s="228"/>
      <c r="GK23" s="228"/>
      <c r="GL23" s="228"/>
      <c r="GM23" s="228"/>
      <c r="GN23" s="228"/>
      <c r="GO23" s="228"/>
      <c r="GP23" s="228"/>
      <c r="GQ23" s="228"/>
      <c r="GR23" s="228"/>
      <c r="GS23" s="228"/>
      <c r="GT23" s="228"/>
      <c r="GU23" s="228"/>
      <c r="GV23" s="228"/>
      <c r="GW23" s="228"/>
      <c r="GX23" s="228"/>
      <c r="GY23" s="228"/>
      <c r="GZ23" s="228"/>
      <c r="HA23" s="228"/>
      <c r="HB23" s="228"/>
      <c r="HC23" s="228"/>
      <c r="HD23" s="228"/>
      <c r="HE23" s="228"/>
      <c r="HF23" s="228"/>
      <c r="HG23" s="228"/>
      <c r="HH23" s="228"/>
      <c r="HI23" s="228"/>
      <c r="HJ23" s="228"/>
      <c r="HK23" s="228"/>
      <c r="HL23" s="228"/>
      <c r="HM23" s="228"/>
      <c r="HN23" s="228"/>
      <c r="HO23" s="228"/>
      <c r="HP23" s="228"/>
      <c r="HQ23" s="228"/>
      <c r="HR23" s="228"/>
      <c r="HS23" s="228"/>
      <c r="HT23" s="228"/>
      <c r="HU23" s="228"/>
      <c r="HV23" s="228"/>
      <c r="HW23" s="228"/>
      <c r="HX23" s="228"/>
      <c r="HY23" s="228"/>
      <c r="HZ23" s="228"/>
      <c r="IA23" s="228"/>
      <c r="IB23" s="228"/>
      <c r="IC23" s="228"/>
      <c r="ID23" s="228"/>
      <c r="IE23" s="228"/>
      <c r="IF23" s="228"/>
      <c r="IG23" s="228"/>
      <c r="IH23" s="228"/>
      <c r="II23" s="228"/>
      <c r="IJ23" s="228"/>
      <c r="IK23" s="228"/>
      <c r="IL23" s="228"/>
      <c r="IM23" s="228"/>
      <c r="IN23" s="228"/>
      <c r="IO23" s="228"/>
      <c r="IP23" s="228"/>
      <c r="IQ23" s="228"/>
      <c r="IR23" s="228"/>
      <c r="IS23" s="228"/>
      <c r="IT23" s="228"/>
      <c r="IU23" s="228"/>
      <c r="IV23" s="228"/>
      <c r="IW23" s="228"/>
      <c r="IX23" s="228"/>
      <c r="IY23" s="228"/>
      <c r="IZ23" s="228"/>
      <c r="JA23" s="228"/>
      <c r="JB23" s="228"/>
      <c r="JC23" s="228"/>
      <c r="JD23" s="228"/>
      <c r="JE23" s="228"/>
      <c r="JF23" s="228"/>
      <c r="JG23" s="228"/>
      <c r="JH23" s="228"/>
      <c r="JI23" s="228"/>
      <c r="JJ23" s="228"/>
      <c r="JK23" s="228"/>
      <c r="JL23" s="228"/>
      <c r="JM23" s="228"/>
      <c r="JN23" s="228"/>
      <c r="JO23" s="228"/>
      <c r="JP23" s="228"/>
      <c r="JQ23" s="228"/>
      <c r="JR23" s="228"/>
      <c r="JS23" s="228"/>
      <c r="JT23" s="228"/>
      <c r="JU23" s="228"/>
      <c r="JV23" s="228"/>
      <c r="JW23" s="228"/>
      <c r="JX23" s="228"/>
      <c r="JY23" s="228"/>
      <c r="JZ23" s="228"/>
      <c r="KA23" s="228"/>
      <c r="KB23" s="228"/>
      <c r="KC23" s="228"/>
      <c r="KD23" s="228"/>
      <c r="KE23" s="228"/>
      <c r="KF23" s="228"/>
      <c r="KG23" s="228"/>
      <c r="KH23" s="228"/>
      <c r="KI23" s="228"/>
      <c r="KJ23" s="228"/>
      <c r="KK23" s="228"/>
      <c r="KL23" s="228"/>
      <c r="KM23" s="228"/>
      <c r="KN23" s="228"/>
      <c r="KO23" s="228"/>
      <c r="KP23" s="228"/>
      <c r="KQ23" s="228"/>
      <c r="KR23" s="228"/>
      <c r="KS23" s="228"/>
      <c r="KT23" s="228"/>
      <c r="KU23" s="228"/>
      <c r="KV23" s="228"/>
      <c r="KW23" s="228"/>
      <c r="KX23" s="228"/>
      <c r="KY23" s="228"/>
      <c r="KZ23" s="228"/>
      <c r="LA23" s="228"/>
      <c r="LB23" s="228"/>
      <c r="LC23" s="228"/>
      <c r="LD23" s="228"/>
      <c r="LE23" s="228"/>
      <c r="LF23" s="228"/>
      <c r="LG23" s="228"/>
      <c r="LH23" s="228"/>
      <c r="LI23" s="228"/>
      <c r="LJ23" s="228"/>
      <c r="LK23" s="228"/>
      <c r="LL23" s="228"/>
      <c r="LM23" s="228"/>
      <c r="LN23" s="228"/>
      <c r="LO23" s="228"/>
      <c r="LP23" s="228"/>
      <c r="LQ23" s="228"/>
      <c r="LR23" s="228"/>
    </row>
    <row r="24" spans="1:330" s="176" customFormat="1" ht="11.25" customHeight="1" x14ac:dyDescent="0.25">
      <c r="A24" s="259">
        <v>13</v>
      </c>
      <c r="B24" s="260" t="s">
        <v>108</v>
      </c>
      <c r="C24" s="260" t="s">
        <v>1635</v>
      </c>
      <c r="D24" s="273" t="s">
        <v>375</v>
      </c>
      <c r="E24" s="291"/>
      <c r="F24" s="291"/>
      <c r="G24" s="274"/>
      <c r="H24" s="274" t="s">
        <v>1578</v>
      </c>
      <c r="I24" s="274"/>
      <c r="J24" s="274" t="s">
        <v>143</v>
      </c>
      <c r="K24" s="262" t="s">
        <v>286</v>
      </c>
      <c r="L24" s="314">
        <v>85</v>
      </c>
      <c r="M24" s="322" t="s">
        <v>150</v>
      </c>
      <c r="N24" s="26">
        <v>0</v>
      </c>
      <c r="O24" s="266">
        <f t="shared" si="0"/>
        <v>0</v>
      </c>
      <c r="P24" s="267">
        <f t="shared" si="2"/>
        <v>0</v>
      </c>
      <c r="Q24" s="268">
        <f t="shared" si="1"/>
        <v>0</v>
      </c>
      <c r="R24" s="231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8"/>
      <c r="BN24" s="228"/>
      <c r="BO24" s="228"/>
      <c r="BP24" s="228"/>
      <c r="BQ24" s="228"/>
      <c r="BR24" s="228"/>
      <c r="BS24" s="228"/>
      <c r="BT24" s="228"/>
      <c r="BU24" s="228"/>
      <c r="BV24" s="228"/>
      <c r="BW24" s="228"/>
      <c r="BX24" s="228"/>
      <c r="BY24" s="228"/>
      <c r="BZ24" s="228"/>
      <c r="CA24" s="228"/>
      <c r="CB24" s="228"/>
      <c r="CC24" s="228"/>
      <c r="CD24" s="228"/>
      <c r="CE24" s="228"/>
      <c r="CF24" s="228"/>
      <c r="CG24" s="228"/>
      <c r="CH24" s="228"/>
      <c r="CI24" s="228"/>
      <c r="CJ24" s="228"/>
      <c r="CK24" s="228"/>
      <c r="CL24" s="228"/>
      <c r="CM24" s="228"/>
      <c r="CN24" s="228"/>
      <c r="CO24" s="228"/>
      <c r="CP24" s="228"/>
      <c r="CQ24" s="228"/>
      <c r="CR24" s="228"/>
      <c r="CS24" s="228"/>
      <c r="CT24" s="228"/>
      <c r="CU24" s="228"/>
      <c r="CV24" s="228"/>
      <c r="CW24" s="228"/>
      <c r="CX24" s="228"/>
      <c r="CY24" s="228"/>
      <c r="CZ24" s="228"/>
      <c r="DA24" s="228"/>
      <c r="DB24" s="228"/>
      <c r="DC24" s="228"/>
      <c r="DD24" s="228"/>
      <c r="DE24" s="228"/>
      <c r="DF24" s="228"/>
      <c r="DG24" s="228"/>
      <c r="DH24" s="228"/>
      <c r="DI24" s="228"/>
      <c r="DJ24" s="228"/>
      <c r="DK24" s="228"/>
      <c r="DL24" s="228"/>
      <c r="DM24" s="228"/>
      <c r="DN24" s="228"/>
      <c r="DO24" s="228"/>
      <c r="DP24" s="228"/>
      <c r="DQ24" s="228"/>
      <c r="DR24" s="228"/>
      <c r="DS24" s="228"/>
      <c r="DT24" s="228"/>
      <c r="DU24" s="228"/>
      <c r="DV24" s="228"/>
      <c r="DW24" s="228"/>
      <c r="DX24" s="228"/>
      <c r="DY24" s="228"/>
      <c r="DZ24" s="228"/>
      <c r="EA24" s="228"/>
      <c r="EB24" s="228"/>
      <c r="EC24" s="228"/>
      <c r="ED24" s="228"/>
      <c r="EE24" s="228"/>
      <c r="EF24" s="228"/>
      <c r="EG24" s="228"/>
      <c r="EH24" s="228"/>
      <c r="EI24" s="228"/>
      <c r="EJ24" s="228"/>
      <c r="EK24" s="228"/>
      <c r="EL24" s="228"/>
      <c r="EM24" s="228"/>
      <c r="EN24" s="228"/>
      <c r="EO24" s="228"/>
      <c r="EP24" s="228"/>
      <c r="EQ24" s="228"/>
      <c r="ER24" s="228"/>
      <c r="ES24" s="228"/>
      <c r="ET24" s="228"/>
      <c r="EU24" s="228"/>
      <c r="EV24" s="228"/>
      <c r="EW24" s="228"/>
      <c r="EX24" s="228"/>
      <c r="EY24" s="228"/>
      <c r="EZ24" s="228"/>
      <c r="FA24" s="228"/>
      <c r="FB24" s="228"/>
      <c r="FC24" s="228"/>
      <c r="FD24" s="228"/>
      <c r="FE24" s="228"/>
      <c r="FF24" s="228"/>
      <c r="FG24" s="228"/>
      <c r="FH24" s="228"/>
      <c r="FI24" s="228"/>
      <c r="FJ24" s="228"/>
      <c r="FK24" s="228"/>
      <c r="FL24" s="228"/>
      <c r="FM24" s="228"/>
      <c r="FN24" s="228"/>
      <c r="FO24" s="228"/>
      <c r="FP24" s="228"/>
      <c r="FQ24" s="228"/>
      <c r="FR24" s="228"/>
      <c r="FS24" s="228"/>
      <c r="FT24" s="228"/>
      <c r="FU24" s="228"/>
      <c r="FV24" s="228"/>
      <c r="FW24" s="228"/>
      <c r="FX24" s="228"/>
      <c r="FY24" s="228"/>
      <c r="FZ24" s="228"/>
      <c r="GA24" s="228"/>
      <c r="GB24" s="228"/>
      <c r="GC24" s="228"/>
      <c r="GD24" s="228"/>
      <c r="GE24" s="228"/>
      <c r="GF24" s="228"/>
      <c r="GG24" s="228"/>
      <c r="GH24" s="228"/>
      <c r="GI24" s="228"/>
      <c r="GJ24" s="228"/>
      <c r="GK24" s="228"/>
      <c r="GL24" s="228"/>
      <c r="GM24" s="228"/>
      <c r="GN24" s="228"/>
      <c r="GO24" s="228"/>
      <c r="GP24" s="228"/>
      <c r="GQ24" s="228"/>
      <c r="GR24" s="228"/>
      <c r="GS24" s="228"/>
      <c r="GT24" s="228"/>
      <c r="GU24" s="228"/>
      <c r="GV24" s="228"/>
      <c r="GW24" s="228"/>
      <c r="GX24" s="228"/>
      <c r="GY24" s="228"/>
      <c r="GZ24" s="228"/>
      <c r="HA24" s="228"/>
      <c r="HB24" s="228"/>
      <c r="HC24" s="228"/>
      <c r="HD24" s="228"/>
      <c r="HE24" s="228"/>
      <c r="HF24" s="228"/>
      <c r="HG24" s="228"/>
      <c r="HH24" s="228"/>
      <c r="HI24" s="228"/>
      <c r="HJ24" s="228"/>
      <c r="HK24" s="228"/>
      <c r="HL24" s="228"/>
      <c r="HM24" s="228"/>
      <c r="HN24" s="228"/>
      <c r="HO24" s="228"/>
      <c r="HP24" s="228"/>
      <c r="HQ24" s="228"/>
      <c r="HR24" s="228"/>
      <c r="HS24" s="228"/>
      <c r="HT24" s="228"/>
      <c r="HU24" s="228"/>
      <c r="HV24" s="228"/>
      <c r="HW24" s="228"/>
      <c r="HX24" s="228"/>
      <c r="HY24" s="228"/>
      <c r="HZ24" s="228"/>
      <c r="IA24" s="228"/>
      <c r="IB24" s="228"/>
      <c r="IC24" s="228"/>
      <c r="ID24" s="228"/>
      <c r="IE24" s="228"/>
      <c r="IF24" s="228"/>
      <c r="IG24" s="228"/>
      <c r="IH24" s="228"/>
      <c r="II24" s="228"/>
      <c r="IJ24" s="228"/>
      <c r="IK24" s="228"/>
      <c r="IL24" s="228"/>
      <c r="IM24" s="228"/>
      <c r="IN24" s="228"/>
      <c r="IO24" s="228"/>
      <c r="IP24" s="228"/>
      <c r="IQ24" s="228"/>
      <c r="IR24" s="228"/>
      <c r="IS24" s="228"/>
      <c r="IT24" s="228"/>
      <c r="IU24" s="228"/>
      <c r="IV24" s="228"/>
      <c r="IW24" s="228"/>
      <c r="IX24" s="228"/>
      <c r="IY24" s="228"/>
      <c r="IZ24" s="228"/>
      <c r="JA24" s="228"/>
      <c r="JB24" s="228"/>
      <c r="JC24" s="228"/>
      <c r="JD24" s="228"/>
      <c r="JE24" s="228"/>
      <c r="JF24" s="228"/>
      <c r="JG24" s="228"/>
      <c r="JH24" s="228"/>
      <c r="JI24" s="228"/>
      <c r="JJ24" s="228"/>
      <c r="JK24" s="228"/>
      <c r="JL24" s="228"/>
      <c r="JM24" s="228"/>
      <c r="JN24" s="228"/>
      <c r="JO24" s="228"/>
      <c r="JP24" s="228"/>
      <c r="JQ24" s="228"/>
      <c r="JR24" s="228"/>
      <c r="JS24" s="228"/>
      <c r="JT24" s="228"/>
      <c r="JU24" s="228"/>
      <c r="JV24" s="228"/>
      <c r="JW24" s="228"/>
      <c r="JX24" s="228"/>
      <c r="JY24" s="228"/>
      <c r="JZ24" s="228"/>
      <c r="KA24" s="228"/>
      <c r="KB24" s="228"/>
      <c r="KC24" s="228"/>
      <c r="KD24" s="228"/>
      <c r="KE24" s="228"/>
      <c r="KF24" s="228"/>
      <c r="KG24" s="228"/>
      <c r="KH24" s="228"/>
      <c r="KI24" s="228"/>
      <c r="KJ24" s="228"/>
      <c r="KK24" s="228"/>
      <c r="KL24" s="228"/>
      <c r="KM24" s="228"/>
      <c r="KN24" s="228"/>
      <c r="KO24" s="228"/>
      <c r="KP24" s="228"/>
      <c r="KQ24" s="228"/>
      <c r="KR24" s="228"/>
      <c r="KS24" s="228"/>
      <c r="KT24" s="228"/>
      <c r="KU24" s="228"/>
      <c r="KV24" s="228"/>
      <c r="KW24" s="228"/>
      <c r="KX24" s="228"/>
      <c r="KY24" s="228"/>
      <c r="KZ24" s="228"/>
      <c r="LA24" s="228"/>
      <c r="LB24" s="228"/>
      <c r="LC24" s="228"/>
      <c r="LD24" s="228"/>
      <c r="LE24" s="228"/>
      <c r="LF24" s="228"/>
      <c r="LG24" s="228"/>
      <c r="LH24" s="228"/>
      <c r="LI24" s="228"/>
      <c r="LJ24" s="228"/>
      <c r="LK24" s="228"/>
      <c r="LL24" s="228"/>
      <c r="LM24" s="228"/>
      <c r="LN24" s="228"/>
      <c r="LO24" s="228"/>
      <c r="LP24" s="228"/>
      <c r="LQ24" s="228"/>
      <c r="LR24" s="228"/>
    </row>
    <row r="25" spans="1:330" s="188" customFormat="1" ht="11.25" customHeight="1" x14ac:dyDescent="0.25">
      <c r="A25" s="259">
        <v>14</v>
      </c>
      <c r="B25" s="260" t="s">
        <v>108</v>
      </c>
      <c r="C25" s="260" t="s">
        <v>1635</v>
      </c>
      <c r="D25" s="269" t="s">
        <v>188</v>
      </c>
      <c r="E25" s="291"/>
      <c r="F25" s="291"/>
      <c r="G25" s="275" t="s">
        <v>164</v>
      </c>
      <c r="H25" s="276" t="s">
        <v>189</v>
      </c>
      <c r="I25" s="272" t="s">
        <v>1658</v>
      </c>
      <c r="J25" s="276" t="s">
        <v>51</v>
      </c>
      <c r="K25" s="264" t="s">
        <v>187</v>
      </c>
      <c r="L25" s="314">
        <v>76</v>
      </c>
      <c r="M25" s="322" t="s">
        <v>150</v>
      </c>
      <c r="N25" s="26">
        <v>0</v>
      </c>
      <c r="O25" s="266">
        <f t="shared" si="0"/>
        <v>0</v>
      </c>
      <c r="P25" s="267">
        <f t="shared" si="2"/>
        <v>0</v>
      </c>
      <c r="Q25" s="268">
        <f t="shared" si="1"/>
        <v>0</v>
      </c>
      <c r="R25" s="231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8"/>
      <c r="AP25" s="228"/>
      <c r="AQ25" s="228"/>
      <c r="AR25" s="228"/>
      <c r="AS25" s="228"/>
      <c r="AT25" s="228"/>
      <c r="AU25" s="228"/>
      <c r="AV25" s="228"/>
      <c r="AW25" s="228"/>
      <c r="AX25" s="228"/>
      <c r="AY25" s="228"/>
      <c r="AZ25" s="228"/>
      <c r="BA25" s="228"/>
      <c r="BB25" s="228"/>
      <c r="BC25" s="228"/>
      <c r="BD25" s="228"/>
      <c r="BE25" s="228"/>
      <c r="BF25" s="228"/>
      <c r="BG25" s="228"/>
      <c r="BH25" s="228"/>
      <c r="BI25" s="228"/>
      <c r="BJ25" s="228"/>
      <c r="BK25" s="228"/>
      <c r="BL25" s="228"/>
      <c r="BM25" s="228"/>
      <c r="BN25" s="228"/>
      <c r="BO25" s="228"/>
      <c r="BP25" s="228"/>
      <c r="BQ25" s="228"/>
      <c r="BR25" s="228"/>
      <c r="BS25" s="228"/>
      <c r="BT25" s="228"/>
      <c r="BU25" s="228"/>
      <c r="BV25" s="228"/>
      <c r="BW25" s="228"/>
      <c r="BX25" s="228"/>
      <c r="BY25" s="228"/>
      <c r="BZ25" s="228"/>
      <c r="CA25" s="228"/>
      <c r="CB25" s="228"/>
      <c r="CC25" s="228"/>
      <c r="CD25" s="228"/>
      <c r="CE25" s="228"/>
      <c r="CF25" s="228"/>
      <c r="CG25" s="228"/>
      <c r="CH25" s="228"/>
      <c r="CI25" s="228"/>
      <c r="CJ25" s="228"/>
      <c r="CK25" s="228"/>
      <c r="CL25" s="228"/>
      <c r="CM25" s="228"/>
      <c r="CN25" s="228"/>
      <c r="CO25" s="228"/>
      <c r="CP25" s="228"/>
      <c r="CQ25" s="228"/>
      <c r="CR25" s="228"/>
      <c r="CS25" s="228"/>
      <c r="CT25" s="228"/>
      <c r="CU25" s="228"/>
      <c r="CV25" s="228"/>
      <c r="CW25" s="228"/>
      <c r="CX25" s="228"/>
      <c r="CY25" s="228"/>
      <c r="CZ25" s="228"/>
      <c r="DA25" s="228"/>
      <c r="DB25" s="228"/>
      <c r="DC25" s="228"/>
      <c r="DD25" s="228"/>
      <c r="DE25" s="228"/>
      <c r="DF25" s="228"/>
      <c r="DG25" s="228"/>
      <c r="DH25" s="228"/>
      <c r="DI25" s="228"/>
      <c r="DJ25" s="228"/>
      <c r="DK25" s="228"/>
      <c r="DL25" s="228"/>
      <c r="DM25" s="228"/>
      <c r="DN25" s="228"/>
      <c r="DO25" s="228"/>
      <c r="DP25" s="228"/>
      <c r="DQ25" s="228"/>
      <c r="DR25" s="228"/>
      <c r="DS25" s="228"/>
      <c r="DT25" s="228"/>
      <c r="DU25" s="228"/>
      <c r="DV25" s="228"/>
      <c r="DW25" s="228"/>
      <c r="DX25" s="228"/>
      <c r="DY25" s="228"/>
      <c r="DZ25" s="228"/>
      <c r="EA25" s="228"/>
      <c r="EB25" s="228"/>
      <c r="EC25" s="228"/>
      <c r="ED25" s="228"/>
      <c r="EE25" s="228"/>
      <c r="EF25" s="228"/>
      <c r="EG25" s="228"/>
      <c r="EH25" s="228"/>
      <c r="EI25" s="228"/>
      <c r="EJ25" s="228"/>
      <c r="EK25" s="228"/>
      <c r="EL25" s="228"/>
      <c r="EM25" s="228"/>
      <c r="EN25" s="228"/>
      <c r="EO25" s="228"/>
      <c r="EP25" s="228"/>
      <c r="EQ25" s="228"/>
      <c r="ER25" s="228"/>
      <c r="ES25" s="228"/>
      <c r="ET25" s="228"/>
      <c r="EU25" s="228"/>
      <c r="EV25" s="228"/>
      <c r="EW25" s="228"/>
      <c r="EX25" s="228"/>
      <c r="EY25" s="228"/>
      <c r="EZ25" s="228"/>
      <c r="FA25" s="228"/>
      <c r="FB25" s="228"/>
      <c r="FC25" s="228"/>
      <c r="FD25" s="228"/>
      <c r="FE25" s="228"/>
      <c r="FF25" s="228"/>
      <c r="FG25" s="228"/>
      <c r="FH25" s="228"/>
      <c r="FI25" s="228"/>
      <c r="FJ25" s="228"/>
      <c r="FK25" s="228"/>
      <c r="FL25" s="228"/>
      <c r="FM25" s="228"/>
      <c r="FN25" s="228"/>
      <c r="FO25" s="228"/>
      <c r="FP25" s="228"/>
      <c r="FQ25" s="228"/>
      <c r="FR25" s="228"/>
      <c r="FS25" s="228"/>
      <c r="FT25" s="228"/>
      <c r="FU25" s="228"/>
      <c r="FV25" s="228"/>
      <c r="FW25" s="228"/>
      <c r="FX25" s="228"/>
      <c r="FY25" s="228"/>
      <c r="FZ25" s="228"/>
      <c r="GA25" s="228"/>
      <c r="GB25" s="228"/>
      <c r="GC25" s="228"/>
      <c r="GD25" s="228"/>
      <c r="GE25" s="228"/>
      <c r="GF25" s="228"/>
      <c r="GG25" s="228"/>
      <c r="GH25" s="228"/>
      <c r="GI25" s="228"/>
      <c r="GJ25" s="228"/>
      <c r="GK25" s="228"/>
      <c r="GL25" s="228"/>
      <c r="GM25" s="228"/>
      <c r="GN25" s="228"/>
      <c r="GO25" s="228"/>
      <c r="GP25" s="228"/>
      <c r="GQ25" s="228"/>
      <c r="GR25" s="228"/>
      <c r="GS25" s="228"/>
      <c r="GT25" s="228"/>
      <c r="GU25" s="228"/>
      <c r="GV25" s="228"/>
      <c r="GW25" s="228"/>
      <c r="GX25" s="228"/>
      <c r="GY25" s="228"/>
      <c r="GZ25" s="228"/>
      <c r="HA25" s="228"/>
      <c r="HB25" s="228"/>
      <c r="HC25" s="228"/>
      <c r="HD25" s="228"/>
      <c r="HE25" s="228"/>
      <c r="HF25" s="228"/>
      <c r="HG25" s="228"/>
      <c r="HH25" s="228"/>
      <c r="HI25" s="228"/>
      <c r="HJ25" s="228"/>
      <c r="HK25" s="228"/>
      <c r="HL25" s="228"/>
      <c r="HM25" s="228"/>
      <c r="HN25" s="228"/>
      <c r="HO25" s="228"/>
      <c r="HP25" s="228"/>
      <c r="HQ25" s="228"/>
      <c r="HR25" s="228"/>
      <c r="HS25" s="228"/>
      <c r="HT25" s="228"/>
      <c r="HU25" s="228"/>
      <c r="HV25" s="228"/>
      <c r="HW25" s="228"/>
      <c r="HX25" s="228"/>
      <c r="HY25" s="228"/>
      <c r="HZ25" s="228"/>
      <c r="IA25" s="228"/>
      <c r="IB25" s="228"/>
      <c r="IC25" s="228"/>
      <c r="ID25" s="228"/>
      <c r="IE25" s="228"/>
      <c r="IF25" s="228"/>
      <c r="IG25" s="228"/>
      <c r="IH25" s="228"/>
      <c r="II25" s="228"/>
      <c r="IJ25" s="228"/>
      <c r="IK25" s="228"/>
      <c r="IL25" s="228"/>
      <c r="IM25" s="228"/>
      <c r="IN25" s="228"/>
      <c r="IO25" s="228"/>
      <c r="IP25" s="228"/>
      <c r="IQ25" s="228"/>
      <c r="IR25" s="228"/>
      <c r="IS25" s="228"/>
      <c r="IT25" s="228"/>
      <c r="IU25" s="228"/>
      <c r="IV25" s="228"/>
      <c r="IW25" s="228"/>
      <c r="IX25" s="228"/>
      <c r="IY25" s="228"/>
      <c r="IZ25" s="228"/>
      <c r="JA25" s="228"/>
      <c r="JB25" s="228"/>
      <c r="JC25" s="228"/>
      <c r="JD25" s="228"/>
      <c r="JE25" s="228"/>
      <c r="JF25" s="228"/>
      <c r="JG25" s="228"/>
      <c r="JH25" s="228"/>
      <c r="JI25" s="228"/>
      <c r="JJ25" s="228"/>
      <c r="JK25" s="228"/>
      <c r="JL25" s="228"/>
      <c r="JM25" s="228"/>
      <c r="JN25" s="228"/>
      <c r="JO25" s="228"/>
      <c r="JP25" s="228"/>
      <c r="JQ25" s="228"/>
      <c r="JR25" s="228"/>
      <c r="JS25" s="228"/>
      <c r="JT25" s="228"/>
      <c r="JU25" s="228"/>
      <c r="JV25" s="228"/>
      <c r="JW25" s="228"/>
      <c r="JX25" s="228"/>
      <c r="JY25" s="228"/>
      <c r="JZ25" s="228"/>
      <c r="KA25" s="228"/>
      <c r="KB25" s="228"/>
      <c r="KC25" s="228"/>
      <c r="KD25" s="228"/>
      <c r="KE25" s="228"/>
      <c r="KF25" s="228"/>
      <c r="KG25" s="228"/>
      <c r="KH25" s="228"/>
      <c r="KI25" s="228"/>
      <c r="KJ25" s="228"/>
      <c r="KK25" s="228"/>
      <c r="KL25" s="228"/>
      <c r="KM25" s="228"/>
      <c r="KN25" s="228"/>
      <c r="KO25" s="228"/>
      <c r="KP25" s="228"/>
      <c r="KQ25" s="228"/>
      <c r="KR25" s="228"/>
      <c r="KS25" s="228"/>
      <c r="KT25" s="228"/>
      <c r="KU25" s="228"/>
      <c r="KV25" s="228"/>
      <c r="KW25" s="228"/>
      <c r="KX25" s="228"/>
      <c r="KY25" s="228"/>
      <c r="KZ25" s="228"/>
      <c r="LA25" s="228"/>
      <c r="LB25" s="228"/>
      <c r="LC25" s="228"/>
      <c r="LD25" s="228"/>
      <c r="LE25" s="228"/>
      <c r="LF25" s="228"/>
      <c r="LG25" s="228"/>
      <c r="LH25" s="228"/>
      <c r="LI25" s="228"/>
      <c r="LJ25" s="228"/>
      <c r="LK25" s="228"/>
      <c r="LL25" s="228"/>
      <c r="LM25" s="228"/>
      <c r="LN25" s="228"/>
      <c r="LO25" s="228"/>
      <c r="LP25" s="228"/>
      <c r="LQ25" s="228"/>
      <c r="LR25" s="228"/>
    </row>
    <row r="26" spans="1:330" s="176" customFormat="1" ht="12.75" customHeight="1" x14ac:dyDescent="0.25">
      <c r="A26" s="259">
        <v>15</v>
      </c>
      <c r="B26" s="260" t="s">
        <v>108</v>
      </c>
      <c r="C26" s="260" t="s">
        <v>1635</v>
      </c>
      <c r="D26" s="269" t="s">
        <v>10</v>
      </c>
      <c r="E26" s="291"/>
      <c r="F26" s="291"/>
      <c r="G26" s="262" t="s">
        <v>200</v>
      </c>
      <c r="H26" s="276"/>
      <c r="I26" s="272" t="s">
        <v>1658</v>
      </c>
      <c r="J26" s="276" t="s">
        <v>51</v>
      </c>
      <c r="K26" s="264" t="s">
        <v>84</v>
      </c>
      <c r="L26" s="314">
        <v>2782</v>
      </c>
      <c r="M26" s="322" t="s">
        <v>150</v>
      </c>
      <c r="N26" s="26">
        <v>0</v>
      </c>
      <c r="O26" s="266">
        <f t="shared" si="0"/>
        <v>0</v>
      </c>
      <c r="P26" s="267">
        <f t="shared" si="2"/>
        <v>0</v>
      </c>
      <c r="Q26" s="268">
        <f t="shared" si="1"/>
        <v>0</v>
      </c>
      <c r="R26" s="231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  <c r="BE26" s="228"/>
      <c r="BF26" s="228"/>
      <c r="BG26" s="228"/>
      <c r="BH26" s="228"/>
      <c r="BI26" s="228"/>
      <c r="BJ26" s="228"/>
      <c r="BK26" s="228"/>
      <c r="BL26" s="228"/>
      <c r="BM26" s="228"/>
      <c r="BN26" s="228"/>
      <c r="BO26" s="228"/>
      <c r="BP26" s="228"/>
      <c r="BQ26" s="228"/>
      <c r="BR26" s="228"/>
      <c r="BS26" s="228"/>
      <c r="BT26" s="228"/>
      <c r="BU26" s="228"/>
      <c r="BV26" s="228"/>
      <c r="BW26" s="228"/>
      <c r="BX26" s="228"/>
      <c r="BY26" s="228"/>
      <c r="BZ26" s="228"/>
      <c r="CA26" s="228"/>
      <c r="CB26" s="228"/>
      <c r="CC26" s="228"/>
      <c r="CD26" s="228"/>
      <c r="CE26" s="228"/>
      <c r="CF26" s="228"/>
      <c r="CG26" s="228"/>
      <c r="CH26" s="228"/>
      <c r="CI26" s="228"/>
      <c r="CJ26" s="228"/>
      <c r="CK26" s="228"/>
      <c r="CL26" s="228"/>
      <c r="CM26" s="228"/>
      <c r="CN26" s="228"/>
      <c r="CO26" s="228"/>
      <c r="CP26" s="228"/>
      <c r="CQ26" s="228"/>
      <c r="CR26" s="228"/>
      <c r="CS26" s="228"/>
      <c r="CT26" s="228"/>
      <c r="CU26" s="228"/>
      <c r="CV26" s="228"/>
      <c r="CW26" s="228"/>
      <c r="CX26" s="228"/>
      <c r="CY26" s="228"/>
      <c r="CZ26" s="228"/>
      <c r="DA26" s="228"/>
      <c r="DB26" s="228"/>
      <c r="DC26" s="228"/>
      <c r="DD26" s="228"/>
      <c r="DE26" s="228"/>
      <c r="DF26" s="228"/>
      <c r="DG26" s="228"/>
      <c r="DH26" s="228"/>
      <c r="DI26" s="228"/>
      <c r="DJ26" s="228"/>
      <c r="DK26" s="228"/>
      <c r="DL26" s="228"/>
      <c r="DM26" s="228"/>
      <c r="DN26" s="228"/>
      <c r="DO26" s="228"/>
      <c r="DP26" s="228"/>
      <c r="DQ26" s="228"/>
      <c r="DR26" s="228"/>
      <c r="DS26" s="228"/>
      <c r="DT26" s="228"/>
      <c r="DU26" s="228"/>
      <c r="DV26" s="228"/>
      <c r="DW26" s="228"/>
      <c r="DX26" s="228"/>
      <c r="DY26" s="228"/>
      <c r="DZ26" s="228"/>
      <c r="EA26" s="228"/>
      <c r="EB26" s="228"/>
      <c r="EC26" s="228"/>
      <c r="ED26" s="228"/>
      <c r="EE26" s="228"/>
      <c r="EF26" s="228"/>
      <c r="EG26" s="228"/>
      <c r="EH26" s="228"/>
      <c r="EI26" s="228"/>
      <c r="EJ26" s="228"/>
      <c r="EK26" s="228"/>
      <c r="EL26" s="228"/>
      <c r="EM26" s="228"/>
      <c r="EN26" s="228"/>
      <c r="EO26" s="228"/>
      <c r="EP26" s="228"/>
      <c r="EQ26" s="228"/>
      <c r="ER26" s="228"/>
      <c r="ES26" s="228"/>
      <c r="ET26" s="228"/>
      <c r="EU26" s="228"/>
      <c r="EV26" s="228"/>
      <c r="EW26" s="228"/>
      <c r="EX26" s="228"/>
      <c r="EY26" s="228"/>
      <c r="EZ26" s="228"/>
      <c r="FA26" s="228"/>
      <c r="FB26" s="228"/>
      <c r="FC26" s="228"/>
      <c r="FD26" s="228"/>
      <c r="FE26" s="228"/>
      <c r="FF26" s="228"/>
      <c r="FG26" s="228"/>
      <c r="FH26" s="228"/>
      <c r="FI26" s="228"/>
      <c r="FJ26" s="228"/>
      <c r="FK26" s="228"/>
      <c r="FL26" s="228"/>
      <c r="FM26" s="228"/>
      <c r="FN26" s="228"/>
      <c r="FO26" s="228"/>
      <c r="FP26" s="228"/>
      <c r="FQ26" s="228"/>
      <c r="FR26" s="228"/>
      <c r="FS26" s="228"/>
      <c r="FT26" s="228"/>
      <c r="FU26" s="228"/>
      <c r="FV26" s="228"/>
      <c r="FW26" s="228"/>
      <c r="FX26" s="228"/>
      <c r="FY26" s="228"/>
      <c r="FZ26" s="228"/>
      <c r="GA26" s="228"/>
      <c r="GB26" s="228"/>
      <c r="GC26" s="228"/>
      <c r="GD26" s="228"/>
      <c r="GE26" s="228"/>
      <c r="GF26" s="228"/>
      <c r="GG26" s="228"/>
      <c r="GH26" s="228"/>
      <c r="GI26" s="228"/>
      <c r="GJ26" s="228"/>
      <c r="GK26" s="228"/>
      <c r="GL26" s="228"/>
      <c r="GM26" s="228"/>
      <c r="GN26" s="228"/>
      <c r="GO26" s="228"/>
      <c r="GP26" s="228"/>
      <c r="GQ26" s="228"/>
      <c r="GR26" s="228"/>
      <c r="GS26" s="228"/>
      <c r="GT26" s="228"/>
      <c r="GU26" s="228"/>
      <c r="GV26" s="228"/>
      <c r="GW26" s="228"/>
      <c r="GX26" s="228"/>
      <c r="GY26" s="228"/>
      <c r="GZ26" s="228"/>
      <c r="HA26" s="228"/>
      <c r="HB26" s="228"/>
      <c r="HC26" s="228"/>
      <c r="HD26" s="228"/>
      <c r="HE26" s="228"/>
      <c r="HF26" s="228"/>
      <c r="HG26" s="228"/>
      <c r="HH26" s="228"/>
      <c r="HI26" s="228"/>
      <c r="HJ26" s="228"/>
      <c r="HK26" s="228"/>
      <c r="HL26" s="228"/>
      <c r="HM26" s="228"/>
      <c r="HN26" s="228"/>
      <c r="HO26" s="228"/>
      <c r="HP26" s="228"/>
      <c r="HQ26" s="228"/>
      <c r="HR26" s="228"/>
      <c r="HS26" s="228"/>
      <c r="HT26" s="228"/>
      <c r="HU26" s="228"/>
      <c r="HV26" s="228"/>
      <c r="HW26" s="228"/>
      <c r="HX26" s="228"/>
      <c r="HY26" s="228"/>
      <c r="HZ26" s="228"/>
      <c r="IA26" s="228"/>
      <c r="IB26" s="228"/>
      <c r="IC26" s="228"/>
      <c r="ID26" s="228"/>
      <c r="IE26" s="228"/>
      <c r="IF26" s="228"/>
      <c r="IG26" s="228"/>
      <c r="IH26" s="228"/>
      <c r="II26" s="228"/>
      <c r="IJ26" s="228"/>
      <c r="IK26" s="228"/>
      <c r="IL26" s="228"/>
      <c r="IM26" s="228"/>
      <c r="IN26" s="228"/>
      <c r="IO26" s="228"/>
      <c r="IP26" s="228"/>
      <c r="IQ26" s="228"/>
      <c r="IR26" s="228"/>
      <c r="IS26" s="228"/>
      <c r="IT26" s="228"/>
      <c r="IU26" s="228"/>
      <c r="IV26" s="228"/>
      <c r="IW26" s="228"/>
      <c r="IX26" s="228"/>
      <c r="IY26" s="228"/>
      <c r="IZ26" s="228"/>
      <c r="JA26" s="228"/>
      <c r="JB26" s="228"/>
      <c r="JC26" s="228"/>
      <c r="JD26" s="228"/>
      <c r="JE26" s="228"/>
      <c r="JF26" s="228"/>
      <c r="JG26" s="228"/>
      <c r="JH26" s="228"/>
      <c r="JI26" s="228"/>
      <c r="JJ26" s="228"/>
      <c r="JK26" s="228"/>
      <c r="JL26" s="228"/>
      <c r="JM26" s="228"/>
      <c r="JN26" s="228"/>
      <c r="JO26" s="228"/>
      <c r="JP26" s="228"/>
      <c r="JQ26" s="228"/>
      <c r="JR26" s="228"/>
      <c r="JS26" s="228"/>
      <c r="JT26" s="228"/>
      <c r="JU26" s="228"/>
      <c r="JV26" s="228"/>
      <c r="JW26" s="228"/>
      <c r="JX26" s="228"/>
      <c r="JY26" s="228"/>
      <c r="JZ26" s="228"/>
      <c r="KA26" s="228"/>
      <c r="KB26" s="228"/>
      <c r="KC26" s="228"/>
      <c r="KD26" s="228"/>
      <c r="KE26" s="228"/>
      <c r="KF26" s="228"/>
      <c r="KG26" s="228"/>
      <c r="KH26" s="228"/>
      <c r="KI26" s="228"/>
      <c r="KJ26" s="228"/>
      <c r="KK26" s="228"/>
      <c r="KL26" s="228"/>
      <c r="KM26" s="228"/>
      <c r="KN26" s="228"/>
      <c r="KO26" s="228"/>
      <c r="KP26" s="228"/>
      <c r="KQ26" s="228"/>
      <c r="KR26" s="228"/>
      <c r="KS26" s="228"/>
      <c r="KT26" s="228"/>
      <c r="KU26" s="228"/>
      <c r="KV26" s="228"/>
      <c r="KW26" s="228"/>
      <c r="KX26" s="228"/>
      <c r="KY26" s="228"/>
      <c r="KZ26" s="228"/>
      <c r="LA26" s="228"/>
      <c r="LB26" s="228"/>
      <c r="LC26" s="228"/>
      <c r="LD26" s="228"/>
      <c r="LE26" s="228"/>
      <c r="LF26" s="228"/>
      <c r="LG26" s="228"/>
      <c r="LH26" s="228"/>
      <c r="LI26" s="228"/>
      <c r="LJ26" s="228"/>
      <c r="LK26" s="228"/>
      <c r="LL26" s="228"/>
      <c r="LM26" s="228"/>
      <c r="LN26" s="228"/>
      <c r="LO26" s="228"/>
      <c r="LP26" s="228"/>
      <c r="LQ26" s="228"/>
      <c r="LR26" s="228"/>
    </row>
    <row r="27" spans="1:330" ht="11.25" customHeight="1" x14ac:dyDescent="0.25">
      <c r="A27" s="259">
        <v>16</v>
      </c>
      <c r="B27" s="260" t="s">
        <v>108</v>
      </c>
      <c r="C27" s="260" t="s">
        <v>1635</v>
      </c>
      <c r="D27" s="269" t="s">
        <v>315</v>
      </c>
      <c r="E27" s="291"/>
      <c r="F27" s="291"/>
      <c r="G27" s="262" t="s">
        <v>199</v>
      </c>
      <c r="H27" s="276"/>
      <c r="I27" s="272" t="s">
        <v>1658</v>
      </c>
      <c r="J27" s="276" t="s">
        <v>51</v>
      </c>
      <c r="K27" s="264" t="s">
        <v>84</v>
      </c>
      <c r="L27" s="314">
        <v>3003</v>
      </c>
      <c r="M27" s="322" t="s">
        <v>150</v>
      </c>
      <c r="N27" s="26">
        <v>0</v>
      </c>
      <c r="O27" s="266">
        <f t="shared" si="0"/>
        <v>0</v>
      </c>
      <c r="P27" s="267">
        <f t="shared" si="2"/>
        <v>0</v>
      </c>
      <c r="Q27" s="268">
        <f t="shared" si="1"/>
        <v>0</v>
      </c>
      <c r="R27" s="231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8"/>
      <c r="AP27" s="228"/>
      <c r="AQ27" s="228"/>
      <c r="AR27" s="228"/>
      <c r="AS27" s="228"/>
      <c r="AT27" s="228"/>
      <c r="AU27" s="228"/>
      <c r="AV27" s="228"/>
      <c r="AW27" s="228"/>
      <c r="AX27" s="228"/>
      <c r="AY27" s="228"/>
      <c r="AZ27" s="228"/>
      <c r="BA27" s="228"/>
      <c r="BB27" s="228"/>
      <c r="BC27" s="228"/>
      <c r="BD27" s="228"/>
      <c r="BE27" s="228"/>
      <c r="BF27" s="228"/>
      <c r="BG27" s="228"/>
      <c r="BH27" s="228"/>
      <c r="BI27" s="228"/>
      <c r="BJ27" s="228"/>
      <c r="BK27" s="228"/>
      <c r="BL27" s="228"/>
      <c r="BM27" s="228"/>
      <c r="BN27" s="228"/>
      <c r="BO27" s="228"/>
      <c r="BP27" s="228"/>
      <c r="BQ27" s="228"/>
      <c r="BR27" s="228"/>
      <c r="BS27" s="228"/>
      <c r="BT27" s="228"/>
      <c r="BU27" s="228"/>
      <c r="BV27" s="228"/>
      <c r="BW27" s="228"/>
      <c r="BX27" s="228"/>
      <c r="BY27" s="228"/>
      <c r="BZ27" s="228"/>
      <c r="CA27" s="228"/>
      <c r="CB27" s="228"/>
      <c r="CC27" s="228"/>
      <c r="CD27" s="228"/>
      <c r="CE27" s="228"/>
      <c r="CF27" s="228"/>
      <c r="CG27" s="228"/>
      <c r="CH27" s="228"/>
      <c r="CI27" s="228"/>
      <c r="CJ27" s="228"/>
      <c r="CK27" s="228"/>
      <c r="CL27" s="228"/>
      <c r="CM27" s="228"/>
      <c r="CN27" s="228"/>
      <c r="CO27" s="228"/>
      <c r="CP27" s="228"/>
      <c r="CQ27" s="228"/>
      <c r="CR27" s="228"/>
      <c r="CS27" s="228"/>
      <c r="CT27" s="228"/>
      <c r="CU27" s="228"/>
      <c r="CV27" s="228"/>
      <c r="CW27" s="228"/>
      <c r="CX27" s="228"/>
      <c r="CY27" s="228"/>
      <c r="CZ27" s="228"/>
      <c r="DA27" s="228"/>
      <c r="DB27" s="228"/>
      <c r="DC27" s="228"/>
      <c r="DD27" s="228"/>
      <c r="DE27" s="228"/>
      <c r="DF27" s="228"/>
      <c r="DG27" s="228"/>
      <c r="DH27" s="228"/>
      <c r="DI27" s="228"/>
      <c r="DJ27" s="228"/>
      <c r="DK27" s="228"/>
      <c r="DL27" s="228"/>
      <c r="DM27" s="228"/>
      <c r="DN27" s="228"/>
      <c r="DO27" s="228"/>
      <c r="DP27" s="228"/>
      <c r="DQ27" s="228"/>
      <c r="DR27" s="228"/>
      <c r="DS27" s="228"/>
      <c r="DT27" s="228"/>
      <c r="DU27" s="228"/>
      <c r="DV27" s="228"/>
      <c r="DW27" s="228"/>
      <c r="DX27" s="228"/>
      <c r="DY27" s="228"/>
      <c r="DZ27" s="228"/>
      <c r="EA27" s="228"/>
      <c r="EB27" s="228"/>
      <c r="EC27" s="228"/>
      <c r="ED27" s="228"/>
      <c r="EE27" s="228"/>
      <c r="EF27" s="228"/>
      <c r="EG27" s="228"/>
      <c r="EH27" s="228"/>
      <c r="EI27" s="228"/>
      <c r="EJ27" s="228"/>
      <c r="EK27" s="228"/>
      <c r="EL27" s="228"/>
      <c r="EM27" s="228"/>
      <c r="EN27" s="228"/>
      <c r="EO27" s="228"/>
      <c r="EP27" s="228"/>
      <c r="EQ27" s="228"/>
      <c r="ER27" s="228"/>
      <c r="ES27" s="228"/>
      <c r="ET27" s="228"/>
      <c r="EU27" s="228"/>
      <c r="EV27" s="228"/>
      <c r="EW27" s="228"/>
      <c r="EX27" s="228"/>
      <c r="EY27" s="228"/>
      <c r="EZ27" s="228"/>
      <c r="FA27" s="228"/>
      <c r="FB27" s="228"/>
      <c r="FC27" s="228"/>
      <c r="FD27" s="228"/>
      <c r="FE27" s="228"/>
      <c r="FF27" s="228"/>
      <c r="FG27" s="228"/>
      <c r="FH27" s="228"/>
      <c r="FI27" s="228"/>
      <c r="FJ27" s="228"/>
      <c r="FK27" s="228"/>
      <c r="FL27" s="228"/>
      <c r="FM27" s="228"/>
      <c r="FN27" s="228"/>
      <c r="FO27" s="228"/>
      <c r="FP27" s="228"/>
      <c r="FQ27" s="228"/>
      <c r="FR27" s="228"/>
      <c r="FS27" s="228"/>
      <c r="FT27" s="228"/>
      <c r="FU27" s="228"/>
      <c r="FV27" s="228"/>
      <c r="FW27" s="228"/>
      <c r="FX27" s="228"/>
      <c r="FY27" s="228"/>
      <c r="FZ27" s="228"/>
      <c r="GA27" s="228"/>
      <c r="GB27" s="228"/>
      <c r="GC27" s="228"/>
      <c r="GD27" s="228"/>
      <c r="GE27" s="228"/>
      <c r="GF27" s="228"/>
      <c r="GG27" s="228"/>
      <c r="GH27" s="228"/>
      <c r="GI27" s="228"/>
      <c r="GJ27" s="228"/>
      <c r="GK27" s="228"/>
      <c r="GL27" s="228"/>
      <c r="GM27" s="228"/>
      <c r="GN27" s="228"/>
      <c r="GO27" s="228"/>
      <c r="GP27" s="228"/>
      <c r="GQ27" s="228"/>
      <c r="GR27" s="228"/>
      <c r="GS27" s="228"/>
      <c r="GT27" s="228"/>
      <c r="GU27" s="228"/>
      <c r="GV27" s="228"/>
      <c r="GW27" s="228"/>
      <c r="GX27" s="228"/>
      <c r="GY27" s="228"/>
      <c r="GZ27" s="228"/>
      <c r="HA27" s="228"/>
      <c r="HB27" s="228"/>
      <c r="HC27" s="228"/>
      <c r="HD27" s="228"/>
      <c r="HE27" s="228"/>
      <c r="HF27" s="228"/>
      <c r="HG27" s="228"/>
      <c r="HH27" s="228"/>
      <c r="HI27" s="228"/>
      <c r="HJ27" s="228"/>
      <c r="HK27" s="228"/>
      <c r="HL27" s="228"/>
      <c r="HM27" s="228"/>
      <c r="HN27" s="228"/>
      <c r="HO27" s="228"/>
      <c r="HP27" s="228"/>
      <c r="HQ27" s="228"/>
      <c r="HR27" s="228"/>
      <c r="HS27" s="228"/>
      <c r="HT27" s="228"/>
      <c r="HU27" s="228"/>
      <c r="HV27" s="228"/>
      <c r="HW27" s="228"/>
      <c r="HX27" s="228"/>
      <c r="HY27" s="228"/>
      <c r="HZ27" s="228"/>
      <c r="IA27" s="228"/>
      <c r="IB27" s="228"/>
      <c r="IC27" s="228"/>
      <c r="ID27" s="228"/>
      <c r="IE27" s="228"/>
      <c r="IF27" s="228"/>
      <c r="IG27" s="228"/>
      <c r="IH27" s="228"/>
      <c r="II27" s="228"/>
      <c r="IJ27" s="228"/>
      <c r="IK27" s="228"/>
      <c r="IL27" s="228"/>
      <c r="IM27" s="228"/>
      <c r="IN27" s="228"/>
      <c r="IO27" s="228"/>
      <c r="IP27" s="228"/>
      <c r="IQ27" s="228"/>
      <c r="IR27" s="228"/>
      <c r="IS27" s="228"/>
      <c r="IT27" s="228"/>
      <c r="IU27" s="228"/>
      <c r="IV27" s="228"/>
      <c r="IW27" s="228"/>
      <c r="IX27" s="228"/>
      <c r="IY27" s="228"/>
      <c r="IZ27" s="228"/>
      <c r="JA27" s="228"/>
      <c r="JB27" s="228"/>
      <c r="JC27" s="228"/>
      <c r="JD27" s="228"/>
      <c r="JE27" s="228"/>
      <c r="JF27" s="228"/>
      <c r="JG27" s="228"/>
      <c r="JH27" s="228"/>
      <c r="JI27" s="228"/>
      <c r="JJ27" s="228"/>
      <c r="JK27" s="228"/>
      <c r="JL27" s="228"/>
      <c r="JM27" s="228"/>
      <c r="JN27" s="228"/>
      <c r="JO27" s="228"/>
      <c r="JP27" s="228"/>
      <c r="JQ27" s="228"/>
      <c r="JR27" s="228"/>
      <c r="JS27" s="228"/>
      <c r="JT27" s="228"/>
      <c r="JU27" s="228"/>
      <c r="JV27" s="228"/>
      <c r="JW27" s="228"/>
      <c r="JX27" s="228"/>
      <c r="JY27" s="228"/>
      <c r="JZ27" s="228"/>
      <c r="KA27" s="228"/>
      <c r="KB27" s="228"/>
      <c r="KC27" s="228"/>
      <c r="KD27" s="228"/>
      <c r="KE27" s="228"/>
      <c r="KF27" s="228"/>
      <c r="KG27" s="228"/>
      <c r="KH27" s="228"/>
      <c r="KI27" s="228"/>
      <c r="KJ27" s="228"/>
      <c r="KK27" s="228"/>
      <c r="KL27" s="228"/>
      <c r="KM27" s="228"/>
      <c r="KN27" s="228"/>
      <c r="KO27" s="228"/>
      <c r="KP27" s="228"/>
      <c r="KQ27" s="228"/>
      <c r="KR27" s="228"/>
      <c r="KS27" s="228"/>
      <c r="KT27" s="228"/>
      <c r="KU27" s="228"/>
      <c r="KV27" s="228"/>
      <c r="KW27" s="228"/>
      <c r="KX27" s="228"/>
      <c r="KY27" s="228"/>
      <c r="KZ27" s="228"/>
      <c r="LA27" s="228"/>
      <c r="LB27" s="228"/>
      <c r="LC27" s="228"/>
      <c r="LD27" s="228"/>
      <c r="LE27" s="228"/>
      <c r="LF27" s="228"/>
      <c r="LG27" s="228"/>
      <c r="LH27" s="228"/>
      <c r="LI27" s="228"/>
      <c r="LJ27" s="228"/>
      <c r="LK27" s="228"/>
      <c r="LL27" s="228"/>
      <c r="LM27" s="228"/>
      <c r="LN27" s="228"/>
      <c r="LO27" s="228"/>
      <c r="LP27" s="228"/>
      <c r="LQ27" s="228"/>
      <c r="LR27" s="228"/>
    </row>
    <row r="28" spans="1:330" x14ac:dyDescent="0.25">
      <c r="A28" s="259">
        <v>17</v>
      </c>
      <c r="B28" s="261" t="s">
        <v>108</v>
      </c>
      <c r="C28" s="260" t="s">
        <v>1635</v>
      </c>
      <c r="D28" s="261" t="s">
        <v>319</v>
      </c>
      <c r="E28" s="292"/>
      <c r="F28" s="292"/>
      <c r="G28" s="270" t="s">
        <v>1650</v>
      </c>
      <c r="H28" s="270"/>
      <c r="I28" s="270" t="s">
        <v>117</v>
      </c>
      <c r="J28" s="270" t="s">
        <v>198</v>
      </c>
      <c r="K28" s="262" t="s">
        <v>84</v>
      </c>
      <c r="L28" s="315">
        <v>20</v>
      </c>
      <c r="M28" s="315" t="s">
        <v>150</v>
      </c>
      <c r="N28" s="26">
        <v>0</v>
      </c>
      <c r="O28" s="266">
        <f t="shared" si="0"/>
        <v>0</v>
      </c>
      <c r="P28" s="267">
        <f t="shared" si="2"/>
        <v>0</v>
      </c>
      <c r="Q28" s="268">
        <f t="shared" si="1"/>
        <v>0</v>
      </c>
      <c r="R28" s="231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  <c r="AV28" s="228"/>
      <c r="AW28" s="228"/>
      <c r="AX28" s="228"/>
      <c r="AY28" s="228"/>
      <c r="AZ28" s="228"/>
      <c r="BA28" s="228"/>
      <c r="BB28" s="228"/>
      <c r="BC28" s="228"/>
      <c r="BD28" s="228"/>
      <c r="BE28" s="228"/>
      <c r="BF28" s="228"/>
      <c r="BG28" s="228"/>
      <c r="BH28" s="228"/>
      <c r="BI28" s="228"/>
      <c r="BJ28" s="228"/>
      <c r="BK28" s="228"/>
      <c r="BL28" s="228"/>
      <c r="BM28" s="228"/>
      <c r="BN28" s="228"/>
      <c r="BO28" s="228"/>
      <c r="BP28" s="228"/>
      <c r="BQ28" s="228"/>
      <c r="BR28" s="228"/>
      <c r="BS28" s="228"/>
      <c r="BT28" s="228"/>
      <c r="BU28" s="228"/>
      <c r="BV28" s="228"/>
      <c r="BW28" s="228"/>
      <c r="BX28" s="228"/>
      <c r="BY28" s="228"/>
      <c r="BZ28" s="228"/>
      <c r="CA28" s="228"/>
      <c r="CB28" s="228"/>
      <c r="CC28" s="228"/>
      <c r="CD28" s="228"/>
      <c r="CE28" s="228"/>
      <c r="CF28" s="228"/>
      <c r="CG28" s="228"/>
      <c r="CH28" s="228"/>
      <c r="CI28" s="228"/>
      <c r="CJ28" s="228"/>
      <c r="CK28" s="228"/>
      <c r="CL28" s="228"/>
      <c r="CM28" s="228"/>
      <c r="CN28" s="228"/>
      <c r="CO28" s="228"/>
      <c r="CP28" s="228"/>
      <c r="CQ28" s="228"/>
      <c r="CR28" s="228"/>
      <c r="CS28" s="228"/>
      <c r="CT28" s="228"/>
      <c r="CU28" s="228"/>
      <c r="CV28" s="228"/>
      <c r="CW28" s="228"/>
      <c r="CX28" s="228"/>
      <c r="CY28" s="228"/>
      <c r="CZ28" s="228"/>
      <c r="DA28" s="228"/>
      <c r="DB28" s="228"/>
      <c r="DC28" s="228"/>
      <c r="DD28" s="228"/>
      <c r="DE28" s="228"/>
      <c r="DF28" s="228"/>
      <c r="DG28" s="228"/>
      <c r="DH28" s="228"/>
      <c r="DI28" s="228"/>
      <c r="DJ28" s="228"/>
      <c r="DK28" s="228"/>
      <c r="DL28" s="228"/>
      <c r="DM28" s="228"/>
      <c r="DN28" s="228"/>
      <c r="DO28" s="228"/>
      <c r="DP28" s="228"/>
      <c r="DQ28" s="228"/>
      <c r="DR28" s="228"/>
      <c r="DS28" s="228"/>
      <c r="DT28" s="228"/>
      <c r="DU28" s="228"/>
      <c r="DV28" s="228"/>
      <c r="DW28" s="228"/>
      <c r="DX28" s="228"/>
      <c r="DY28" s="228"/>
      <c r="DZ28" s="228"/>
      <c r="EA28" s="228"/>
      <c r="EB28" s="228"/>
      <c r="EC28" s="228"/>
      <c r="ED28" s="228"/>
      <c r="EE28" s="228"/>
      <c r="EF28" s="228"/>
      <c r="EG28" s="228"/>
      <c r="EH28" s="228"/>
      <c r="EI28" s="228"/>
      <c r="EJ28" s="228"/>
      <c r="EK28" s="228"/>
      <c r="EL28" s="228"/>
      <c r="EM28" s="228"/>
      <c r="EN28" s="228"/>
      <c r="EO28" s="228"/>
      <c r="EP28" s="228"/>
      <c r="EQ28" s="228"/>
      <c r="ER28" s="228"/>
      <c r="ES28" s="228"/>
      <c r="ET28" s="228"/>
      <c r="EU28" s="228"/>
      <c r="EV28" s="228"/>
      <c r="EW28" s="228"/>
      <c r="EX28" s="228"/>
      <c r="EY28" s="228"/>
      <c r="EZ28" s="228"/>
      <c r="FA28" s="228"/>
      <c r="FB28" s="228"/>
      <c r="FC28" s="228"/>
      <c r="FD28" s="228"/>
      <c r="FE28" s="228"/>
      <c r="FF28" s="228"/>
      <c r="FG28" s="228"/>
      <c r="FH28" s="228"/>
      <c r="FI28" s="228"/>
      <c r="FJ28" s="228"/>
      <c r="FK28" s="228"/>
      <c r="FL28" s="228"/>
      <c r="FM28" s="228"/>
      <c r="FN28" s="228"/>
      <c r="FO28" s="228"/>
      <c r="FP28" s="228"/>
      <c r="FQ28" s="228"/>
      <c r="FR28" s="228"/>
      <c r="FS28" s="228"/>
      <c r="FT28" s="228"/>
      <c r="FU28" s="228"/>
      <c r="FV28" s="228"/>
      <c r="FW28" s="228"/>
      <c r="FX28" s="228"/>
      <c r="FY28" s="228"/>
      <c r="FZ28" s="228"/>
      <c r="GA28" s="228"/>
      <c r="GB28" s="228"/>
      <c r="GC28" s="228"/>
      <c r="GD28" s="228"/>
      <c r="GE28" s="228"/>
      <c r="GF28" s="228"/>
      <c r="GG28" s="228"/>
      <c r="GH28" s="228"/>
      <c r="GI28" s="228"/>
      <c r="GJ28" s="228"/>
      <c r="GK28" s="228"/>
      <c r="GL28" s="228"/>
      <c r="GM28" s="228"/>
      <c r="GN28" s="228"/>
      <c r="GO28" s="228"/>
      <c r="GP28" s="228"/>
      <c r="GQ28" s="228"/>
      <c r="GR28" s="228"/>
      <c r="GS28" s="228"/>
      <c r="GT28" s="228"/>
      <c r="GU28" s="228"/>
      <c r="GV28" s="228"/>
      <c r="GW28" s="228"/>
      <c r="GX28" s="228"/>
      <c r="GY28" s="228"/>
      <c r="GZ28" s="228"/>
      <c r="HA28" s="228"/>
      <c r="HB28" s="228"/>
      <c r="HC28" s="228"/>
      <c r="HD28" s="228"/>
      <c r="HE28" s="228"/>
      <c r="HF28" s="228"/>
      <c r="HG28" s="228"/>
      <c r="HH28" s="228"/>
      <c r="HI28" s="228"/>
      <c r="HJ28" s="228"/>
      <c r="HK28" s="228"/>
      <c r="HL28" s="228"/>
      <c r="HM28" s="228"/>
      <c r="HN28" s="228"/>
      <c r="HO28" s="228"/>
      <c r="HP28" s="228"/>
      <c r="HQ28" s="228"/>
      <c r="HR28" s="228"/>
      <c r="HS28" s="228"/>
      <c r="HT28" s="228"/>
      <c r="HU28" s="228"/>
      <c r="HV28" s="228"/>
      <c r="HW28" s="228"/>
      <c r="HX28" s="228"/>
      <c r="HY28" s="228"/>
      <c r="HZ28" s="228"/>
      <c r="IA28" s="228"/>
      <c r="IB28" s="228"/>
      <c r="IC28" s="228"/>
      <c r="ID28" s="228"/>
      <c r="IE28" s="228"/>
      <c r="IF28" s="228"/>
      <c r="IG28" s="228"/>
      <c r="IH28" s="228"/>
      <c r="II28" s="228"/>
      <c r="IJ28" s="228"/>
      <c r="IK28" s="228"/>
      <c r="IL28" s="228"/>
      <c r="IM28" s="228"/>
      <c r="IN28" s="228"/>
      <c r="IO28" s="228"/>
      <c r="IP28" s="228"/>
      <c r="IQ28" s="228"/>
      <c r="IR28" s="228"/>
      <c r="IS28" s="228"/>
      <c r="IT28" s="228"/>
      <c r="IU28" s="228"/>
      <c r="IV28" s="228"/>
      <c r="IW28" s="228"/>
      <c r="IX28" s="228"/>
      <c r="IY28" s="228"/>
      <c r="IZ28" s="228"/>
      <c r="JA28" s="228"/>
      <c r="JB28" s="228"/>
      <c r="JC28" s="228"/>
      <c r="JD28" s="228"/>
      <c r="JE28" s="228"/>
      <c r="JF28" s="228"/>
      <c r="JG28" s="228"/>
      <c r="JH28" s="228"/>
      <c r="JI28" s="228"/>
      <c r="JJ28" s="228"/>
      <c r="JK28" s="228"/>
      <c r="JL28" s="228"/>
      <c r="JM28" s="228"/>
      <c r="JN28" s="228"/>
      <c r="JO28" s="228"/>
      <c r="JP28" s="228"/>
      <c r="JQ28" s="228"/>
      <c r="JR28" s="228"/>
      <c r="JS28" s="228"/>
      <c r="JT28" s="228"/>
      <c r="JU28" s="228"/>
      <c r="JV28" s="228"/>
      <c r="JW28" s="228"/>
      <c r="JX28" s="228"/>
      <c r="JY28" s="228"/>
      <c r="JZ28" s="228"/>
      <c r="KA28" s="228"/>
      <c r="KB28" s="228"/>
      <c r="KC28" s="228"/>
      <c r="KD28" s="228"/>
      <c r="KE28" s="228"/>
      <c r="KF28" s="228"/>
      <c r="KG28" s="228"/>
      <c r="KH28" s="228"/>
      <c r="KI28" s="228"/>
      <c r="KJ28" s="228"/>
      <c r="KK28" s="228"/>
      <c r="KL28" s="228"/>
      <c r="KM28" s="228"/>
      <c r="KN28" s="228"/>
      <c r="KO28" s="228"/>
      <c r="KP28" s="228"/>
      <c r="KQ28" s="228"/>
      <c r="KR28" s="228"/>
      <c r="KS28" s="228"/>
      <c r="KT28" s="228"/>
      <c r="KU28" s="228"/>
      <c r="KV28" s="228"/>
      <c r="KW28" s="228"/>
      <c r="KX28" s="228"/>
      <c r="KY28" s="228"/>
      <c r="KZ28" s="228"/>
      <c r="LA28" s="228"/>
      <c r="LB28" s="228"/>
      <c r="LC28" s="228"/>
      <c r="LD28" s="228"/>
      <c r="LE28" s="228"/>
      <c r="LF28" s="228"/>
      <c r="LG28" s="228"/>
      <c r="LH28" s="228"/>
      <c r="LI28" s="228"/>
      <c r="LJ28" s="228"/>
      <c r="LK28" s="228"/>
      <c r="LL28" s="228"/>
      <c r="LM28" s="228"/>
      <c r="LN28" s="228"/>
      <c r="LO28" s="228"/>
      <c r="LP28" s="228"/>
      <c r="LQ28" s="228"/>
      <c r="LR28" s="228"/>
    </row>
    <row r="29" spans="1:330" ht="11.25" customHeight="1" x14ac:dyDescent="0.25">
      <c r="A29" s="259">
        <v>18</v>
      </c>
      <c r="B29" s="260" t="s">
        <v>108</v>
      </c>
      <c r="C29" s="260" t="s">
        <v>1635</v>
      </c>
      <c r="D29" s="273" t="s">
        <v>61</v>
      </c>
      <c r="E29" s="291"/>
      <c r="F29" s="291"/>
      <c r="G29" s="274" t="s">
        <v>116</v>
      </c>
      <c r="H29" s="274"/>
      <c r="I29" s="274"/>
      <c r="J29" s="274"/>
      <c r="K29" s="262" t="s">
        <v>130</v>
      </c>
      <c r="L29" s="314">
        <v>70</v>
      </c>
      <c r="M29" s="322" t="s">
        <v>150</v>
      </c>
      <c r="N29" s="26">
        <v>0</v>
      </c>
      <c r="O29" s="266">
        <f t="shared" si="0"/>
        <v>0</v>
      </c>
      <c r="P29" s="267">
        <f t="shared" si="2"/>
        <v>0</v>
      </c>
      <c r="Q29" s="268">
        <f t="shared" si="1"/>
        <v>0</v>
      </c>
      <c r="R29" s="231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  <c r="AW29" s="228"/>
      <c r="AX29" s="228"/>
      <c r="AY29" s="228"/>
      <c r="AZ29" s="228"/>
      <c r="BA29" s="228"/>
      <c r="BB29" s="228"/>
      <c r="BC29" s="228"/>
      <c r="BD29" s="228"/>
      <c r="BE29" s="228"/>
      <c r="BF29" s="228"/>
      <c r="BG29" s="228"/>
      <c r="BH29" s="228"/>
      <c r="BI29" s="228"/>
      <c r="BJ29" s="228"/>
      <c r="BK29" s="228"/>
      <c r="BL29" s="228"/>
      <c r="BM29" s="228"/>
      <c r="BN29" s="228"/>
      <c r="BO29" s="228"/>
      <c r="BP29" s="228"/>
      <c r="BQ29" s="228"/>
      <c r="BR29" s="228"/>
      <c r="BS29" s="228"/>
      <c r="BT29" s="228"/>
      <c r="BU29" s="228"/>
      <c r="BV29" s="228"/>
      <c r="BW29" s="228"/>
      <c r="BX29" s="228"/>
      <c r="BY29" s="228"/>
      <c r="BZ29" s="228"/>
      <c r="CA29" s="228"/>
      <c r="CB29" s="228"/>
      <c r="CC29" s="228"/>
      <c r="CD29" s="228"/>
      <c r="CE29" s="228"/>
      <c r="CF29" s="228"/>
      <c r="CG29" s="228"/>
      <c r="CH29" s="228"/>
      <c r="CI29" s="228"/>
      <c r="CJ29" s="228"/>
      <c r="CK29" s="228"/>
      <c r="CL29" s="228"/>
      <c r="CM29" s="228"/>
      <c r="CN29" s="228"/>
      <c r="CO29" s="228"/>
      <c r="CP29" s="228"/>
      <c r="CQ29" s="228"/>
      <c r="CR29" s="228"/>
      <c r="CS29" s="228"/>
      <c r="CT29" s="228"/>
      <c r="CU29" s="228"/>
      <c r="CV29" s="228"/>
      <c r="CW29" s="228"/>
      <c r="CX29" s="228"/>
      <c r="CY29" s="228"/>
      <c r="CZ29" s="228"/>
      <c r="DA29" s="228"/>
      <c r="DB29" s="228"/>
      <c r="DC29" s="228"/>
      <c r="DD29" s="228"/>
      <c r="DE29" s="228"/>
      <c r="DF29" s="228"/>
      <c r="DG29" s="228"/>
      <c r="DH29" s="228"/>
      <c r="DI29" s="228"/>
      <c r="DJ29" s="228"/>
      <c r="DK29" s="228"/>
      <c r="DL29" s="228"/>
      <c r="DM29" s="228"/>
      <c r="DN29" s="228"/>
      <c r="DO29" s="228"/>
      <c r="DP29" s="228"/>
      <c r="DQ29" s="228"/>
      <c r="DR29" s="228"/>
      <c r="DS29" s="228"/>
      <c r="DT29" s="228"/>
      <c r="DU29" s="228"/>
      <c r="DV29" s="228"/>
      <c r="DW29" s="228"/>
      <c r="DX29" s="228"/>
      <c r="DY29" s="228"/>
      <c r="DZ29" s="228"/>
      <c r="EA29" s="228"/>
      <c r="EB29" s="228"/>
      <c r="EC29" s="228"/>
      <c r="ED29" s="228"/>
      <c r="EE29" s="228"/>
      <c r="EF29" s="228"/>
      <c r="EG29" s="228"/>
      <c r="EH29" s="228"/>
      <c r="EI29" s="228"/>
      <c r="EJ29" s="228"/>
      <c r="EK29" s="228"/>
      <c r="EL29" s="228"/>
      <c r="EM29" s="228"/>
      <c r="EN29" s="228"/>
      <c r="EO29" s="228"/>
      <c r="EP29" s="228"/>
      <c r="EQ29" s="228"/>
      <c r="ER29" s="228"/>
      <c r="ES29" s="228"/>
      <c r="ET29" s="228"/>
      <c r="EU29" s="228"/>
      <c r="EV29" s="228"/>
      <c r="EW29" s="228"/>
      <c r="EX29" s="228"/>
      <c r="EY29" s="228"/>
      <c r="EZ29" s="228"/>
      <c r="FA29" s="228"/>
      <c r="FB29" s="228"/>
      <c r="FC29" s="228"/>
      <c r="FD29" s="228"/>
      <c r="FE29" s="228"/>
      <c r="FF29" s="228"/>
      <c r="FG29" s="228"/>
      <c r="FH29" s="228"/>
      <c r="FI29" s="228"/>
      <c r="FJ29" s="228"/>
      <c r="FK29" s="228"/>
      <c r="FL29" s="228"/>
      <c r="FM29" s="228"/>
      <c r="FN29" s="228"/>
      <c r="FO29" s="228"/>
      <c r="FP29" s="228"/>
      <c r="FQ29" s="228"/>
      <c r="FR29" s="228"/>
      <c r="FS29" s="228"/>
      <c r="FT29" s="228"/>
      <c r="FU29" s="228"/>
      <c r="FV29" s="228"/>
      <c r="FW29" s="228"/>
      <c r="FX29" s="228"/>
      <c r="FY29" s="228"/>
      <c r="FZ29" s="228"/>
      <c r="GA29" s="228"/>
      <c r="GB29" s="228"/>
      <c r="GC29" s="228"/>
      <c r="GD29" s="228"/>
      <c r="GE29" s="228"/>
      <c r="GF29" s="228"/>
      <c r="GG29" s="228"/>
      <c r="GH29" s="228"/>
      <c r="GI29" s="228"/>
      <c r="GJ29" s="228"/>
      <c r="GK29" s="228"/>
      <c r="GL29" s="228"/>
      <c r="GM29" s="228"/>
      <c r="GN29" s="228"/>
      <c r="GO29" s="228"/>
      <c r="GP29" s="228"/>
      <c r="GQ29" s="228"/>
      <c r="GR29" s="228"/>
      <c r="GS29" s="228"/>
      <c r="GT29" s="228"/>
      <c r="GU29" s="228"/>
      <c r="GV29" s="228"/>
      <c r="GW29" s="228"/>
      <c r="GX29" s="228"/>
      <c r="GY29" s="228"/>
      <c r="GZ29" s="228"/>
      <c r="HA29" s="228"/>
      <c r="HB29" s="228"/>
      <c r="HC29" s="228"/>
      <c r="HD29" s="228"/>
      <c r="HE29" s="228"/>
      <c r="HF29" s="228"/>
      <c r="HG29" s="228"/>
      <c r="HH29" s="228"/>
      <c r="HI29" s="228"/>
      <c r="HJ29" s="228"/>
      <c r="HK29" s="228"/>
      <c r="HL29" s="228"/>
      <c r="HM29" s="228"/>
      <c r="HN29" s="228"/>
      <c r="HO29" s="228"/>
      <c r="HP29" s="228"/>
      <c r="HQ29" s="228"/>
      <c r="HR29" s="228"/>
      <c r="HS29" s="228"/>
      <c r="HT29" s="228"/>
      <c r="HU29" s="228"/>
      <c r="HV29" s="228"/>
      <c r="HW29" s="228"/>
      <c r="HX29" s="228"/>
      <c r="HY29" s="228"/>
      <c r="HZ29" s="228"/>
      <c r="IA29" s="228"/>
      <c r="IB29" s="228"/>
      <c r="IC29" s="228"/>
      <c r="ID29" s="228"/>
      <c r="IE29" s="228"/>
      <c r="IF29" s="228"/>
      <c r="IG29" s="228"/>
      <c r="IH29" s="228"/>
      <c r="II29" s="228"/>
      <c r="IJ29" s="228"/>
      <c r="IK29" s="228"/>
      <c r="IL29" s="228"/>
      <c r="IM29" s="228"/>
      <c r="IN29" s="228"/>
      <c r="IO29" s="228"/>
      <c r="IP29" s="228"/>
      <c r="IQ29" s="228"/>
      <c r="IR29" s="228"/>
      <c r="IS29" s="228"/>
      <c r="IT29" s="228"/>
      <c r="IU29" s="228"/>
      <c r="IV29" s="228"/>
      <c r="IW29" s="228"/>
      <c r="IX29" s="228"/>
      <c r="IY29" s="228"/>
      <c r="IZ29" s="228"/>
      <c r="JA29" s="228"/>
      <c r="JB29" s="228"/>
      <c r="JC29" s="228"/>
      <c r="JD29" s="228"/>
      <c r="JE29" s="228"/>
      <c r="JF29" s="228"/>
      <c r="JG29" s="228"/>
      <c r="JH29" s="228"/>
      <c r="JI29" s="228"/>
      <c r="JJ29" s="228"/>
      <c r="JK29" s="228"/>
      <c r="JL29" s="228"/>
      <c r="JM29" s="228"/>
      <c r="JN29" s="228"/>
      <c r="JO29" s="228"/>
      <c r="JP29" s="228"/>
      <c r="JQ29" s="228"/>
      <c r="JR29" s="228"/>
      <c r="JS29" s="228"/>
      <c r="JT29" s="228"/>
      <c r="JU29" s="228"/>
      <c r="JV29" s="228"/>
      <c r="JW29" s="228"/>
      <c r="JX29" s="228"/>
      <c r="JY29" s="228"/>
      <c r="JZ29" s="228"/>
      <c r="KA29" s="228"/>
      <c r="KB29" s="228"/>
      <c r="KC29" s="228"/>
      <c r="KD29" s="228"/>
      <c r="KE29" s="228"/>
      <c r="KF29" s="228"/>
      <c r="KG29" s="228"/>
      <c r="KH29" s="228"/>
      <c r="KI29" s="228"/>
      <c r="KJ29" s="228"/>
      <c r="KK29" s="228"/>
      <c r="KL29" s="228"/>
      <c r="KM29" s="228"/>
      <c r="KN29" s="228"/>
      <c r="KO29" s="228"/>
      <c r="KP29" s="228"/>
      <c r="KQ29" s="228"/>
      <c r="KR29" s="228"/>
      <c r="KS29" s="228"/>
      <c r="KT29" s="228"/>
      <c r="KU29" s="228"/>
      <c r="KV29" s="228"/>
      <c r="KW29" s="228"/>
      <c r="KX29" s="228"/>
      <c r="KY29" s="228"/>
      <c r="KZ29" s="228"/>
      <c r="LA29" s="228"/>
      <c r="LB29" s="228"/>
      <c r="LC29" s="228"/>
      <c r="LD29" s="228"/>
      <c r="LE29" s="228"/>
      <c r="LF29" s="228"/>
      <c r="LG29" s="228"/>
      <c r="LH29" s="228"/>
      <c r="LI29" s="228"/>
      <c r="LJ29" s="228"/>
      <c r="LK29" s="228"/>
      <c r="LL29" s="228"/>
      <c r="LM29" s="228"/>
      <c r="LN29" s="228"/>
      <c r="LO29" s="228"/>
      <c r="LP29" s="228"/>
      <c r="LQ29" s="228"/>
      <c r="LR29" s="228"/>
    </row>
    <row r="30" spans="1:330" ht="11.25" customHeight="1" x14ac:dyDescent="0.25">
      <c r="A30" s="259">
        <v>19</v>
      </c>
      <c r="B30" s="260" t="s">
        <v>108</v>
      </c>
      <c r="C30" s="260" t="s">
        <v>1635</v>
      </c>
      <c r="D30" s="261" t="s">
        <v>173</v>
      </c>
      <c r="E30" s="291"/>
      <c r="F30" s="291"/>
      <c r="G30" s="262" t="s">
        <v>33</v>
      </c>
      <c r="H30" s="263"/>
      <c r="I30" s="263" t="s">
        <v>117</v>
      </c>
      <c r="J30" s="264" t="s">
        <v>37</v>
      </c>
      <c r="K30" s="328" t="s">
        <v>34</v>
      </c>
      <c r="L30" s="314">
        <v>217</v>
      </c>
      <c r="M30" s="322" t="s">
        <v>150</v>
      </c>
      <c r="N30" s="26">
        <v>0</v>
      </c>
      <c r="O30" s="266">
        <f t="shared" si="0"/>
        <v>0</v>
      </c>
      <c r="P30" s="267">
        <f t="shared" si="2"/>
        <v>0</v>
      </c>
      <c r="Q30" s="268">
        <f t="shared" si="1"/>
        <v>0</v>
      </c>
      <c r="R30" s="231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228"/>
      <c r="BB30" s="228"/>
      <c r="BC30" s="228"/>
      <c r="BD30" s="228"/>
      <c r="BE30" s="228"/>
      <c r="BF30" s="228"/>
      <c r="BG30" s="228"/>
      <c r="BH30" s="228"/>
      <c r="BI30" s="228"/>
      <c r="BJ30" s="228"/>
      <c r="BK30" s="228"/>
      <c r="BL30" s="228"/>
      <c r="BM30" s="228"/>
      <c r="BN30" s="228"/>
      <c r="BO30" s="228"/>
      <c r="BP30" s="228"/>
      <c r="BQ30" s="228"/>
      <c r="BR30" s="228"/>
      <c r="BS30" s="228"/>
      <c r="BT30" s="228"/>
      <c r="BU30" s="228"/>
      <c r="BV30" s="228"/>
      <c r="BW30" s="228"/>
      <c r="BX30" s="228"/>
      <c r="BY30" s="228"/>
      <c r="BZ30" s="228"/>
      <c r="CA30" s="228"/>
      <c r="CB30" s="228"/>
      <c r="CC30" s="228"/>
      <c r="CD30" s="228"/>
      <c r="CE30" s="228"/>
      <c r="CF30" s="228"/>
      <c r="CG30" s="228"/>
      <c r="CH30" s="228"/>
      <c r="CI30" s="228"/>
      <c r="CJ30" s="228"/>
      <c r="CK30" s="228"/>
      <c r="CL30" s="228"/>
      <c r="CM30" s="228"/>
      <c r="CN30" s="228"/>
      <c r="CO30" s="228"/>
      <c r="CP30" s="228"/>
      <c r="CQ30" s="228"/>
      <c r="CR30" s="228"/>
      <c r="CS30" s="228"/>
      <c r="CT30" s="228"/>
      <c r="CU30" s="228"/>
      <c r="CV30" s="228"/>
      <c r="CW30" s="228"/>
      <c r="CX30" s="228"/>
      <c r="CY30" s="228"/>
      <c r="CZ30" s="228"/>
      <c r="DA30" s="228"/>
      <c r="DB30" s="228"/>
      <c r="DC30" s="228"/>
      <c r="DD30" s="228"/>
      <c r="DE30" s="228"/>
      <c r="DF30" s="228"/>
      <c r="DG30" s="228"/>
      <c r="DH30" s="228"/>
      <c r="DI30" s="228"/>
      <c r="DJ30" s="228"/>
      <c r="DK30" s="228"/>
      <c r="DL30" s="228"/>
      <c r="DM30" s="228"/>
      <c r="DN30" s="228"/>
      <c r="DO30" s="228"/>
      <c r="DP30" s="228"/>
      <c r="DQ30" s="228"/>
      <c r="DR30" s="228"/>
      <c r="DS30" s="228"/>
      <c r="DT30" s="228"/>
      <c r="DU30" s="228"/>
      <c r="DV30" s="228"/>
      <c r="DW30" s="228"/>
      <c r="DX30" s="228"/>
      <c r="DY30" s="228"/>
      <c r="DZ30" s="228"/>
      <c r="EA30" s="228"/>
      <c r="EB30" s="228"/>
      <c r="EC30" s="228"/>
      <c r="ED30" s="228"/>
      <c r="EE30" s="228"/>
      <c r="EF30" s="228"/>
      <c r="EG30" s="228"/>
      <c r="EH30" s="228"/>
      <c r="EI30" s="228"/>
      <c r="EJ30" s="228"/>
      <c r="EK30" s="228"/>
      <c r="EL30" s="228"/>
      <c r="EM30" s="228"/>
      <c r="EN30" s="228"/>
      <c r="EO30" s="228"/>
      <c r="EP30" s="228"/>
      <c r="EQ30" s="228"/>
      <c r="ER30" s="228"/>
      <c r="ES30" s="228"/>
      <c r="ET30" s="228"/>
      <c r="EU30" s="228"/>
      <c r="EV30" s="228"/>
      <c r="EW30" s="228"/>
      <c r="EX30" s="228"/>
      <c r="EY30" s="228"/>
      <c r="EZ30" s="228"/>
      <c r="FA30" s="228"/>
      <c r="FB30" s="228"/>
      <c r="FC30" s="228"/>
      <c r="FD30" s="228"/>
      <c r="FE30" s="228"/>
      <c r="FF30" s="228"/>
      <c r="FG30" s="228"/>
      <c r="FH30" s="228"/>
      <c r="FI30" s="228"/>
      <c r="FJ30" s="228"/>
      <c r="FK30" s="228"/>
      <c r="FL30" s="228"/>
      <c r="FM30" s="228"/>
      <c r="FN30" s="228"/>
      <c r="FO30" s="228"/>
      <c r="FP30" s="228"/>
      <c r="FQ30" s="228"/>
      <c r="FR30" s="228"/>
      <c r="FS30" s="228"/>
      <c r="FT30" s="228"/>
      <c r="FU30" s="228"/>
      <c r="FV30" s="228"/>
      <c r="FW30" s="228"/>
      <c r="FX30" s="228"/>
      <c r="FY30" s="228"/>
      <c r="FZ30" s="228"/>
      <c r="GA30" s="228"/>
      <c r="GB30" s="228"/>
      <c r="GC30" s="228"/>
      <c r="GD30" s="228"/>
      <c r="GE30" s="228"/>
      <c r="GF30" s="228"/>
      <c r="GG30" s="228"/>
      <c r="GH30" s="228"/>
      <c r="GI30" s="228"/>
      <c r="GJ30" s="228"/>
      <c r="GK30" s="228"/>
      <c r="GL30" s="228"/>
      <c r="GM30" s="228"/>
      <c r="GN30" s="228"/>
      <c r="GO30" s="228"/>
      <c r="GP30" s="228"/>
      <c r="GQ30" s="228"/>
      <c r="GR30" s="228"/>
      <c r="GS30" s="228"/>
      <c r="GT30" s="228"/>
      <c r="GU30" s="228"/>
      <c r="GV30" s="228"/>
      <c r="GW30" s="228"/>
      <c r="GX30" s="228"/>
      <c r="GY30" s="228"/>
      <c r="GZ30" s="228"/>
      <c r="HA30" s="228"/>
      <c r="HB30" s="228"/>
      <c r="HC30" s="228"/>
      <c r="HD30" s="228"/>
      <c r="HE30" s="228"/>
      <c r="HF30" s="228"/>
      <c r="HG30" s="228"/>
      <c r="HH30" s="228"/>
      <c r="HI30" s="228"/>
      <c r="HJ30" s="228"/>
      <c r="HK30" s="228"/>
      <c r="HL30" s="228"/>
      <c r="HM30" s="228"/>
      <c r="HN30" s="228"/>
      <c r="HO30" s="228"/>
      <c r="HP30" s="228"/>
      <c r="HQ30" s="228"/>
      <c r="HR30" s="228"/>
      <c r="HS30" s="228"/>
      <c r="HT30" s="228"/>
      <c r="HU30" s="228"/>
      <c r="HV30" s="228"/>
      <c r="HW30" s="228"/>
      <c r="HX30" s="228"/>
      <c r="HY30" s="228"/>
      <c r="HZ30" s="228"/>
      <c r="IA30" s="228"/>
      <c r="IB30" s="228"/>
      <c r="IC30" s="228"/>
      <c r="ID30" s="228"/>
      <c r="IE30" s="228"/>
      <c r="IF30" s="228"/>
      <c r="IG30" s="228"/>
      <c r="IH30" s="228"/>
      <c r="II30" s="228"/>
      <c r="IJ30" s="228"/>
      <c r="IK30" s="228"/>
      <c r="IL30" s="228"/>
      <c r="IM30" s="228"/>
      <c r="IN30" s="228"/>
      <c r="IO30" s="228"/>
      <c r="IP30" s="228"/>
      <c r="IQ30" s="228"/>
      <c r="IR30" s="228"/>
      <c r="IS30" s="228"/>
      <c r="IT30" s="228"/>
      <c r="IU30" s="228"/>
      <c r="IV30" s="228"/>
      <c r="IW30" s="228"/>
      <c r="IX30" s="228"/>
      <c r="IY30" s="228"/>
      <c r="IZ30" s="228"/>
      <c r="JA30" s="228"/>
      <c r="JB30" s="228"/>
      <c r="JC30" s="228"/>
      <c r="JD30" s="228"/>
      <c r="JE30" s="228"/>
      <c r="JF30" s="228"/>
      <c r="JG30" s="228"/>
      <c r="JH30" s="228"/>
      <c r="JI30" s="228"/>
      <c r="JJ30" s="228"/>
      <c r="JK30" s="228"/>
      <c r="JL30" s="228"/>
      <c r="JM30" s="228"/>
      <c r="JN30" s="228"/>
      <c r="JO30" s="228"/>
      <c r="JP30" s="228"/>
      <c r="JQ30" s="228"/>
      <c r="JR30" s="228"/>
      <c r="JS30" s="228"/>
      <c r="JT30" s="228"/>
      <c r="JU30" s="228"/>
      <c r="JV30" s="228"/>
      <c r="JW30" s="228"/>
      <c r="JX30" s="228"/>
      <c r="JY30" s="228"/>
      <c r="JZ30" s="228"/>
      <c r="KA30" s="228"/>
      <c r="KB30" s="228"/>
      <c r="KC30" s="228"/>
      <c r="KD30" s="228"/>
      <c r="KE30" s="228"/>
      <c r="KF30" s="228"/>
      <c r="KG30" s="228"/>
      <c r="KH30" s="228"/>
      <c r="KI30" s="228"/>
      <c r="KJ30" s="228"/>
      <c r="KK30" s="228"/>
      <c r="KL30" s="228"/>
      <c r="KM30" s="228"/>
      <c r="KN30" s="228"/>
      <c r="KO30" s="228"/>
      <c r="KP30" s="228"/>
      <c r="KQ30" s="228"/>
      <c r="KR30" s="228"/>
      <c r="KS30" s="228"/>
      <c r="KT30" s="228"/>
      <c r="KU30" s="228"/>
      <c r="KV30" s="228"/>
      <c r="KW30" s="228"/>
      <c r="KX30" s="228"/>
      <c r="KY30" s="228"/>
      <c r="KZ30" s="228"/>
      <c r="LA30" s="228"/>
      <c r="LB30" s="228"/>
      <c r="LC30" s="228"/>
      <c r="LD30" s="228"/>
      <c r="LE30" s="228"/>
      <c r="LF30" s="228"/>
      <c r="LG30" s="228"/>
      <c r="LH30" s="228"/>
      <c r="LI30" s="228"/>
      <c r="LJ30" s="228"/>
      <c r="LK30" s="228"/>
      <c r="LL30" s="228"/>
      <c r="LM30" s="228"/>
      <c r="LN30" s="228"/>
      <c r="LO30" s="228"/>
      <c r="LP30" s="228"/>
      <c r="LQ30" s="228"/>
      <c r="LR30" s="228"/>
    </row>
    <row r="31" spans="1:330" ht="11.25" customHeight="1" x14ac:dyDescent="0.25">
      <c r="A31" s="259">
        <v>20</v>
      </c>
      <c r="B31" s="260" t="s">
        <v>108</v>
      </c>
      <c r="C31" s="260" t="s">
        <v>1635</v>
      </c>
      <c r="D31" s="261" t="s">
        <v>177</v>
      </c>
      <c r="E31" s="291"/>
      <c r="F31" s="291"/>
      <c r="G31" s="262"/>
      <c r="H31" s="263" t="s">
        <v>40</v>
      </c>
      <c r="I31" s="263" t="s">
        <v>176</v>
      </c>
      <c r="J31" s="264"/>
      <c r="K31" s="328" t="s">
        <v>39</v>
      </c>
      <c r="L31" s="314">
        <v>102</v>
      </c>
      <c r="M31" s="322" t="s">
        <v>150</v>
      </c>
      <c r="N31" s="26">
        <v>0</v>
      </c>
      <c r="O31" s="266">
        <f t="shared" si="0"/>
        <v>0</v>
      </c>
      <c r="P31" s="267">
        <f t="shared" si="2"/>
        <v>0</v>
      </c>
      <c r="Q31" s="268">
        <f t="shared" si="1"/>
        <v>0</v>
      </c>
      <c r="R31" s="231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8"/>
      <c r="CA31" s="228"/>
      <c r="CB31" s="228"/>
      <c r="CC31" s="228"/>
      <c r="CD31" s="228"/>
      <c r="CE31" s="228"/>
      <c r="CF31" s="228"/>
      <c r="CG31" s="228"/>
      <c r="CH31" s="228"/>
      <c r="CI31" s="228"/>
      <c r="CJ31" s="228"/>
      <c r="CK31" s="228"/>
      <c r="CL31" s="228"/>
      <c r="CM31" s="228"/>
      <c r="CN31" s="228"/>
      <c r="CO31" s="228"/>
      <c r="CP31" s="228"/>
      <c r="CQ31" s="228"/>
      <c r="CR31" s="228"/>
      <c r="CS31" s="228"/>
      <c r="CT31" s="228"/>
      <c r="CU31" s="228"/>
      <c r="CV31" s="228"/>
      <c r="CW31" s="228"/>
      <c r="CX31" s="228"/>
      <c r="CY31" s="228"/>
      <c r="CZ31" s="228"/>
      <c r="DA31" s="228"/>
      <c r="DB31" s="228"/>
      <c r="DC31" s="228"/>
      <c r="DD31" s="228"/>
      <c r="DE31" s="228"/>
      <c r="DF31" s="228"/>
      <c r="DG31" s="228"/>
      <c r="DH31" s="228"/>
      <c r="DI31" s="228"/>
      <c r="DJ31" s="228"/>
      <c r="DK31" s="228"/>
      <c r="DL31" s="228"/>
      <c r="DM31" s="228"/>
      <c r="DN31" s="228"/>
      <c r="DO31" s="228"/>
      <c r="DP31" s="228"/>
      <c r="DQ31" s="228"/>
      <c r="DR31" s="228"/>
      <c r="DS31" s="228"/>
      <c r="DT31" s="228"/>
      <c r="DU31" s="228"/>
      <c r="DV31" s="228"/>
      <c r="DW31" s="228"/>
      <c r="DX31" s="228"/>
      <c r="DY31" s="228"/>
      <c r="DZ31" s="228"/>
      <c r="EA31" s="228"/>
      <c r="EB31" s="228"/>
      <c r="EC31" s="228"/>
      <c r="ED31" s="228"/>
      <c r="EE31" s="228"/>
      <c r="EF31" s="228"/>
      <c r="EG31" s="228"/>
      <c r="EH31" s="228"/>
      <c r="EI31" s="228"/>
      <c r="EJ31" s="228"/>
      <c r="EK31" s="228"/>
      <c r="EL31" s="228"/>
      <c r="EM31" s="228"/>
      <c r="EN31" s="228"/>
      <c r="EO31" s="228"/>
      <c r="EP31" s="228"/>
      <c r="EQ31" s="228"/>
      <c r="ER31" s="228"/>
      <c r="ES31" s="228"/>
      <c r="ET31" s="228"/>
      <c r="EU31" s="228"/>
      <c r="EV31" s="228"/>
      <c r="EW31" s="228"/>
      <c r="EX31" s="228"/>
      <c r="EY31" s="228"/>
      <c r="EZ31" s="228"/>
      <c r="FA31" s="228"/>
      <c r="FB31" s="228"/>
      <c r="FC31" s="228"/>
      <c r="FD31" s="228"/>
      <c r="FE31" s="228"/>
      <c r="FF31" s="228"/>
      <c r="FG31" s="228"/>
      <c r="FH31" s="228"/>
      <c r="FI31" s="228"/>
      <c r="FJ31" s="228"/>
      <c r="FK31" s="228"/>
      <c r="FL31" s="228"/>
      <c r="FM31" s="228"/>
      <c r="FN31" s="228"/>
      <c r="FO31" s="228"/>
      <c r="FP31" s="228"/>
      <c r="FQ31" s="228"/>
      <c r="FR31" s="228"/>
      <c r="FS31" s="228"/>
      <c r="FT31" s="228"/>
      <c r="FU31" s="228"/>
      <c r="FV31" s="228"/>
      <c r="FW31" s="228"/>
      <c r="FX31" s="228"/>
      <c r="FY31" s="228"/>
      <c r="FZ31" s="228"/>
      <c r="GA31" s="228"/>
      <c r="GB31" s="228"/>
      <c r="GC31" s="228"/>
      <c r="GD31" s="228"/>
      <c r="GE31" s="228"/>
      <c r="GF31" s="228"/>
      <c r="GG31" s="228"/>
      <c r="GH31" s="228"/>
      <c r="GI31" s="228"/>
      <c r="GJ31" s="228"/>
      <c r="GK31" s="228"/>
      <c r="GL31" s="228"/>
      <c r="GM31" s="228"/>
      <c r="GN31" s="228"/>
      <c r="GO31" s="228"/>
      <c r="GP31" s="228"/>
      <c r="GQ31" s="228"/>
      <c r="GR31" s="228"/>
      <c r="GS31" s="228"/>
      <c r="GT31" s="228"/>
      <c r="GU31" s="228"/>
      <c r="GV31" s="228"/>
      <c r="GW31" s="228"/>
      <c r="GX31" s="228"/>
      <c r="GY31" s="228"/>
      <c r="GZ31" s="228"/>
      <c r="HA31" s="228"/>
      <c r="HB31" s="228"/>
      <c r="HC31" s="228"/>
      <c r="HD31" s="228"/>
      <c r="HE31" s="228"/>
      <c r="HF31" s="228"/>
      <c r="HG31" s="228"/>
      <c r="HH31" s="228"/>
      <c r="HI31" s="228"/>
      <c r="HJ31" s="228"/>
      <c r="HK31" s="228"/>
      <c r="HL31" s="228"/>
      <c r="HM31" s="228"/>
      <c r="HN31" s="228"/>
      <c r="HO31" s="228"/>
      <c r="HP31" s="228"/>
      <c r="HQ31" s="228"/>
      <c r="HR31" s="228"/>
      <c r="HS31" s="228"/>
      <c r="HT31" s="228"/>
      <c r="HU31" s="228"/>
      <c r="HV31" s="228"/>
      <c r="HW31" s="228"/>
      <c r="HX31" s="228"/>
      <c r="HY31" s="228"/>
      <c r="HZ31" s="228"/>
      <c r="IA31" s="228"/>
      <c r="IB31" s="228"/>
      <c r="IC31" s="228"/>
      <c r="ID31" s="228"/>
      <c r="IE31" s="228"/>
      <c r="IF31" s="228"/>
      <c r="IG31" s="228"/>
      <c r="IH31" s="228"/>
      <c r="II31" s="228"/>
      <c r="IJ31" s="228"/>
      <c r="IK31" s="228"/>
      <c r="IL31" s="228"/>
      <c r="IM31" s="228"/>
      <c r="IN31" s="228"/>
      <c r="IO31" s="228"/>
      <c r="IP31" s="228"/>
      <c r="IQ31" s="228"/>
      <c r="IR31" s="228"/>
      <c r="IS31" s="228"/>
      <c r="IT31" s="228"/>
      <c r="IU31" s="228"/>
      <c r="IV31" s="228"/>
      <c r="IW31" s="228"/>
      <c r="IX31" s="228"/>
      <c r="IY31" s="228"/>
      <c r="IZ31" s="228"/>
      <c r="JA31" s="228"/>
      <c r="JB31" s="228"/>
      <c r="JC31" s="228"/>
      <c r="JD31" s="228"/>
      <c r="JE31" s="228"/>
      <c r="JF31" s="228"/>
      <c r="JG31" s="228"/>
      <c r="JH31" s="228"/>
      <c r="JI31" s="228"/>
      <c r="JJ31" s="228"/>
      <c r="JK31" s="228"/>
      <c r="JL31" s="228"/>
      <c r="JM31" s="228"/>
      <c r="JN31" s="228"/>
      <c r="JO31" s="228"/>
      <c r="JP31" s="228"/>
      <c r="JQ31" s="228"/>
      <c r="JR31" s="228"/>
      <c r="JS31" s="228"/>
      <c r="JT31" s="228"/>
      <c r="JU31" s="228"/>
      <c r="JV31" s="228"/>
      <c r="JW31" s="228"/>
      <c r="JX31" s="228"/>
      <c r="JY31" s="228"/>
      <c r="JZ31" s="228"/>
      <c r="KA31" s="228"/>
      <c r="KB31" s="228"/>
      <c r="KC31" s="228"/>
      <c r="KD31" s="228"/>
      <c r="KE31" s="228"/>
      <c r="KF31" s="228"/>
      <c r="KG31" s="228"/>
      <c r="KH31" s="228"/>
      <c r="KI31" s="228"/>
      <c r="KJ31" s="228"/>
      <c r="KK31" s="228"/>
      <c r="KL31" s="228"/>
      <c r="KM31" s="228"/>
      <c r="KN31" s="228"/>
      <c r="KO31" s="228"/>
      <c r="KP31" s="228"/>
      <c r="KQ31" s="228"/>
      <c r="KR31" s="228"/>
      <c r="KS31" s="228"/>
      <c r="KT31" s="228"/>
      <c r="KU31" s="228"/>
      <c r="KV31" s="228"/>
      <c r="KW31" s="228"/>
      <c r="KX31" s="228"/>
      <c r="KY31" s="228"/>
      <c r="KZ31" s="228"/>
      <c r="LA31" s="228"/>
      <c r="LB31" s="228"/>
      <c r="LC31" s="228"/>
      <c r="LD31" s="228"/>
      <c r="LE31" s="228"/>
      <c r="LF31" s="228"/>
      <c r="LG31" s="228"/>
      <c r="LH31" s="228"/>
      <c r="LI31" s="228"/>
      <c r="LJ31" s="228"/>
      <c r="LK31" s="228"/>
      <c r="LL31" s="228"/>
      <c r="LM31" s="228"/>
      <c r="LN31" s="228"/>
      <c r="LO31" s="228"/>
      <c r="LP31" s="228"/>
      <c r="LQ31" s="228"/>
      <c r="LR31" s="228"/>
    </row>
    <row r="32" spans="1:330" ht="11.25" customHeight="1" x14ac:dyDescent="0.25">
      <c r="A32" s="259">
        <v>21</v>
      </c>
      <c r="B32" s="260" t="s">
        <v>108</v>
      </c>
      <c r="C32" s="260" t="s">
        <v>1635</v>
      </c>
      <c r="D32" s="261" t="s">
        <v>177</v>
      </c>
      <c r="E32" s="291"/>
      <c r="F32" s="291"/>
      <c r="G32" s="262"/>
      <c r="H32" s="263" t="s">
        <v>40</v>
      </c>
      <c r="I32" s="263" t="s">
        <v>175</v>
      </c>
      <c r="J32" s="264"/>
      <c r="K32" s="328" t="s">
        <v>39</v>
      </c>
      <c r="L32" s="314">
        <v>157</v>
      </c>
      <c r="M32" s="322" t="s">
        <v>150</v>
      </c>
      <c r="N32" s="26">
        <v>0</v>
      </c>
      <c r="O32" s="266">
        <f t="shared" si="0"/>
        <v>0</v>
      </c>
      <c r="P32" s="267">
        <f t="shared" si="2"/>
        <v>0</v>
      </c>
      <c r="Q32" s="268">
        <f t="shared" si="1"/>
        <v>0</v>
      </c>
      <c r="R32" s="231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28"/>
      <c r="BE32" s="228"/>
      <c r="BF32" s="228"/>
      <c r="BG32" s="228"/>
      <c r="BH32" s="228"/>
      <c r="BI32" s="228"/>
      <c r="BJ32" s="228"/>
      <c r="BK32" s="228"/>
      <c r="BL32" s="228"/>
      <c r="BM32" s="228"/>
      <c r="BN32" s="228"/>
      <c r="BO32" s="228"/>
      <c r="BP32" s="228"/>
      <c r="BQ32" s="228"/>
      <c r="BR32" s="228"/>
      <c r="BS32" s="228"/>
      <c r="BT32" s="228"/>
      <c r="BU32" s="228"/>
      <c r="BV32" s="228"/>
      <c r="BW32" s="228"/>
      <c r="BX32" s="228"/>
      <c r="BY32" s="228"/>
      <c r="BZ32" s="228"/>
      <c r="CA32" s="228"/>
      <c r="CB32" s="228"/>
      <c r="CC32" s="228"/>
      <c r="CD32" s="228"/>
      <c r="CE32" s="228"/>
      <c r="CF32" s="228"/>
      <c r="CG32" s="228"/>
      <c r="CH32" s="228"/>
      <c r="CI32" s="228"/>
      <c r="CJ32" s="228"/>
      <c r="CK32" s="228"/>
      <c r="CL32" s="228"/>
      <c r="CM32" s="228"/>
      <c r="CN32" s="228"/>
      <c r="CO32" s="228"/>
      <c r="CP32" s="228"/>
      <c r="CQ32" s="228"/>
      <c r="CR32" s="228"/>
      <c r="CS32" s="228"/>
      <c r="CT32" s="228"/>
      <c r="CU32" s="228"/>
      <c r="CV32" s="228"/>
      <c r="CW32" s="228"/>
      <c r="CX32" s="228"/>
      <c r="CY32" s="228"/>
      <c r="CZ32" s="228"/>
      <c r="DA32" s="228"/>
      <c r="DB32" s="228"/>
      <c r="DC32" s="228"/>
      <c r="DD32" s="228"/>
      <c r="DE32" s="228"/>
      <c r="DF32" s="228"/>
      <c r="DG32" s="228"/>
      <c r="DH32" s="228"/>
      <c r="DI32" s="228"/>
      <c r="DJ32" s="228"/>
      <c r="DK32" s="228"/>
      <c r="DL32" s="228"/>
      <c r="DM32" s="228"/>
      <c r="DN32" s="228"/>
      <c r="DO32" s="228"/>
      <c r="DP32" s="228"/>
      <c r="DQ32" s="228"/>
      <c r="DR32" s="228"/>
      <c r="DS32" s="228"/>
      <c r="DT32" s="228"/>
      <c r="DU32" s="228"/>
      <c r="DV32" s="228"/>
      <c r="DW32" s="228"/>
      <c r="DX32" s="228"/>
      <c r="DY32" s="228"/>
      <c r="DZ32" s="228"/>
      <c r="EA32" s="228"/>
      <c r="EB32" s="228"/>
      <c r="EC32" s="228"/>
      <c r="ED32" s="228"/>
      <c r="EE32" s="228"/>
      <c r="EF32" s="228"/>
      <c r="EG32" s="228"/>
      <c r="EH32" s="228"/>
      <c r="EI32" s="228"/>
      <c r="EJ32" s="228"/>
      <c r="EK32" s="228"/>
      <c r="EL32" s="228"/>
      <c r="EM32" s="228"/>
      <c r="EN32" s="228"/>
      <c r="EO32" s="228"/>
      <c r="EP32" s="228"/>
      <c r="EQ32" s="228"/>
      <c r="ER32" s="228"/>
      <c r="ES32" s="228"/>
      <c r="ET32" s="228"/>
      <c r="EU32" s="228"/>
      <c r="EV32" s="228"/>
      <c r="EW32" s="228"/>
      <c r="EX32" s="228"/>
      <c r="EY32" s="228"/>
      <c r="EZ32" s="228"/>
      <c r="FA32" s="228"/>
      <c r="FB32" s="228"/>
      <c r="FC32" s="228"/>
      <c r="FD32" s="228"/>
      <c r="FE32" s="228"/>
      <c r="FF32" s="228"/>
      <c r="FG32" s="228"/>
      <c r="FH32" s="228"/>
      <c r="FI32" s="228"/>
      <c r="FJ32" s="228"/>
      <c r="FK32" s="228"/>
      <c r="FL32" s="228"/>
      <c r="FM32" s="228"/>
      <c r="FN32" s="228"/>
      <c r="FO32" s="228"/>
      <c r="FP32" s="228"/>
      <c r="FQ32" s="228"/>
      <c r="FR32" s="228"/>
      <c r="FS32" s="228"/>
      <c r="FT32" s="228"/>
      <c r="FU32" s="228"/>
      <c r="FV32" s="228"/>
      <c r="FW32" s="228"/>
      <c r="FX32" s="228"/>
      <c r="FY32" s="228"/>
      <c r="FZ32" s="228"/>
      <c r="GA32" s="228"/>
      <c r="GB32" s="228"/>
      <c r="GC32" s="228"/>
      <c r="GD32" s="228"/>
      <c r="GE32" s="228"/>
      <c r="GF32" s="228"/>
      <c r="GG32" s="228"/>
      <c r="GH32" s="228"/>
      <c r="GI32" s="228"/>
      <c r="GJ32" s="228"/>
      <c r="GK32" s="228"/>
      <c r="GL32" s="228"/>
      <c r="GM32" s="228"/>
      <c r="GN32" s="228"/>
      <c r="GO32" s="228"/>
      <c r="GP32" s="228"/>
      <c r="GQ32" s="228"/>
      <c r="GR32" s="228"/>
      <c r="GS32" s="228"/>
      <c r="GT32" s="228"/>
      <c r="GU32" s="228"/>
      <c r="GV32" s="228"/>
      <c r="GW32" s="228"/>
      <c r="GX32" s="228"/>
      <c r="GY32" s="228"/>
      <c r="GZ32" s="228"/>
      <c r="HA32" s="228"/>
      <c r="HB32" s="228"/>
      <c r="HC32" s="228"/>
      <c r="HD32" s="228"/>
      <c r="HE32" s="228"/>
      <c r="HF32" s="228"/>
      <c r="HG32" s="228"/>
      <c r="HH32" s="228"/>
      <c r="HI32" s="228"/>
      <c r="HJ32" s="228"/>
      <c r="HK32" s="228"/>
      <c r="HL32" s="228"/>
      <c r="HM32" s="228"/>
      <c r="HN32" s="228"/>
      <c r="HO32" s="228"/>
      <c r="HP32" s="228"/>
      <c r="HQ32" s="228"/>
      <c r="HR32" s="228"/>
      <c r="HS32" s="228"/>
      <c r="HT32" s="228"/>
      <c r="HU32" s="228"/>
      <c r="HV32" s="228"/>
      <c r="HW32" s="228"/>
      <c r="HX32" s="228"/>
      <c r="HY32" s="228"/>
      <c r="HZ32" s="228"/>
      <c r="IA32" s="228"/>
      <c r="IB32" s="228"/>
      <c r="IC32" s="228"/>
      <c r="ID32" s="228"/>
      <c r="IE32" s="228"/>
      <c r="IF32" s="228"/>
      <c r="IG32" s="228"/>
      <c r="IH32" s="228"/>
      <c r="II32" s="228"/>
      <c r="IJ32" s="228"/>
      <c r="IK32" s="228"/>
      <c r="IL32" s="228"/>
      <c r="IM32" s="228"/>
      <c r="IN32" s="228"/>
      <c r="IO32" s="228"/>
      <c r="IP32" s="228"/>
      <c r="IQ32" s="228"/>
      <c r="IR32" s="228"/>
      <c r="IS32" s="228"/>
      <c r="IT32" s="228"/>
      <c r="IU32" s="228"/>
      <c r="IV32" s="228"/>
      <c r="IW32" s="228"/>
      <c r="IX32" s="228"/>
      <c r="IY32" s="228"/>
      <c r="IZ32" s="228"/>
      <c r="JA32" s="228"/>
      <c r="JB32" s="228"/>
      <c r="JC32" s="228"/>
      <c r="JD32" s="228"/>
      <c r="JE32" s="228"/>
      <c r="JF32" s="228"/>
      <c r="JG32" s="228"/>
      <c r="JH32" s="228"/>
      <c r="JI32" s="228"/>
      <c r="JJ32" s="228"/>
      <c r="JK32" s="228"/>
      <c r="JL32" s="228"/>
      <c r="JM32" s="228"/>
      <c r="JN32" s="228"/>
      <c r="JO32" s="228"/>
      <c r="JP32" s="228"/>
      <c r="JQ32" s="228"/>
      <c r="JR32" s="228"/>
      <c r="JS32" s="228"/>
      <c r="JT32" s="228"/>
      <c r="JU32" s="228"/>
      <c r="JV32" s="228"/>
      <c r="JW32" s="228"/>
      <c r="JX32" s="228"/>
      <c r="JY32" s="228"/>
      <c r="JZ32" s="228"/>
      <c r="KA32" s="228"/>
      <c r="KB32" s="228"/>
      <c r="KC32" s="228"/>
      <c r="KD32" s="228"/>
      <c r="KE32" s="228"/>
      <c r="KF32" s="228"/>
      <c r="KG32" s="228"/>
      <c r="KH32" s="228"/>
      <c r="KI32" s="228"/>
      <c r="KJ32" s="228"/>
      <c r="KK32" s="228"/>
      <c r="KL32" s="228"/>
      <c r="KM32" s="228"/>
      <c r="KN32" s="228"/>
      <c r="KO32" s="228"/>
      <c r="KP32" s="228"/>
      <c r="KQ32" s="228"/>
      <c r="KR32" s="228"/>
      <c r="KS32" s="228"/>
      <c r="KT32" s="228"/>
      <c r="KU32" s="228"/>
      <c r="KV32" s="228"/>
      <c r="KW32" s="228"/>
      <c r="KX32" s="228"/>
      <c r="KY32" s="228"/>
      <c r="KZ32" s="228"/>
      <c r="LA32" s="228"/>
      <c r="LB32" s="228"/>
      <c r="LC32" s="228"/>
      <c r="LD32" s="228"/>
      <c r="LE32" s="228"/>
      <c r="LF32" s="228"/>
      <c r="LG32" s="228"/>
      <c r="LH32" s="228"/>
      <c r="LI32" s="228"/>
      <c r="LJ32" s="228"/>
      <c r="LK32" s="228"/>
      <c r="LL32" s="228"/>
      <c r="LM32" s="228"/>
      <c r="LN32" s="228"/>
      <c r="LO32" s="228"/>
      <c r="LP32" s="228"/>
      <c r="LQ32" s="228"/>
      <c r="LR32" s="228"/>
    </row>
    <row r="33" spans="1:330" ht="11.25" customHeight="1" x14ac:dyDescent="0.25">
      <c r="A33" s="259">
        <v>22</v>
      </c>
      <c r="B33" s="269" t="s">
        <v>108</v>
      </c>
      <c r="C33" s="260" t="s">
        <v>1635</v>
      </c>
      <c r="D33" s="269" t="s">
        <v>177</v>
      </c>
      <c r="E33" s="292"/>
      <c r="F33" s="292"/>
      <c r="G33" s="270"/>
      <c r="H33" s="270" t="s">
        <v>131</v>
      </c>
      <c r="I33" s="270" t="s">
        <v>176</v>
      </c>
      <c r="J33" s="270"/>
      <c r="K33" s="262" t="s">
        <v>39</v>
      </c>
      <c r="L33" s="315">
        <v>32</v>
      </c>
      <c r="M33" s="315" t="s">
        <v>150</v>
      </c>
      <c r="N33" s="26">
        <v>0</v>
      </c>
      <c r="O33" s="266">
        <f t="shared" si="0"/>
        <v>0</v>
      </c>
      <c r="P33" s="267">
        <f t="shared" si="2"/>
        <v>0</v>
      </c>
      <c r="Q33" s="268">
        <f t="shared" si="1"/>
        <v>0</v>
      </c>
      <c r="R33" s="231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  <c r="AO33" s="228"/>
      <c r="AP33" s="228"/>
      <c r="AQ33" s="228"/>
      <c r="AR33" s="228"/>
      <c r="AS33" s="228"/>
      <c r="AT33" s="228"/>
      <c r="AU33" s="228"/>
      <c r="AV33" s="228"/>
      <c r="AW33" s="228"/>
      <c r="AX33" s="228"/>
      <c r="AY33" s="228"/>
      <c r="AZ33" s="228"/>
      <c r="BA33" s="228"/>
      <c r="BB33" s="228"/>
      <c r="BC33" s="228"/>
      <c r="BD33" s="228"/>
      <c r="BE33" s="228"/>
      <c r="BF33" s="228"/>
      <c r="BG33" s="228"/>
      <c r="BH33" s="228"/>
      <c r="BI33" s="228"/>
      <c r="BJ33" s="228"/>
      <c r="BK33" s="228"/>
      <c r="BL33" s="228"/>
      <c r="BM33" s="228"/>
      <c r="BN33" s="228"/>
      <c r="BO33" s="228"/>
      <c r="BP33" s="228"/>
      <c r="BQ33" s="228"/>
      <c r="BR33" s="228"/>
      <c r="BS33" s="228"/>
      <c r="BT33" s="228"/>
      <c r="BU33" s="228"/>
      <c r="BV33" s="228"/>
      <c r="BW33" s="228"/>
      <c r="BX33" s="228"/>
      <c r="BY33" s="228"/>
      <c r="BZ33" s="228"/>
      <c r="CA33" s="228"/>
      <c r="CB33" s="228"/>
      <c r="CC33" s="228"/>
      <c r="CD33" s="228"/>
      <c r="CE33" s="228"/>
      <c r="CF33" s="228"/>
      <c r="CG33" s="228"/>
      <c r="CH33" s="228"/>
      <c r="CI33" s="228"/>
      <c r="CJ33" s="228"/>
      <c r="CK33" s="228"/>
      <c r="CL33" s="228"/>
      <c r="CM33" s="228"/>
      <c r="CN33" s="228"/>
      <c r="CO33" s="228"/>
      <c r="CP33" s="228"/>
      <c r="CQ33" s="228"/>
      <c r="CR33" s="228"/>
      <c r="CS33" s="228"/>
      <c r="CT33" s="228"/>
      <c r="CU33" s="228"/>
      <c r="CV33" s="228"/>
      <c r="CW33" s="228"/>
      <c r="CX33" s="228"/>
      <c r="CY33" s="228"/>
      <c r="CZ33" s="228"/>
      <c r="DA33" s="228"/>
      <c r="DB33" s="228"/>
      <c r="DC33" s="228"/>
      <c r="DD33" s="228"/>
      <c r="DE33" s="228"/>
      <c r="DF33" s="228"/>
      <c r="DG33" s="228"/>
      <c r="DH33" s="228"/>
      <c r="DI33" s="228"/>
      <c r="DJ33" s="228"/>
      <c r="DK33" s="228"/>
      <c r="DL33" s="228"/>
      <c r="DM33" s="228"/>
      <c r="DN33" s="228"/>
      <c r="DO33" s="228"/>
      <c r="DP33" s="228"/>
      <c r="DQ33" s="228"/>
      <c r="DR33" s="228"/>
      <c r="DS33" s="228"/>
      <c r="DT33" s="228"/>
      <c r="DU33" s="228"/>
      <c r="DV33" s="228"/>
      <c r="DW33" s="228"/>
      <c r="DX33" s="228"/>
      <c r="DY33" s="228"/>
      <c r="DZ33" s="228"/>
      <c r="EA33" s="228"/>
      <c r="EB33" s="228"/>
      <c r="EC33" s="228"/>
      <c r="ED33" s="228"/>
      <c r="EE33" s="228"/>
      <c r="EF33" s="228"/>
      <c r="EG33" s="228"/>
      <c r="EH33" s="228"/>
      <c r="EI33" s="228"/>
      <c r="EJ33" s="228"/>
      <c r="EK33" s="228"/>
      <c r="EL33" s="228"/>
      <c r="EM33" s="228"/>
      <c r="EN33" s="228"/>
      <c r="EO33" s="228"/>
      <c r="EP33" s="228"/>
      <c r="EQ33" s="228"/>
      <c r="ER33" s="228"/>
      <c r="ES33" s="228"/>
      <c r="ET33" s="228"/>
      <c r="EU33" s="228"/>
      <c r="EV33" s="228"/>
      <c r="EW33" s="228"/>
      <c r="EX33" s="228"/>
      <c r="EY33" s="228"/>
      <c r="EZ33" s="228"/>
      <c r="FA33" s="228"/>
      <c r="FB33" s="228"/>
      <c r="FC33" s="228"/>
      <c r="FD33" s="228"/>
      <c r="FE33" s="228"/>
      <c r="FF33" s="228"/>
      <c r="FG33" s="228"/>
      <c r="FH33" s="228"/>
      <c r="FI33" s="228"/>
      <c r="FJ33" s="228"/>
      <c r="FK33" s="228"/>
      <c r="FL33" s="228"/>
      <c r="FM33" s="228"/>
      <c r="FN33" s="228"/>
      <c r="FO33" s="228"/>
      <c r="FP33" s="228"/>
      <c r="FQ33" s="228"/>
      <c r="FR33" s="228"/>
      <c r="FS33" s="228"/>
      <c r="FT33" s="228"/>
      <c r="FU33" s="228"/>
      <c r="FV33" s="228"/>
      <c r="FW33" s="228"/>
      <c r="FX33" s="228"/>
      <c r="FY33" s="228"/>
      <c r="FZ33" s="228"/>
      <c r="GA33" s="228"/>
      <c r="GB33" s="228"/>
      <c r="GC33" s="228"/>
      <c r="GD33" s="228"/>
      <c r="GE33" s="228"/>
      <c r="GF33" s="228"/>
      <c r="GG33" s="228"/>
      <c r="GH33" s="228"/>
      <c r="GI33" s="228"/>
      <c r="GJ33" s="228"/>
      <c r="GK33" s="228"/>
      <c r="GL33" s="228"/>
      <c r="GM33" s="228"/>
      <c r="GN33" s="228"/>
      <c r="GO33" s="228"/>
      <c r="GP33" s="228"/>
      <c r="GQ33" s="228"/>
      <c r="GR33" s="228"/>
      <c r="GS33" s="228"/>
      <c r="GT33" s="228"/>
      <c r="GU33" s="228"/>
      <c r="GV33" s="228"/>
      <c r="GW33" s="228"/>
      <c r="GX33" s="228"/>
      <c r="GY33" s="228"/>
      <c r="GZ33" s="228"/>
      <c r="HA33" s="228"/>
      <c r="HB33" s="228"/>
      <c r="HC33" s="228"/>
      <c r="HD33" s="228"/>
      <c r="HE33" s="228"/>
      <c r="HF33" s="228"/>
      <c r="HG33" s="228"/>
      <c r="HH33" s="228"/>
      <c r="HI33" s="228"/>
      <c r="HJ33" s="228"/>
      <c r="HK33" s="228"/>
      <c r="HL33" s="228"/>
      <c r="HM33" s="228"/>
      <c r="HN33" s="228"/>
      <c r="HO33" s="228"/>
      <c r="HP33" s="228"/>
      <c r="HQ33" s="228"/>
      <c r="HR33" s="228"/>
      <c r="HS33" s="228"/>
      <c r="HT33" s="228"/>
      <c r="HU33" s="228"/>
      <c r="HV33" s="228"/>
      <c r="HW33" s="228"/>
      <c r="HX33" s="228"/>
      <c r="HY33" s="228"/>
      <c r="HZ33" s="228"/>
      <c r="IA33" s="228"/>
      <c r="IB33" s="228"/>
      <c r="IC33" s="228"/>
      <c r="ID33" s="228"/>
      <c r="IE33" s="228"/>
      <c r="IF33" s="228"/>
      <c r="IG33" s="228"/>
      <c r="IH33" s="228"/>
      <c r="II33" s="228"/>
      <c r="IJ33" s="228"/>
      <c r="IK33" s="228"/>
      <c r="IL33" s="228"/>
      <c r="IM33" s="228"/>
      <c r="IN33" s="228"/>
      <c r="IO33" s="228"/>
      <c r="IP33" s="228"/>
      <c r="IQ33" s="228"/>
      <c r="IR33" s="228"/>
      <c r="IS33" s="228"/>
      <c r="IT33" s="228"/>
      <c r="IU33" s="228"/>
      <c r="IV33" s="228"/>
      <c r="IW33" s="228"/>
      <c r="IX33" s="228"/>
      <c r="IY33" s="228"/>
      <c r="IZ33" s="228"/>
      <c r="JA33" s="228"/>
      <c r="JB33" s="228"/>
      <c r="JC33" s="228"/>
      <c r="JD33" s="228"/>
      <c r="JE33" s="228"/>
      <c r="JF33" s="228"/>
      <c r="JG33" s="228"/>
      <c r="JH33" s="228"/>
      <c r="JI33" s="228"/>
      <c r="JJ33" s="228"/>
      <c r="JK33" s="228"/>
      <c r="JL33" s="228"/>
      <c r="JM33" s="228"/>
      <c r="JN33" s="228"/>
      <c r="JO33" s="228"/>
      <c r="JP33" s="228"/>
      <c r="JQ33" s="228"/>
      <c r="JR33" s="228"/>
      <c r="JS33" s="228"/>
      <c r="JT33" s="228"/>
      <c r="JU33" s="228"/>
      <c r="JV33" s="228"/>
      <c r="JW33" s="228"/>
      <c r="JX33" s="228"/>
      <c r="JY33" s="228"/>
      <c r="JZ33" s="228"/>
      <c r="KA33" s="228"/>
      <c r="KB33" s="228"/>
      <c r="KC33" s="228"/>
      <c r="KD33" s="228"/>
      <c r="KE33" s="228"/>
      <c r="KF33" s="228"/>
      <c r="KG33" s="228"/>
      <c r="KH33" s="228"/>
      <c r="KI33" s="228"/>
      <c r="KJ33" s="228"/>
      <c r="KK33" s="228"/>
      <c r="KL33" s="228"/>
      <c r="KM33" s="228"/>
      <c r="KN33" s="228"/>
      <c r="KO33" s="228"/>
      <c r="KP33" s="228"/>
      <c r="KQ33" s="228"/>
      <c r="KR33" s="228"/>
      <c r="KS33" s="228"/>
      <c r="KT33" s="228"/>
      <c r="KU33" s="228"/>
      <c r="KV33" s="228"/>
      <c r="KW33" s="228"/>
      <c r="KX33" s="228"/>
      <c r="KY33" s="228"/>
      <c r="KZ33" s="228"/>
      <c r="LA33" s="228"/>
      <c r="LB33" s="228"/>
      <c r="LC33" s="228"/>
      <c r="LD33" s="228"/>
      <c r="LE33" s="228"/>
      <c r="LF33" s="228"/>
      <c r="LG33" s="228"/>
      <c r="LH33" s="228"/>
      <c r="LI33" s="228"/>
      <c r="LJ33" s="228"/>
      <c r="LK33" s="228"/>
      <c r="LL33" s="228"/>
      <c r="LM33" s="228"/>
      <c r="LN33" s="228"/>
      <c r="LO33" s="228"/>
      <c r="LP33" s="228"/>
      <c r="LQ33" s="228"/>
      <c r="LR33" s="228"/>
    </row>
    <row r="34" spans="1:330" s="189" customFormat="1" x14ac:dyDescent="0.25">
      <c r="A34" s="259">
        <v>23</v>
      </c>
      <c r="B34" s="269" t="s">
        <v>108</v>
      </c>
      <c r="C34" s="260" t="s">
        <v>1635</v>
      </c>
      <c r="D34" s="269" t="s">
        <v>177</v>
      </c>
      <c r="E34" s="292"/>
      <c r="F34" s="292"/>
      <c r="G34" s="270"/>
      <c r="H34" s="270" t="s">
        <v>131</v>
      </c>
      <c r="I34" s="270" t="s">
        <v>175</v>
      </c>
      <c r="J34" s="270"/>
      <c r="K34" s="262" t="s">
        <v>39</v>
      </c>
      <c r="L34" s="315">
        <v>47</v>
      </c>
      <c r="M34" s="315" t="s">
        <v>150</v>
      </c>
      <c r="N34" s="26">
        <v>0</v>
      </c>
      <c r="O34" s="266">
        <f t="shared" si="0"/>
        <v>0</v>
      </c>
      <c r="P34" s="267">
        <f t="shared" si="2"/>
        <v>0</v>
      </c>
      <c r="Q34" s="268">
        <f t="shared" si="1"/>
        <v>0</v>
      </c>
      <c r="R34" s="232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  <c r="AV34" s="230"/>
      <c r="AW34" s="230"/>
      <c r="AX34" s="230"/>
      <c r="AY34" s="230"/>
      <c r="AZ34" s="230"/>
      <c r="BA34" s="230"/>
      <c r="BB34" s="230"/>
      <c r="BC34" s="230"/>
      <c r="BD34" s="230"/>
      <c r="BE34" s="230"/>
      <c r="BF34" s="230"/>
      <c r="BG34" s="230"/>
      <c r="BH34" s="230"/>
      <c r="BI34" s="230"/>
      <c r="BJ34" s="230"/>
      <c r="BK34" s="230"/>
      <c r="BL34" s="230"/>
      <c r="BM34" s="230"/>
      <c r="BN34" s="230"/>
      <c r="BO34" s="230"/>
      <c r="BP34" s="230"/>
      <c r="BQ34" s="230"/>
      <c r="BR34" s="230"/>
      <c r="BS34" s="230"/>
      <c r="BT34" s="230"/>
      <c r="BU34" s="230"/>
      <c r="BV34" s="230"/>
      <c r="BW34" s="230"/>
      <c r="BX34" s="230"/>
      <c r="BY34" s="230"/>
      <c r="BZ34" s="230"/>
      <c r="CA34" s="230"/>
      <c r="CB34" s="230"/>
      <c r="CC34" s="230"/>
      <c r="CD34" s="230"/>
      <c r="CE34" s="230"/>
      <c r="CF34" s="230"/>
      <c r="CG34" s="230"/>
      <c r="CH34" s="230"/>
      <c r="CI34" s="230"/>
      <c r="CJ34" s="230"/>
      <c r="CK34" s="230"/>
      <c r="CL34" s="230"/>
      <c r="CM34" s="230"/>
      <c r="CN34" s="230"/>
      <c r="CO34" s="230"/>
      <c r="CP34" s="230"/>
      <c r="CQ34" s="230"/>
      <c r="CR34" s="230"/>
      <c r="CS34" s="230"/>
      <c r="CT34" s="230"/>
      <c r="CU34" s="230"/>
      <c r="CV34" s="230"/>
      <c r="CW34" s="230"/>
      <c r="CX34" s="230"/>
      <c r="CY34" s="230"/>
      <c r="CZ34" s="230"/>
      <c r="DA34" s="230"/>
      <c r="DB34" s="230"/>
      <c r="DC34" s="230"/>
      <c r="DD34" s="230"/>
      <c r="DE34" s="230"/>
      <c r="DF34" s="230"/>
      <c r="DG34" s="230"/>
      <c r="DH34" s="230"/>
      <c r="DI34" s="230"/>
      <c r="DJ34" s="230"/>
      <c r="DK34" s="230"/>
      <c r="DL34" s="230"/>
      <c r="DM34" s="230"/>
      <c r="DN34" s="230"/>
      <c r="DO34" s="230"/>
      <c r="DP34" s="230"/>
      <c r="DQ34" s="230"/>
      <c r="DR34" s="230"/>
      <c r="DS34" s="230"/>
      <c r="DT34" s="230"/>
      <c r="DU34" s="230"/>
      <c r="DV34" s="230"/>
      <c r="DW34" s="230"/>
      <c r="DX34" s="230"/>
      <c r="DY34" s="230"/>
      <c r="DZ34" s="230"/>
      <c r="EA34" s="230"/>
      <c r="EB34" s="230"/>
      <c r="EC34" s="230"/>
      <c r="ED34" s="230"/>
      <c r="EE34" s="230"/>
      <c r="EF34" s="230"/>
      <c r="EG34" s="230"/>
      <c r="EH34" s="230"/>
      <c r="EI34" s="230"/>
      <c r="EJ34" s="230"/>
      <c r="EK34" s="230"/>
      <c r="EL34" s="230"/>
      <c r="EM34" s="230"/>
      <c r="EN34" s="230"/>
      <c r="EO34" s="230"/>
      <c r="EP34" s="230"/>
      <c r="EQ34" s="230"/>
      <c r="ER34" s="230"/>
      <c r="ES34" s="230"/>
      <c r="ET34" s="230"/>
      <c r="EU34" s="230"/>
      <c r="EV34" s="230"/>
      <c r="EW34" s="230"/>
      <c r="EX34" s="230"/>
      <c r="EY34" s="230"/>
      <c r="EZ34" s="230"/>
      <c r="FA34" s="230"/>
      <c r="FB34" s="230"/>
      <c r="FC34" s="230"/>
      <c r="FD34" s="230"/>
      <c r="FE34" s="230"/>
      <c r="FF34" s="230"/>
      <c r="FG34" s="230"/>
      <c r="FH34" s="230"/>
      <c r="FI34" s="230"/>
      <c r="FJ34" s="230"/>
      <c r="FK34" s="230"/>
      <c r="FL34" s="230"/>
      <c r="FM34" s="230"/>
      <c r="FN34" s="230"/>
      <c r="FO34" s="230"/>
      <c r="FP34" s="230"/>
      <c r="FQ34" s="230"/>
      <c r="FR34" s="230"/>
      <c r="FS34" s="230"/>
      <c r="FT34" s="230"/>
      <c r="FU34" s="230"/>
      <c r="FV34" s="230"/>
      <c r="FW34" s="230"/>
      <c r="FX34" s="230"/>
      <c r="FY34" s="230"/>
      <c r="FZ34" s="230"/>
      <c r="GA34" s="230"/>
      <c r="GB34" s="230"/>
      <c r="GC34" s="230"/>
      <c r="GD34" s="230"/>
      <c r="GE34" s="230"/>
      <c r="GF34" s="230"/>
      <c r="GG34" s="230"/>
      <c r="GH34" s="230"/>
      <c r="GI34" s="230"/>
      <c r="GJ34" s="230"/>
      <c r="GK34" s="230"/>
      <c r="GL34" s="230"/>
      <c r="GM34" s="230"/>
      <c r="GN34" s="230"/>
      <c r="GO34" s="230"/>
      <c r="GP34" s="230"/>
      <c r="GQ34" s="230"/>
      <c r="GR34" s="230"/>
      <c r="GS34" s="230"/>
      <c r="GT34" s="230"/>
      <c r="GU34" s="230"/>
      <c r="GV34" s="230"/>
      <c r="GW34" s="230"/>
      <c r="GX34" s="230"/>
      <c r="GY34" s="230"/>
      <c r="GZ34" s="230"/>
      <c r="HA34" s="230"/>
      <c r="HB34" s="230"/>
      <c r="HC34" s="230"/>
      <c r="HD34" s="230"/>
      <c r="HE34" s="230"/>
      <c r="HF34" s="230"/>
      <c r="HG34" s="230"/>
      <c r="HH34" s="230"/>
      <c r="HI34" s="230"/>
      <c r="HJ34" s="230"/>
      <c r="HK34" s="230"/>
      <c r="HL34" s="230"/>
      <c r="HM34" s="230"/>
      <c r="HN34" s="230"/>
      <c r="HO34" s="230"/>
      <c r="HP34" s="230"/>
      <c r="HQ34" s="230"/>
      <c r="HR34" s="230"/>
      <c r="HS34" s="230"/>
      <c r="HT34" s="230"/>
      <c r="HU34" s="230"/>
      <c r="HV34" s="230"/>
      <c r="HW34" s="230"/>
      <c r="HX34" s="230"/>
      <c r="HY34" s="230"/>
      <c r="HZ34" s="230"/>
      <c r="IA34" s="230"/>
      <c r="IB34" s="230"/>
      <c r="IC34" s="230"/>
      <c r="ID34" s="230"/>
      <c r="IE34" s="230"/>
      <c r="IF34" s="230"/>
      <c r="IG34" s="230"/>
      <c r="IH34" s="230"/>
      <c r="II34" s="230"/>
      <c r="IJ34" s="230"/>
      <c r="IK34" s="230"/>
      <c r="IL34" s="230"/>
      <c r="IM34" s="230"/>
      <c r="IN34" s="230"/>
      <c r="IO34" s="230"/>
      <c r="IP34" s="230"/>
      <c r="IQ34" s="230"/>
      <c r="IR34" s="230"/>
      <c r="IS34" s="230"/>
      <c r="IT34" s="230"/>
      <c r="IU34" s="230"/>
      <c r="IV34" s="230"/>
      <c r="IW34" s="230"/>
      <c r="IX34" s="230"/>
      <c r="IY34" s="230"/>
      <c r="IZ34" s="230"/>
      <c r="JA34" s="230"/>
      <c r="JB34" s="230"/>
      <c r="JC34" s="230"/>
      <c r="JD34" s="230"/>
      <c r="JE34" s="230"/>
      <c r="JF34" s="230"/>
      <c r="JG34" s="230"/>
      <c r="JH34" s="230"/>
      <c r="JI34" s="230"/>
      <c r="JJ34" s="230"/>
      <c r="JK34" s="230"/>
      <c r="JL34" s="230"/>
      <c r="JM34" s="230"/>
      <c r="JN34" s="230"/>
      <c r="JO34" s="230"/>
      <c r="JP34" s="230"/>
      <c r="JQ34" s="230"/>
      <c r="JR34" s="230"/>
      <c r="JS34" s="230"/>
      <c r="JT34" s="230"/>
      <c r="JU34" s="230"/>
      <c r="JV34" s="230"/>
      <c r="JW34" s="230"/>
      <c r="JX34" s="230"/>
      <c r="JY34" s="230"/>
      <c r="JZ34" s="230"/>
      <c r="KA34" s="230"/>
      <c r="KB34" s="230"/>
      <c r="KC34" s="230"/>
      <c r="KD34" s="230"/>
      <c r="KE34" s="230"/>
      <c r="KF34" s="230"/>
      <c r="KG34" s="230"/>
      <c r="KH34" s="230"/>
      <c r="KI34" s="230"/>
      <c r="KJ34" s="230"/>
      <c r="KK34" s="230"/>
      <c r="KL34" s="230"/>
      <c r="KM34" s="230"/>
      <c r="KN34" s="230"/>
      <c r="KO34" s="230"/>
      <c r="KP34" s="230"/>
      <c r="KQ34" s="230"/>
      <c r="KR34" s="230"/>
      <c r="KS34" s="230"/>
      <c r="KT34" s="230"/>
      <c r="KU34" s="230"/>
      <c r="KV34" s="230"/>
      <c r="KW34" s="230"/>
      <c r="KX34" s="230"/>
      <c r="KY34" s="230"/>
      <c r="KZ34" s="230"/>
      <c r="LA34" s="230"/>
      <c r="LB34" s="230"/>
      <c r="LC34" s="230"/>
      <c r="LD34" s="230"/>
      <c r="LE34" s="230"/>
      <c r="LF34" s="230"/>
      <c r="LG34" s="230"/>
      <c r="LH34" s="230"/>
      <c r="LI34" s="230"/>
      <c r="LJ34" s="230"/>
      <c r="LK34" s="230"/>
      <c r="LL34" s="230"/>
      <c r="LM34" s="230"/>
      <c r="LN34" s="230"/>
      <c r="LO34" s="230"/>
      <c r="LP34" s="230"/>
      <c r="LQ34" s="230"/>
      <c r="LR34" s="230"/>
    </row>
    <row r="35" spans="1:330" s="189" customFormat="1" ht="11.25" customHeight="1" x14ac:dyDescent="0.25">
      <c r="A35" s="259">
        <v>24</v>
      </c>
      <c r="B35" s="260" t="s">
        <v>108</v>
      </c>
      <c r="C35" s="260" t="s">
        <v>1635</v>
      </c>
      <c r="D35" s="269" t="s">
        <v>185</v>
      </c>
      <c r="E35" s="291"/>
      <c r="F35" s="291"/>
      <c r="G35" s="275" t="s">
        <v>164</v>
      </c>
      <c r="H35" s="276" t="s">
        <v>186</v>
      </c>
      <c r="I35" s="272" t="s">
        <v>1658</v>
      </c>
      <c r="J35" s="276" t="s">
        <v>198</v>
      </c>
      <c r="K35" s="264" t="s">
        <v>187</v>
      </c>
      <c r="L35" s="314">
        <v>691</v>
      </c>
      <c r="M35" s="322" t="s">
        <v>150</v>
      </c>
      <c r="N35" s="26">
        <v>0</v>
      </c>
      <c r="O35" s="266">
        <f t="shared" si="0"/>
        <v>0</v>
      </c>
      <c r="P35" s="267">
        <f t="shared" si="2"/>
        <v>0</v>
      </c>
      <c r="Q35" s="268">
        <f t="shared" si="1"/>
        <v>0</v>
      </c>
      <c r="R35" s="232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  <c r="AW35" s="230"/>
      <c r="AX35" s="230"/>
      <c r="AY35" s="230"/>
      <c r="AZ35" s="230"/>
      <c r="BA35" s="230"/>
      <c r="BB35" s="230"/>
      <c r="BC35" s="230"/>
      <c r="BD35" s="230"/>
      <c r="BE35" s="230"/>
      <c r="BF35" s="230"/>
      <c r="BG35" s="230"/>
      <c r="BH35" s="230"/>
      <c r="BI35" s="230"/>
      <c r="BJ35" s="230"/>
      <c r="BK35" s="230"/>
      <c r="BL35" s="230"/>
      <c r="BM35" s="230"/>
      <c r="BN35" s="230"/>
      <c r="BO35" s="230"/>
      <c r="BP35" s="230"/>
      <c r="BQ35" s="230"/>
      <c r="BR35" s="230"/>
      <c r="BS35" s="230"/>
      <c r="BT35" s="230"/>
      <c r="BU35" s="230"/>
      <c r="BV35" s="230"/>
      <c r="BW35" s="230"/>
      <c r="BX35" s="230"/>
      <c r="BY35" s="230"/>
      <c r="BZ35" s="230"/>
      <c r="CA35" s="230"/>
      <c r="CB35" s="230"/>
      <c r="CC35" s="230"/>
      <c r="CD35" s="230"/>
      <c r="CE35" s="230"/>
      <c r="CF35" s="230"/>
      <c r="CG35" s="230"/>
      <c r="CH35" s="230"/>
      <c r="CI35" s="230"/>
      <c r="CJ35" s="230"/>
      <c r="CK35" s="230"/>
      <c r="CL35" s="230"/>
      <c r="CM35" s="230"/>
      <c r="CN35" s="230"/>
      <c r="CO35" s="230"/>
      <c r="CP35" s="230"/>
      <c r="CQ35" s="230"/>
      <c r="CR35" s="230"/>
      <c r="CS35" s="230"/>
      <c r="CT35" s="230"/>
      <c r="CU35" s="230"/>
      <c r="CV35" s="230"/>
      <c r="CW35" s="230"/>
      <c r="CX35" s="230"/>
      <c r="CY35" s="230"/>
      <c r="CZ35" s="230"/>
      <c r="DA35" s="230"/>
      <c r="DB35" s="230"/>
      <c r="DC35" s="230"/>
      <c r="DD35" s="230"/>
      <c r="DE35" s="230"/>
      <c r="DF35" s="230"/>
      <c r="DG35" s="230"/>
      <c r="DH35" s="230"/>
      <c r="DI35" s="230"/>
      <c r="DJ35" s="230"/>
      <c r="DK35" s="230"/>
      <c r="DL35" s="230"/>
      <c r="DM35" s="230"/>
      <c r="DN35" s="230"/>
      <c r="DO35" s="230"/>
      <c r="DP35" s="230"/>
      <c r="DQ35" s="230"/>
      <c r="DR35" s="230"/>
      <c r="DS35" s="230"/>
      <c r="DT35" s="230"/>
      <c r="DU35" s="230"/>
      <c r="DV35" s="230"/>
      <c r="DW35" s="230"/>
      <c r="DX35" s="230"/>
      <c r="DY35" s="230"/>
      <c r="DZ35" s="230"/>
      <c r="EA35" s="230"/>
      <c r="EB35" s="230"/>
      <c r="EC35" s="230"/>
      <c r="ED35" s="230"/>
      <c r="EE35" s="230"/>
      <c r="EF35" s="230"/>
      <c r="EG35" s="230"/>
      <c r="EH35" s="230"/>
      <c r="EI35" s="230"/>
      <c r="EJ35" s="230"/>
      <c r="EK35" s="230"/>
      <c r="EL35" s="230"/>
      <c r="EM35" s="230"/>
      <c r="EN35" s="230"/>
      <c r="EO35" s="230"/>
      <c r="EP35" s="230"/>
      <c r="EQ35" s="230"/>
      <c r="ER35" s="230"/>
      <c r="ES35" s="230"/>
      <c r="ET35" s="230"/>
      <c r="EU35" s="230"/>
      <c r="EV35" s="230"/>
      <c r="EW35" s="230"/>
      <c r="EX35" s="230"/>
      <c r="EY35" s="230"/>
      <c r="EZ35" s="230"/>
      <c r="FA35" s="230"/>
      <c r="FB35" s="230"/>
      <c r="FC35" s="230"/>
      <c r="FD35" s="230"/>
      <c r="FE35" s="230"/>
      <c r="FF35" s="230"/>
      <c r="FG35" s="230"/>
      <c r="FH35" s="230"/>
      <c r="FI35" s="230"/>
      <c r="FJ35" s="230"/>
      <c r="FK35" s="230"/>
      <c r="FL35" s="230"/>
      <c r="FM35" s="230"/>
      <c r="FN35" s="230"/>
      <c r="FO35" s="230"/>
      <c r="FP35" s="230"/>
      <c r="FQ35" s="230"/>
      <c r="FR35" s="230"/>
      <c r="FS35" s="230"/>
      <c r="FT35" s="230"/>
      <c r="FU35" s="230"/>
      <c r="FV35" s="230"/>
      <c r="FW35" s="230"/>
      <c r="FX35" s="230"/>
      <c r="FY35" s="230"/>
      <c r="FZ35" s="230"/>
      <c r="GA35" s="230"/>
      <c r="GB35" s="230"/>
      <c r="GC35" s="230"/>
      <c r="GD35" s="230"/>
      <c r="GE35" s="230"/>
      <c r="GF35" s="230"/>
      <c r="GG35" s="230"/>
      <c r="GH35" s="230"/>
      <c r="GI35" s="230"/>
      <c r="GJ35" s="230"/>
      <c r="GK35" s="230"/>
      <c r="GL35" s="230"/>
      <c r="GM35" s="230"/>
      <c r="GN35" s="230"/>
      <c r="GO35" s="230"/>
      <c r="GP35" s="230"/>
      <c r="GQ35" s="230"/>
      <c r="GR35" s="230"/>
      <c r="GS35" s="230"/>
      <c r="GT35" s="230"/>
      <c r="GU35" s="230"/>
      <c r="GV35" s="230"/>
      <c r="GW35" s="230"/>
      <c r="GX35" s="230"/>
      <c r="GY35" s="230"/>
      <c r="GZ35" s="230"/>
      <c r="HA35" s="230"/>
      <c r="HB35" s="230"/>
      <c r="HC35" s="230"/>
      <c r="HD35" s="230"/>
      <c r="HE35" s="230"/>
      <c r="HF35" s="230"/>
      <c r="HG35" s="230"/>
      <c r="HH35" s="230"/>
      <c r="HI35" s="230"/>
      <c r="HJ35" s="230"/>
      <c r="HK35" s="230"/>
      <c r="HL35" s="230"/>
      <c r="HM35" s="230"/>
      <c r="HN35" s="230"/>
      <c r="HO35" s="230"/>
      <c r="HP35" s="230"/>
      <c r="HQ35" s="230"/>
      <c r="HR35" s="230"/>
      <c r="HS35" s="230"/>
      <c r="HT35" s="230"/>
      <c r="HU35" s="230"/>
      <c r="HV35" s="230"/>
      <c r="HW35" s="230"/>
      <c r="HX35" s="230"/>
      <c r="HY35" s="230"/>
      <c r="HZ35" s="230"/>
      <c r="IA35" s="230"/>
      <c r="IB35" s="230"/>
      <c r="IC35" s="230"/>
      <c r="ID35" s="230"/>
      <c r="IE35" s="230"/>
      <c r="IF35" s="230"/>
      <c r="IG35" s="230"/>
      <c r="IH35" s="230"/>
      <c r="II35" s="230"/>
      <c r="IJ35" s="230"/>
      <c r="IK35" s="230"/>
      <c r="IL35" s="230"/>
      <c r="IM35" s="230"/>
      <c r="IN35" s="230"/>
      <c r="IO35" s="230"/>
      <c r="IP35" s="230"/>
      <c r="IQ35" s="230"/>
      <c r="IR35" s="230"/>
      <c r="IS35" s="230"/>
      <c r="IT35" s="230"/>
      <c r="IU35" s="230"/>
      <c r="IV35" s="230"/>
      <c r="IW35" s="230"/>
      <c r="IX35" s="230"/>
      <c r="IY35" s="230"/>
      <c r="IZ35" s="230"/>
      <c r="JA35" s="230"/>
      <c r="JB35" s="230"/>
      <c r="JC35" s="230"/>
      <c r="JD35" s="230"/>
      <c r="JE35" s="230"/>
      <c r="JF35" s="230"/>
      <c r="JG35" s="230"/>
      <c r="JH35" s="230"/>
      <c r="JI35" s="230"/>
      <c r="JJ35" s="230"/>
      <c r="JK35" s="230"/>
      <c r="JL35" s="230"/>
      <c r="JM35" s="230"/>
      <c r="JN35" s="230"/>
      <c r="JO35" s="230"/>
      <c r="JP35" s="230"/>
      <c r="JQ35" s="230"/>
      <c r="JR35" s="230"/>
      <c r="JS35" s="230"/>
      <c r="JT35" s="230"/>
      <c r="JU35" s="230"/>
      <c r="JV35" s="230"/>
      <c r="JW35" s="230"/>
      <c r="JX35" s="230"/>
      <c r="JY35" s="230"/>
      <c r="JZ35" s="230"/>
      <c r="KA35" s="230"/>
      <c r="KB35" s="230"/>
      <c r="KC35" s="230"/>
      <c r="KD35" s="230"/>
      <c r="KE35" s="230"/>
      <c r="KF35" s="230"/>
      <c r="KG35" s="230"/>
      <c r="KH35" s="230"/>
      <c r="KI35" s="230"/>
      <c r="KJ35" s="230"/>
      <c r="KK35" s="230"/>
      <c r="KL35" s="230"/>
      <c r="KM35" s="230"/>
      <c r="KN35" s="230"/>
      <c r="KO35" s="230"/>
      <c r="KP35" s="230"/>
      <c r="KQ35" s="230"/>
      <c r="KR35" s="230"/>
      <c r="KS35" s="230"/>
      <c r="KT35" s="230"/>
      <c r="KU35" s="230"/>
      <c r="KV35" s="230"/>
      <c r="KW35" s="230"/>
      <c r="KX35" s="230"/>
      <c r="KY35" s="230"/>
      <c r="KZ35" s="230"/>
      <c r="LA35" s="230"/>
      <c r="LB35" s="230"/>
      <c r="LC35" s="230"/>
      <c r="LD35" s="230"/>
      <c r="LE35" s="230"/>
      <c r="LF35" s="230"/>
      <c r="LG35" s="230"/>
      <c r="LH35" s="230"/>
      <c r="LI35" s="230"/>
      <c r="LJ35" s="230"/>
      <c r="LK35" s="230"/>
      <c r="LL35" s="230"/>
      <c r="LM35" s="230"/>
      <c r="LN35" s="230"/>
      <c r="LO35" s="230"/>
      <c r="LP35" s="230"/>
      <c r="LQ35" s="230"/>
      <c r="LR35" s="230"/>
    </row>
    <row r="36" spans="1:330" s="189" customFormat="1" x14ac:dyDescent="0.25">
      <c r="A36" s="259">
        <v>25</v>
      </c>
      <c r="B36" s="260" t="s">
        <v>108</v>
      </c>
      <c r="C36" s="260" t="s">
        <v>1635</v>
      </c>
      <c r="D36" s="277" t="s">
        <v>264</v>
      </c>
      <c r="E36" s="291"/>
      <c r="F36" s="291"/>
      <c r="G36" s="275" t="s">
        <v>1599</v>
      </c>
      <c r="H36" s="275"/>
      <c r="I36" s="275"/>
      <c r="J36" s="275"/>
      <c r="K36" s="262" t="s">
        <v>86</v>
      </c>
      <c r="L36" s="314">
        <v>2221</v>
      </c>
      <c r="M36" s="323" t="s">
        <v>150</v>
      </c>
      <c r="N36" s="26">
        <v>0</v>
      </c>
      <c r="O36" s="266">
        <f t="shared" si="0"/>
        <v>0</v>
      </c>
      <c r="P36" s="267">
        <f t="shared" si="2"/>
        <v>0</v>
      </c>
      <c r="Q36" s="268">
        <f t="shared" si="1"/>
        <v>0</v>
      </c>
      <c r="R36" s="232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30"/>
      <c r="CB36" s="230"/>
      <c r="CC36" s="230"/>
      <c r="CD36" s="230"/>
      <c r="CE36" s="230"/>
      <c r="CF36" s="230"/>
      <c r="CG36" s="230"/>
      <c r="CH36" s="230"/>
      <c r="CI36" s="230"/>
      <c r="CJ36" s="230"/>
      <c r="CK36" s="230"/>
      <c r="CL36" s="230"/>
      <c r="CM36" s="230"/>
      <c r="CN36" s="230"/>
      <c r="CO36" s="230"/>
      <c r="CP36" s="230"/>
      <c r="CQ36" s="230"/>
      <c r="CR36" s="230"/>
      <c r="CS36" s="230"/>
      <c r="CT36" s="230"/>
      <c r="CU36" s="230"/>
      <c r="CV36" s="230"/>
      <c r="CW36" s="230"/>
      <c r="CX36" s="230"/>
      <c r="CY36" s="230"/>
      <c r="CZ36" s="230"/>
      <c r="DA36" s="230"/>
      <c r="DB36" s="230"/>
      <c r="DC36" s="230"/>
      <c r="DD36" s="230"/>
      <c r="DE36" s="230"/>
      <c r="DF36" s="230"/>
      <c r="DG36" s="230"/>
      <c r="DH36" s="230"/>
      <c r="DI36" s="230"/>
      <c r="DJ36" s="230"/>
      <c r="DK36" s="230"/>
      <c r="DL36" s="230"/>
      <c r="DM36" s="230"/>
      <c r="DN36" s="230"/>
      <c r="DO36" s="230"/>
      <c r="DP36" s="230"/>
      <c r="DQ36" s="230"/>
      <c r="DR36" s="230"/>
      <c r="DS36" s="230"/>
      <c r="DT36" s="230"/>
      <c r="DU36" s="230"/>
      <c r="DV36" s="230"/>
      <c r="DW36" s="230"/>
      <c r="DX36" s="230"/>
      <c r="DY36" s="230"/>
      <c r="DZ36" s="230"/>
      <c r="EA36" s="230"/>
      <c r="EB36" s="230"/>
      <c r="EC36" s="230"/>
      <c r="ED36" s="230"/>
      <c r="EE36" s="230"/>
      <c r="EF36" s="230"/>
      <c r="EG36" s="230"/>
      <c r="EH36" s="230"/>
      <c r="EI36" s="230"/>
      <c r="EJ36" s="230"/>
      <c r="EK36" s="230"/>
      <c r="EL36" s="230"/>
      <c r="EM36" s="230"/>
      <c r="EN36" s="230"/>
      <c r="EO36" s="230"/>
      <c r="EP36" s="230"/>
      <c r="EQ36" s="230"/>
      <c r="ER36" s="230"/>
      <c r="ES36" s="230"/>
      <c r="ET36" s="230"/>
      <c r="EU36" s="230"/>
      <c r="EV36" s="230"/>
      <c r="EW36" s="230"/>
      <c r="EX36" s="230"/>
      <c r="EY36" s="230"/>
      <c r="EZ36" s="230"/>
      <c r="FA36" s="230"/>
      <c r="FB36" s="230"/>
      <c r="FC36" s="230"/>
      <c r="FD36" s="230"/>
      <c r="FE36" s="230"/>
      <c r="FF36" s="230"/>
      <c r="FG36" s="230"/>
      <c r="FH36" s="230"/>
      <c r="FI36" s="230"/>
      <c r="FJ36" s="230"/>
      <c r="FK36" s="230"/>
      <c r="FL36" s="230"/>
      <c r="FM36" s="230"/>
      <c r="FN36" s="230"/>
      <c r="FO36" s="230"/>
      <c r="FP36" s="230"/>
      <c r="FQ36" s="230"/>
      <c r="FR36" s="230"/>
      <c r="FS36" s="230"/>
      <c r="FT36" s="230"/>
      <c r="FU36" s="230"/>
      <c r="FV36" s="230"/>
      <c r="FW36" s="230"/>
      <c r="FX36" s="230"/>
      <c r="FY36" s="230"/>
      <c r="FZ36" s="230"/>
      <c r="GA36" s="230"/>
      <c r="GB36" s="230"/>
      <c r="GC36" s="230"/>
      <c r="GD36" s="230"/>
      <c r="GE36" s="230"/>
      <c r="GF36" s="230"/>
      <c r="GG36" s="230"/>
      <c r="GH36" s="230"/>
      <c r="GI36" s="230"/>
      <c r="GJ36" s="230"/>
      <c r="GK36" s="230"/>
      <c r="GL36" s="230"/>
      <c r="GM36" s="230"/>
      <c r="GN36" s="230"/>
      <c r="GO36" s="230"/>
      <c r="GP36" s="230"/>
      <c r="GQ36" s="230"/>
      <c r="GR36" s="230"/>
      <c r="GS36" s="230"/>
      <c r="GT36" s="230"/>
      <c r="GU36" s="230"/>
      <c r="GV36" s="230"/>
      <c r="GW36" s="230"/>
      <c r="GX36" s="230"/>
      <c r="GY36" s="230"/>
      <c r="GZ36" s="230"/>
      <c r="HA36" s="230"/>
      <c r="HB36" s="230"/>
      <c r="HC36" s="230"/>
      <c r="HD36" s="230"/>
      <c r="HE36" s="230"/>
      <c r="HF36" s="230"/>
      <c r="HG36" s="230"/>
      <c r="HH36" s="230"/>
      <c r="HI36" s="230"/>
      <c r="HJ36" s="230"/>
      <c r="HK36" s="230"/>
      <c r="HL36" s="230"/>
      <c r="HM36" s="230"/>
      <c r="HN36" s="230"/>
      <c r="HO36" s="230"/>
      <c r="HP36" s="230"/>
      <c r="HQ36" s="230"/>
      <c r="HR36" s="230"/>
      <c r="HS36" s="230"/>
      <c r="HT36" s="230"/>
      <c r="HU36" s="230"/>
      <c r="HV36" s="230"/>
      <c r="HW36" s="230"/>
      <c r="HX36" s="230"/>
      <c r="HY36" s="230"/>
      <c r="HZ36" s="230"/>
      <c r="IA36" s="230"/>
      <c r="IB36" s="230"/>
      <c r="IC36" s="230"/>
      <c r="ID36" s="230"/>
      <c r="IE36" s="230"/>
      <c r="IF36" s="230"/>
      <c r="IG36" s="230"/>
      <c r="IH36" s="230"/>
      <c r="II36" s="230"/>
      <c r="IJ36" s="230"/>
      <c r="IK36" s="230"/>
      <c r="IL36" s="230"/>
      <c r="IM36" s="230"/>
      <c r="IN36" s="230"/>
      <c r="IO36" s="230"/>
      <c r="IP36" s="230"/>
      <c r="IQ36" s="230"/>
      <c r="IR36" s="230"/>
      <c r="IS36" s="230"/>
      <c r="IT36" s="230"/>
      <c r="IU36" s="230"/>
      <c r="IV36" s="230"/>
      <c r="IW36" s="230"/>
      <c r="IX36" s="230"/>
      <c r="IY36" s="230"/>
      <c r="IZ36" s="230"/>
      <c r="JA36" s="230"/>
      <c r="JB36" s="230"/>
      <c r="JC36" s="230"/>
      <c r="JD36" s="230"/>
      <c r="JE36" s="230"/>
      <c r="JF36" s="230"/>
      <c r="JG36" s="230"/>
      <c r="JH36" s="230"/>
      <c r="JI36" s="230"/>
      <c r="JJ36" s="230"/>
      <c r="JK36" s="230"/>
      <c r="JL36" s="230"/>
      <c r="JM36" s="230"/>
      <c r="JN36" s="230"/>
      <c r="JO36" s="230"/>
      <c r="JP36" s="230"/>
      <c r="JQ36" s="230"/>
      <c r="JR36" s="230"/>
      <c r="JS36" s="230"/>
      <c r="JT36" s="230"/>
      <c r="JU36" s="230"/>
      <c r="JV36" s="230"/>
      <c r="JW36" s="230"/>
      <c r="JX36" s="230"/>
      <c r="JY36" s="230"/>
      <c r="JZ36" s="230"/>
      <c r="KA36" s="230"/>
      <c r="KB36" s="230"/>
      <c r="KC36" s="230"/>
      <c r="KD36" s="230"/>
      <c r="KE36" s="230"/>
      <c r="KF36" s="230"/>
      <c r="KG36" s="230"/>
      <c r="KH36" s="230"/>
      <c r="KI36" s="230"/>
      <c r="KJ36" s="230"/>
      <c r="KK36" s="230"/>
      <c r="KL36" s="230"/>
      <c r="KM36" s="230"/>
      <c r="KN36" s="230"/>
      <c r="KO36" s="230"/>
      <c r="KP36" s="230"/>
      <c r="KQ36" s="230"/>
      <c r="KR36" s="230"/>
      <c r="KS36" s="230"/>
      <c r="KT36" s="230"/>
      <c r="KU36" s="230"/>
      <c r="KV36" s="230"/>
      <c r="KW36" s="230"/>
      <c r="KX36" s="230"/>
      <c r="KY36" s="230"/>
      <c r="KZ36" s="230"/>
      <c r="LA36" s="230"/>
      <c r="LB36" s="230"/>
      <c r="LC36" s="230"/>
      <c r="LD36" s="230"/>
      <c r="LE36" s="230"/>
      <c r="LF36" s="230"/>
      <c r="LG36" s="230"/>
      <c r="LH36" s="230"/>
      <c r="LI36" s="230"/>
      <c r="LJ36" s="230"/>
      <c r="LK36" s="230"/>
      <c r="LL36" s="230"/>
      <c r="LM36" s="230"/>
      <c r="LN36" s="230"/>
      <c r="LO36" s="230"/>
      <c r="LP36" s="230"/>
      <c r="LQ36" s="230"/>
      <c r="LR36" s="230"/>
    </row>
    <row r="37" spans="1:330" s="176" customFormat="1" ht="12.75" customHeight="1" x14ac:dyDescent="0.25">
      <c r="A37" s="259">
        <v>26</v>
      </c>
      <c r="B37" s="260" t="s">
        <v>108</v>
      </c>
      <c r="C37" s="260" t="s">
        <v>1635</v>
      </c>
      <c r="D37" s="269" t="s">
        <v>195</v>
      </c>
      <c r="E37" s="291"/>
      <c r="F37" s="291"/>
      <c r="G37" s="275" t="s">
        <v>164</v>
      </c>
      <c r="H37" s="276" t="s">
        <v>196</v>
      </c>
      <c r="I37" s="272" t="s">
        <v>1657</v>
      </c>
      <c r="J37" s="276"/>
      <c r="K37" s="264" t="s">
        <v>84</v>
      </c>
      <c r="L37" s="314">
        <v>1792</v>
      </c>
      <c r="M37" s="322" t="s">
        <v>150</v>
      </c>
      <c r="N37" s="26">
        <v>0</v>
      </c>
      <c r="O37" s="266">
        <f t="shared" si="0"/>
        <v>0</v>
      </c>
      <c r="P37" s="267">
        <f t="shared" si="2"/>
        <v>0</v>
      </c>
      <c r="Q37" s="268">
        <f t="shared" si="1"/>
        <v>0</v>
      </c>
      <c r="R37" s="231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8"/>
      <c r="BN37" s="228"/>
      <c r="BO37" s="228"/>
      <c r="BP37" s="228"/>
      <c r="BQ37" s="228"/>
      <c r="BR37" s="228"/>
      <c r="BS37" s="228"/>
      <c r="BT37" s="228"/>
      <c r="BU37" s="228"/>
      <c r="BV37" s="228"/>
      <c r="BW37" s="228"/>
      <c r="BX37" s="228"/>
      <c r="BY37" s="228"/>
      <c r="BZ37" s="228"/>
      <c r="CA37" s="228"/>
      <c r="CB37" s="228"/>
      <c r="CC37" s="228"/>
      <c r="CD37" s="228"/>
      <c r="CE37" s="228"/>
      <c r="CF37" s="228"/>
      <c r="CG37" s="228"/>
      <c r="CH37" s="228"/>
      <c r="CI37" s="228"/>
      <c r="CJ37" s="228"/>
      <c r="CK37" s="228"/>
      <c r="CL37" s="228"/>
      <c r="CM37" s="228"/>
      <c r="CN37" s="228"/>
      <c r="CO37" s="228"/>
      <c r="CP37" s="228"/>
      <c r="CQ37" s="228"/>
      <c r="CR37" s="228"/>
      <c r="CS37" s="228"/>
      <c r="CT37" s="228"/>
      <c r="CU37" s="228"/>
      <c r="CV37" s="228"/>
      <c r="CW37" s="228"/>
      <c r="CX37" s="228"/>
      <c r="CY37" s="228"/>
      <c r="CZ37" s="228"/>
      <c r="DA37" s="228"/>
      <c r="DB37" s="228"/>
      <c r="DC37" s="228"/>
      <c r="DD37" s="228"/>
      <c r="DE37" s="228"/>
      <c r="DF37" s="228"/>
      <c r="DG37" s="228"/>
      <c r="DH37" s="228"/>
      <c r="DI37" s="228"/>
      <c r="DJ37" s="228"/>
      <c r="DK37" s="228"/>
      <c r="DL37" s="228"/>
      <c r="DM37" s="228"/>
      <c r="DN37" s="228"/>
      <c r="DO37" s="228"/>
      <c r="DP37" s="228"/>
      <c r="DQ37" s="228"/>
      <c r="DR37" s="228"/>
      <c r="DS37" s="228"/>
      <c r="DT37" s="228"/>
      <c r="DU37" s="228"/>
      <c r="DV37" s="228"/>
      <c r="DW37" s="228"/>
      <c r="DX37" s="228"/>
      <c r="DY37" s="228"/>
      <c r="DZ37" s="228"/>
      <c r="EA37" s="228"/>
      <c r="EB37" s="228"/>
      <c r="EC37" s="228"/>
      <c r="ED37" s="228"/>
      <c r="EE37" s="228"/>
      <c r="EF37" s="228"/>
      <c r="EG37" s="228"/>
      <c r="EH37" s="228"/>
      <c r="EI37" s="228"/>
      <c r="EJ37" s="228"/>
      <c r="EK37" s="228"/>
      <c r="EL37" s="228"/>
      <c r="EM37" s="228"/>
      <c r="EN37" s="228"/>
      <c r="EO37" s="228"/>
      <c r="EP37" s="228"/>
      <c r="EQ37" s="228"/>
      <c r="ER37" s="228"/>
      <c r="ES37" s="228"/>
      <c r="ET37" s="228"/>
      <c r="EU37" s="228"/>
      <c r="EV37" s="228"/>
      <c r="EW37" s="228"/>
      <c r="EX37" s="228"/>
      <c r="EY37" s="228"/>
      <c r="EZ37" s="228"/>
      <c r="FA37" s="228"/>
      <c r="FB37" s="228"/>
      <c r="FC37" s="228"/>
      <c r="FD37" s="228"/>
      <c r="FE37" s="228"/>
      <c r="FF37" s="228"/>
      <c r="FG37" s="228"/>
      <c r="FH37" s="228"/>
      <c r="FI37" s="228"/>
      <c r="FJ37" s="228"/>
      <c r="FK37" s="228"/>
      <c r="FL37" s="228"/>
      <c r="FM37" s="228"/>
      <c r="FN37" s="228"/>
      <c r="FO37" s="228"/>
      <c r="FP37" s="228"/>
      <c r="FQ37" s="228"/>
      <c r="FR37" s="228"/>
      <c r="FS37" s="228"/>
      <c r="FT37" s="228"/>
      <c r="FU37" s="228"/>
      <c r="FV37" s="228"/>
      <c r="FW37" s="228"/>
      <c r="FX37" s="228"/>
      <c r="FY37" s="228"/>
      <c r="FZ37" s="228"/>
      <c r="GA37" s="228"/>
      <c r="GB37" s="228"/>
      <c r="GC37" s="228"/>
      <c r="GD37" s="228"/>
      <c r="GE37" s="228"/>
      <c r="GF37" s="228"/>
      <c r="GG37" s="228"/>
      <c r="GH37" s="228"/>
      <c r="GI37" s="228"/>
      <c r="GJ37" s="228"/>
      <c r="GK37" s="228"/>
      <c r="GL37" s="228"/>
      <c r="GM37" s="228"/>
      <c r="GN37" s="228"/>
      <c r="GO37" s="228"/>
      <c r="GP37" s="228"/>
      <c r="GQ37" s="228"/>
      <c r="GR37" s="228"/>
      <c r="GS37" s="228"/>
      <c r="GT37" s="228"/>
      <c r="GU37" s="228"/>
      <c r="GV37" s="228"/>
      <c r="GW37" s="228"/>
      <c r="GX37" s="228"/>
      <c r="GY37" s="228"/>
      <c r="GZ37" s="228"/>
      <c r="HA37" s="228"/>
      <c r="HB37" s="228"/>
      <c r="HC37" s="228"/>
      <c r="HD37" s="228"/>
      <c r="HE37" s="228"/>
      <c r="HF37" s="228"/>
      <c r="HG37" s="228"/>
      <c r="HH37" s="228"/>
      <c r="HI37" s="228"/>
      <c r="HJ37" s="228"/>
      <c r="HK37" s="228"/>
      <c r="HL37" s="228"/>
      <c r="HM37" s="228"/>
      <c r="HN37" s="228"/>
      <c r="HO37" s="228"/>
      <c r="HP37" s="228"/>
      <c r="HQ37" s="228"/>
      <c r="HR37" s="228"/>
      <c r="HS37" s="228"/>
      <c r="HT37" s="228"/>
      <c r="HU37" s="228"/>
      <c r="HV37" s="228"/>
      <c r="HW37" s="228"/>
      <c r="HX37" s="228"/>
      <c r="HY37" s="228"/>
      <c r="HZ37" s="228"/>
      <c r="IA37" s="228"/>
      <c r="IB37" s="228"/>
      <c r="IC37" s="228"/>
      <c r="ID37" s="228"/>
      <c r="IE37" s="228"/>
      <c r="IF37" s="228"/>
      <c r="IG37" s="228"/>
      <c r="IH37" s="228"/>
      <c r="II37" s="228"/>
      <c r="IJ37" s="228"/>
      <c r="IK37" s="228"/>
      <c r="IL37" s="228"/>
      <c r="IM37" s="228"/>
      <c r="IN37" s="228"/>
      <c r="IO37" s="228"/>
      <c r="IP37" s="228"/>
      <c r="IQ37" s="228"/>
      <c r="IR37" s="228"/>
      <c r="IS37" s="228"/>
      <c r="IT37" s="228"/>
      <c r="IU37" s="228"/>
      <c r="IV37" s="228"/>
      <c r="IW37" s="228"/>
      <c r="IX37" s="228"/>
      <c r="IY37" s="228"/>
      <c r="IZ37" s="228"/>
      <c r="JA37" s="228"/>
      <c r="JB37" s="228"/>
      <c r="JC37" s="228"/>
      <c r="JD37" s="228"/>
      <c r="JE37" s="228"/>
      <c r="JF37" s="228"/>
      <c r="JG37" s="228"/>
      <c r="JH37" s="228"/>
      <c r="JI37" s="228"/>
      <c r="JJ37" s="228"/>
      <c r="JK37" s="228"/>
      <c r="JL37" s="228"/>
      <c r="JM37" s="228"/>
      <c r="JN37" s="228"/>
      <c r="JO37" s="228"/>
      <c r="JP37" s="228"/>
      <c r="JQ37" s="228"/>
      <c r="JR37" s="228"/>
      <c r="JS37" s="228"/>
      <c r="JT37" s="228"/>
      <c r="JU37" s="228"/>
      <c r="JV37" s="228"/>
      <c r="JW37" s="228"/>
      <c r="JX37" s="228"/>
      <c r="JY37" s="228"/>
      <c r="JZ37" s="228"/>
      <c r="KA37" s="228"/>
      <c r="KB37" s="228"/>
      <c r="KC37" s="228"/>
      <c r="KD37" s="228"/>
      <c r="KE37" s="228"/>
      <c r="KF37" s="228"/>
      <c r="KG37" s="228"/>
      <c r="KH37" s="228"/>
      <c r="KI37" s="228"/>
      <c r="KJ37" s="228"/>
      <c r="KK37" s="228"/>
      <c r="KL37" s="228"/>
      <c r="KM37" s="228"/>
      <c r="KN37" s="228"/>
      <c r="KO37" s="228"/>
      <c r="KP37" s="228"/>
      <c r="KQ37" s="228"/>
      <c r="KR37" s="228"/>
      <c r="KS37" s="228"/>
      <c r="KT37" s="228"/>
      <c r="KU37" s="228"/>
      <c r="KV37" s="228"/>
      <c r="KW37" s="228"/>
      <c r="KX37" s="228"/>
      <c r="KY37" s="228"/>
      <c r="KZ37" s="228"/>
      <c r="LA37" s="228"/>
      <c r="LB37" s="228"/>
      <c r="LC37" s="228"/>
      <c r="LD37" s="228"/>
      <c r="LE37" s="228"/>
      <c r="LF37" s="228"/>
      <c r="LG37" s="228"/>
      <c r="LH37" s="228"/>
      <c r="LI37" s="228"/>
      <c r="LJ37" s="228"/>
      <c r="LK37" s="228"/>
      <c r="LL37" s="228"/>
      <c r="LM37" s="228"/>
      <c r="LN37" s="228"/>
      <c r="LO37" s="228"/>
      <c r="LP37" s="228"/>
      <c r="LQ37" s="228"/>
      <c r="LR37" s="228"/>
    </row>
    <row r="38" spans="1:330" s="190" customFormat="1" ht="11.25" customHeight="1" x14ac:dyDescent="0.25">
      <c r="A38" s="259">
        <v>27</v>
      </c>
      <c r="B38" s="260" t="s">
        <v>108</v>
      </c>
      <c r="C38" s="260" t="s">
        <v>1635</v>
      </c>
      <c r="D38" s="278" t="s">
        <v>285</v>
      </c>
      <c r="E38" s="291"/>
      <c r="F38" s="291"/>
      <c r="G38" s="275" t="s">
        <v>164</v>
      </c>
      <c r="H38" s="279" t="s">
        <v>197</v>
      </c>
      <c r="I38" s="275" t="s">
        <v>194</v>
      </c>
      <c r="J38" s="279" t="s">
        <v>198</v>
      </c>
      <c r="K38" s="264" t="s">
        <v>187</v>
      </c>
      <c r="L38" s="314">
        <v>4393</v>
      </c>
      <c r="M38" s="323" t="s">
        <v>150</v>
      </c>
      <c r="N38" s="26">
        <v>0</v>
      </c>
      <c r="O38" s="266">
        <f t="shared" si="0"/>
        <v>0</v>
      </c>
      <c r="P38" s="267">
        <f t="shared" si="2"/>
        <v>0</v>
      </c>
      <c r="Q38" s="268">
        <f t="shared" si="1"/>
        <v>0</v>
      </c>
      <c r="R38" s="232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  <c r="AV38" s="230"/>
      <c r="AW38" s="230"/>
      <c r="AX38" s="230"/>
      <c r="AY38" s="230"/>
      <c r="AZ38" s="230"/>
      <c r="BA38" s="230"/>
      <c r="BB38" s="230"/>
      <c r="BC38" s="230"/>
      <c r="BD38" s="230"/>
      <c r="BE38" s="230"/>
      <c r="BF38" s="230"/>
      <c r="BG38" s="230"/>
      <c r="BH38" s="230"/>
      <c r="BI38" s="230"/>
      <c r="BJ38" s="230"/>
      <c r="BK38" s="230"/>
      <c r="BL38" s="230"/>
      <c r="BM38" s="230"/>
      <c r="BN38" s="230"/>
      <c r="BO38" s="230"/>
      <c r="BP38" s="230"/>
      <c r="BQ38" s="230"/>
      <c r="BR38" s="230"/>
      <c r="BS38" s="230"/>
      <c r="BT38" s="230"/>
      <c r="BU38" s="230"/>
      <c r="BV38" s="230"/>
      <c r="BW38" s="230"/>
      <c r="BX38" s="230"/>
      <c r="BY38" s="230"/>
      <c r="BZ38" s="230"/>
      <c r="CA38" s="230"/>
      <c r="CB38" s="230"/>
      <c r="CC38" s="230"/>
      <c r="CD38" s="230"/>
      <c r="CE38" s="230"/>
      <c r="CF38" s="230"/>
      <c r="CG38" s="230"/>
      <c r="CH38" s="230"/>
      <c r="CI38" s="230"/>
      <c r="CJ38" s="230"/>
      <c r="CK38" s="230"/>
      <c r="CL38" s="230"/>
      <c r="CM38" s="230"/>
      <c r="CN38" s="230"/>
      <c r="CO38" s="230"/>
      <c r="CP38" s="230"/>
      <c r="CQ38" s="230"/>
      <c r="CR38" s="230"/>
      <c r="CS38" s="230"/>
      <c r="CT38" s="230"/>
      <c r="CU38" s="230"/>
      <c r="CV38" s="230"/>
      <c r="CW38" s="230"/>
      <c r="CX38" s="230"/>
      <c r="CY38" s="230"/>
      <c r="CZ38" s="230"/>
      <c r="DA38" s="230"/>
      <c r="DB38" s="230"/>
      <c r="DC38" s="230"/>
      <c r="DD38" s="230"/>
      <c r="DE38" s="230"/>
      <c r="DF38" s="230"/>
      <c r="DG38" s="230"/>
      <c r="DH38" s="230"/>
      <c r="DI38" s="230"/>
      <c r="DJ38" s="230"/>
      <c r="DK38" s="230"/>
      <c r="DL38" s="230"/>
      <c r="DM38" s="230"/>
      <c r="DN38" s="230"/>
      <c r="DO38" s="230"/>
      <c r="DP38" s="230"/>
      <c r="DQ38" s="230"/>
      <c r="DR38" s="230"/>
      <c r="DS38" s="230"/>
      <c r="DT38" s="230"/>
      <c r="DU38" s="230"/>
      <c r="DV38" s="230"/>
      <c r="DW38" s="230"/>
      <c r="DX38" s="230"/>
      <c r="DY38" s="230"/>
      <c r="DZ38" s="230"/>
      <c r="EA38" s="230"/>
      <c r="EB38" s="230"/>
      <c r="EC38" s="230"/>
      <c r="ED38" s="230"/>
      <c r="EE38" s="230"/>
      <c r="EF38" s="230"/>
      <c r="EG38" s="230"/>
      <c r="EH38" s="230"/>
      <c r="EI38" s="230"/>
      <c r="EJ38" s="230"/>
      <c r="EK38" s="230"/>
      <c r="EL38" s="230"/>
      <c r="EM38" s="230"/>
      <c r="EN38" s="230"/>
      <c r="EO38" s="230"/>
      <c r="EP38" s="230"/>
      <c r="EQ38" s="230"/>
      <c r="ER38" s="230"/>
      <c r="ES38" s="230"/>
      <c r="ET38" s="230"/>
      <c r="EU38" s="230"/>
      <c r="EV38" s="230"/>
      <c r="EW38" s="230"/>
      <c r="EX38" s="230"/>
      <c r="EY38" s="230"/>
      <c r="EZ38" s="230"/>
      <c r="FA38" s="230"/>
      <c r="FB38" s="230"/>
      <c r="FC38" s="230"/>
      <c r="FD38" s="230"/>
      <c r="FE38" s="230"/>
      <c r="FF38" s="230"/>
      <c r="FG38" s="230"/>
      <c r="FH38" s="230"/>
      <c r="FI38" s="230"/>
      <c r="FJ38" s="230"/>
      <c r="FK38" s="230"/>
      <c r="FL38" s="230"/>
      <c r="FM38" s="230"/>
      <c r="FN38" s="230"/>
      <c r="FO38" s="230"/>
      <c r="FP38" s="230"/>
      <c r="FQ38" s="230"/>
      <c r="FR38" s="230"/>
      <c r="FS38" s="230"/>
      <c r="FT38" s="230"/>
      <c r="FU38" s="230"/>
      <c r="FV38" s="230"/>
      <c r="FW38" s="230"/>
      <c r="FX38" s="230"/>
      <c r="FY38" s="230"/>
      <c r="FZ38" s="230"/>
      <c r="GA38" s="230"/>
      <c r="GB38" s="230"/>
      <c r="GC38" s="230"/>
      <c r="GD38" s="230"/>
      <c r="GE38" s="230"/>
      <c r="GF38" s="230"/>
      <c r="GG38" s="230"/>
      <c r="GH38" s="230"/>
      <c r="GI38" s="230"/>
      <c r="GJ38" s="230"/>
      <c r="GK38" s="230"/>
      <c r="GL38" s="230"/>
      <c r="GM38" s="230"/>
      <c r="GN38" s="230"/>
      <c r="GO38" s="230"/>
      <c r="GP38" s="230"/>
      <c r="GQ38" s="230"/>
      <c r="GR38" s="230"/>
      <c r="GS38" s="230"/>
      <c r="GT38" s="230"/>
      <c r="GU38" s="230"/>
      <c r="GV38" s="230"/>
      <c r="GW38" s="230"/>
      <c r="GX38" s="230"/>
      <c r="GY38" s="230"/>
      <c r="GZ38" s="230"/>
      <c r="HA38" s="230"/>
      <c r="HB38" s="230"/>
      <c r="HC38" s="230"/>
      <c r="HD38" s="230"/>
      <c r="HE38" s="230"/>
      <c r="HF38" s="230"/>
      <c r="HG38" s="230"/>
      <c r="HH38" s="230"/>
      <c r="HI38" s="230"/>
      <c r="HJ38" s="230"/>
      <c r="HK38" s="230"/>
      <c r="HL38" s="230"/>
      <c r="HM38" s="230"/>
      <c r="HN38" s="230"/>
      <c r="HO38" s="230"/>
      <c r="HP38" s="230"/>
      <c r="HQ38" s="230"/>
      <c r="HR38" s="230"/>
      <c r="HS38" s="230"/>
      <c r="HT38" s="230"/>
      <c r="HU38" s="230"/>
      <c r="HV38" s="230"/>
      <c r="HW38" s="230"/>
      <c r="HX38" s="230"/>
      <c r="HY38" s="230"/>
      <c r="HZ38" s="230"/>
      <c r="IA38" s="230"/>
      <c r="IB38" s="230"/>
      <c r="IC38" s="230"/>
      <c r="ID38" s="230"/>
      <c r="IE38" s="230"/>
      <c r="IF38" s="230"/>
      <c r="IG38" s="230"/>
      <c r="IH38" s="230"/>
      <c r="II38" s="230"/>
      <c r="IJ38" s="230"/>
      <c r="IK38" s="230"/>
      <c r="IL38" s="230"/>
      <c r="IM38" s="230"/>
      <c r="IN38" s="230"/>
      <c r="IO38" s="230"/>
      <c r="IP38" s="230"/>
      <c r="IQ38" s="230"/>
      <c r="IR38" s="230"/>
      <c r="IS38" s="230"/>
      <c r="IT38" s="230"/>
      <c r="IU38" s="230"/>
      <c r="IV38" s="230"/>
      <c r="IW38" s="230"/>
      <c r="IX38" s="230"/>
      <c r="IY38" s="230"/>
      <c r="IZ38" s="230"/>
      <c r="JA38" s="230"/>
      <c r="JB38" s="230"/>
      <c r="JC38" s="230"/>
      <c r="JD38" s="230"/>
      <c r="JE38" s="230"/>
      <c r="JF38" s="230"/>
      <c r="JG38" s="230"/>
      <c r="JH38" s="230"/>
      <c r="JI38" s="230"/>
      <c r="JJ38" s="230"/>
      <c r="JK38" s="230"/>
      <c r="JL38" s="230"/>
      <c r="JM38" s="230"/>
      <c r="JN38" s="230"/>
      <c r="JO38" s="230"/>
      <c r="JP38" s="230"/>
      <c r="JQ38" s="230"/>
      <c r="JR38" s="230"/>
      <c r="JS38" s="230"/>
      <c r="JT38" s="230"/>
      <c r="JU38" s="230"/>
      <c r="JV38" s="230"/>
      <c r="JW38" s="230"/>
      <c r="JX38" s="230"/>
      <c r="JY38" s="230"/>
      <c r="JZ38" s="230"/>
      <c r="KA38" s="230"/>
      <c r="KB38" s="230"/>
      <c r="KC38" s="230"/>
      <c r="KD38" s="230"/>
      <c r="KE38" s="230"/>
      <c r="KF38" s="230"/>
      <c r="KG38" s="230"/>
      <c r="KH38" s="230"/>
      <c r="KI38" s="230"/>
      <c r="KJ38" s="230"/>
      <c r="KK38" s="230"/>
      <c r="KL38" s="230"/>
      <c r="KM38" s="230"/>
      <c r="KN38" s="230"/>
      <c r="KO38" s="230"/>
      <c r="KP38" s="230"/>
      <c r="KQ38" s="230"/>
      <c r="KR38" s="230"/>
      <c r="KS38" s="230"/>
      <c r="KT38" s="230"/>
      <c r="KU38" s="230"/>
      <c r="KV38" s="230"/>
      <c r="KW38" s="230"/>
      <c r="KX38" s="230"/>
      <c r="KY38" s="230"/>
      <c r="KZ38" s="230"/>
      <c r="LA38" s="230"/>
      <c r="LB38" s="230"/>
      <c r="LC38" s="230"/>
      <c r="LD38" s="230"/>
      <c r="LE38" s="230"/>
      <c r="LF38" s="230"/>
      <c r="LG38" s="230"/>
      <c r="LH38" s="230"/>
      <c r="LI38" s="230"/>
      <c r="LJ38" s="230"/>
      <c r="LK38" s="230"/>
      <c r="LL38" s="230"/>
      <c r="LM38" s="230"/>
      <c r="LN38" s="230"/>
      <c r="LO38" s="230"/>
      <c r="LP38" s="230"/>
      <c r="LQ38" s="230"/>
      <c r="LR38" s="230"/>
    </row>
    <row r="39" spans="1:330" s="189" customFormat="1" ht="12.75" customHeight="1" x14ac:dyDescent="0.25">
      <c r="A39" s="259">
        <v>28</v>
      </c>
      <c r="B39" s="260" t="s">
        <v>108</v>
      </c>
      <c r="C39" s="260" t="s">
        <v>1635</v>
      </c>
      <c r="D39" s="277" t="s">
        <v>273</v>
      </c>
      <c r="E39" s="291"/>
      <c r="F39" s="291"/>
      <c r="G39" s="275" t="s">
        <v>274</v>
      </c>
      <c r="H39" s="280" t="s">
        <v>291</v>
      </c>
      <c r="I39" s="275"/>
      <c r="J39" s="275"/>
      <c r="K39" s="262" t="s">
        <v>1664</v>
      </c>
      <c r="L39" s="314">
        <v>193</v>
      </c>
      <c r="M39" s="323" t="s">
        <v>150</v>
      </c>
      <c r="N39" s="26">
        <v>0</v>
      </c>
      <c r="O39" s="266">
        <f t="shared" si="0"/>
        <v>0</v>
      </c>
      <c r="P39" s="267">
        <f t="shared" si="2"/>
        <v>0</v>
      </c>
      <c r="Q39" s="268">
        <f t="shared" si="1"/>
        <v>0</v>
      </c>
      <c r="R39" s="232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  <c r="AN39" s="230"/>
      <c r="AO39" s="230"/>
      <c r="AP39" s="230"/>
      <c r="AQ39" s="230"/>
      <c r="AR39" s="230"/>
      <c r="AS39" s="230"/>
      <c r="AT39" s="230"/>
      <c r="AU39" s="230"/>
      <c r="AV39" s="230"/>
      <c r="AW39" s="230"/>
      <c r="AX39" s="230"/>
      <c r="AY39" s="230"/>
      <c r="AZ39" s="230"/>
      <c r="BA39" s="230"/>
      <c r="BB39" s="230"/>
      <c r="BC39" s="230"/>
      <c r="BD39" s="230"/>
      <c r="BE39" s="230"/>
      <c r="BF39" s="230"/>
      <c r="BG39" s="230"/>
      <c r="BH39" s="230"/>
      <c r="BI39" s="230"/>
      <c r="BJ39" s="230"/>
      <c r="BK39" s="230"/>
      <c r="BL39" s="230"/>
      <c r="BM39" s="230"/>
      <c r="BN39" s="230"/>
      <c r="BO39" s="230"/>
      <c r="BP39" s="230"/>
      <c r="BQ39" s="230"/>
      <c r="BR39" s="230"/>
      <c r="BS39" s="230"/>
      <c r="BT39" s="230"/>
      <c r="BU39" s="230"/>
      <c r="BV39" s="230"/>
      <c r="BW39" s="230"/>
      <c r="BX39" s="230"/>
      <c r="BY39" s="230"/>
      <c r="BZ39" s="230"/>
      <c r="CA39" s="230"/>
      <c r="CB39" s="230"/>
      <c r="CC39" s="230"/>
      <c r="CD39" s="230"/>
      <c r="CE39" s="230"/>
      <c r="CF39" s="230"/>
      <c r="CG39" s="230"/>
      <c r="CH39" s="230"/>
      <c r="CI39" s="230"/>
      <c r="CJ39" s="230"/>
      <c r="CK39" s="230"/>
      <c r="CL39" s="230"/>
      <c r="CM39" s="230"/>
      <c r="CN39" s="230"/>
      <c r="CO39" s="230"/>
      <c r="CP39" s="230"/>
      <c r="CQ39" s="230"/>
      <c r="CR39" s="230"/>
      <c r="CS39" s="230"/>
      <c r="CT39" s="230"/>
      <c r="CU39" s="230"/>
      <c r="CV39" s="230"/>
      <c r="CW39" s="230"/>
      <c r="CX39" s="230"/>
      <c r="CY39" s="230"/>
      <c r="CZ39" s="230"/>
      <c r="DA39" s="230"/>
      <c r="DB39" s="230"/>
      <c r="DC39" s="230"/>
      <c r="DD39" s="230"/>
      <c r="DE39" s="230"/>
      <c r="DF39" s="230"/>
      <c r="DG39" s="230"/>
      <c r="DH39" s="230"/>
      <c r="DI39" s="230"/>
      <c r="DJ39" s="230"/>
      <c r="DK39" s="230"/>
      <c r="DL39" s="230"/>
      <c r="DM39" s="230"/>
      <c r="DN39" s="230"/>
      <c r="DO39" s="230"/>
      <c r="DP39" s="230"/>
      <c r="DQ39" s="230"/>
      <c r="DR39" s="230"/>
      <c r="DS39" s="230"/>
      <c r="DT39" s="230"/>
      <c r="DU39" s="230"/>
      <c r="DV39" s="230"/>
      <c r="DW39" s="230"/>
      <c r="DX39" s="230"/>
      <c r="DY39" s="230"/>
      <c r="DZ39" s="230"/>
      <c r="EA39" s="230"/>
      <c r="EB39" s="230"/>
      <c r="EC39" s="230"/>
      <c r="ED39" s="230"/>
      <c r="EE39" s="230"/>
      <c r="EF39" s="230"/>
      <c r="EG39" s="230"/>
      <c r="EH39" s="230"/>
      <c r="EI39" s="230"/>
      <c r="EJ39" s="230"/>
      <c r="EK39" s="230"/>
      <c r="EL39" s="230"/>
      <c r="EM39" s="230"/>
      <c r="EN39" s="230"/>
      <c r="EO39" s="230"/>
      <c r="EP39" s="230"/>
      <c r="EQ39" s="230"/>
      <c r="ER39" s="230"/>
      <c r="ES39" s="230"/>
      <c r="ET39" s="230"/>
      <c r="EU39" s="230"/>
      <c r="EV39" s="230"/>
      <c r="EW39" s="230"/>
      <c r="EX39" s="230"/>
      <c r="EY39" s="230"/>
      <c r="EZ39" s="230"/>
      <c r="FA39" s="230"/>
      <c r="FB39" s="230"/>
      <c r="FC39" s="230"/>
      <c r="FD39" s="230"/>
      <c r="FE39" s="230"/>
      <c r="FF39" s="230"/>
      <c r="FG39" s="230"/>
      <c r="FH39" s="230"/>
      <c r="FI39" s="230"/>
      <c r="FJ39" s="230"/>
      <c r="FK39" s="230"/>
      <c r="FL39" s="230"/>
      <c r="FM39" s="230"/>
      <c r="FN39" s="230"/>
      <c r="FO39" s="230"/>
      <c r="FP39" s="230"/>
      <c r="FQ39" s="230"/>
      <c r="FR39" s="230"/>
      <c r="FS39" s="230"/>
      <c r="FT39" s="230"/>
      <c r="FU39" s="230"/>
      <c r="FV39" s="230"/>
      <c r="FW39" s="230"/>
      <c r="FX39" s="230"/>
      <c r="FY39" s="230"/>
      <c r="FZ39" s="230"/>
      <c r="GA39" s="230"/>
      <c r="GB39" s="230"/>
      <c r="GC39" s="230"/>
      <c r="GD39" s="230"/>
      <c r="GE39" s="230"/>
      <c r="GF39" s="230"/>
      <c r="GG39" s="230"/>
      <c r="GH39" s="230"/>
      <c r="GI39" s="230"/>
      <c r="GJ39" s="230"/>
      <c r="GK39" s="230"/>
      <c r="GL39" s="230"/>
      <c r="GM39" s="230"/>
      <c r="GN39" s="230"/>
      <c r="GO39" s="230"/>
      <c r="GP39" s="230"/>
      <c r="GQ39" s="230"/>
      <c r="GR39" s="230"/>
      <c r="GS39" s="230"/>
      <c r="GT39" s="230"/>
      <c r="GU39" s="230"/>
      <c r="GV39" s="230"/>
      <c r="GW39" s="230"/>
      <c r="GX39" s="230"/>
      <c r="GY39" s="230"/>
      <c r="GZ39" s="230"/>
      <c r="HA39" s="230"/>
      <c r="HB39" s="230"/>
      <c r="HC39" s="230"/>
      <c r="HD39" s="230"/>
      <c r="HE39" s="230"/>
      <c r="HF39" s="230"/>
      <c r="HG39" s="230"/>
      <c r="HH39" s="230"/>
      <c r="HI39" s="230"/>
      <c r="HJ39" s="230"/>
      <c r="HK39" s="230"/>
      <c r="HL39" s="230"/>
      <c r="HM39" s="230"/>
      <c r="HN39" s="230"/>
      <c r="HO39" s="230"/>
      <c r="HP39" s="230"/>
      <c r="HQ39" s="230"/>
      <c r="HR39" s="230"/>
      <c r="HS39" s="230"/>
      <c r="HT39" s="230"/>
      <c r="HU39" s="230"/>
      <c r="HV39" s="230"/>
      <c r="HW39" s="230"/>
      <c r="HX39" s="230"/>
      <c r="HY39" s="230"/>
      <c r="HZ39" s="230"/>
      <c r="IA39" s="230"/>
      <c r="IB39" s="230"/>
      <c r="IC39" s="230"/>
      <c r="ID39" s="230"/>
      <c r="IE39" s="230"/>
      <c r="IF39" s="230"/>
      <c r="IG39" s="230"/>
      <c r="IH39" s="230"/>
      <c r="II39" s="230"/>
      <c r="IJ39" s="230"/>
      <c r="IK39" s="230"/>
      <c r="IL39" s="230"/>
      <c r="IM39" s="230"/>
      <c r="IN39" s="230"/>
      <c r="IO39" s="230"/>
      <c r="IP39" s="230"/>
      <c r="IQ39" s="230"/>
      <c r="IR39" s="230"/>
      <c r="IS39" s="230"/>
      <c r="IT39" s="230"/>
      <c r="IU39" s="230"/>
      <c r="IV39" s="230"/>
      <c r="IW39" s="230"/>
      <c r="IX39" s="230"/>
      <c r="IY39" s="230"/>
      <c r="IZ39" s="230"/>
      <c r="JA39" s="230"/>
      <c r="JB39" s="230"/>
      <c r="JC39" s="230"/>
      <c r="JD39" s="230"/>
      <c r="JE39" s="230"/>
      <c r="JF39" s="230"/>
      <c r="JG39" s="230"/>
      <c r="JH39" s="230"/>
      <c r="JI39" s="230"/>
      <c r="JJ39" s="230"/>
      <c r="JK39" s="230"/>
      <c r="JL39" s="230"/>
      <c r="JM39" s="230"/>
      <c r="JN39" s="230"/>
      <c r="JO39" s="230"/>
      <c r="JP39" s="230"/>
      <c r="JQ39" s="230"/>
      <c r="JR39" s="230"/>
      <c r="JS39" s="230"/>
      <c r="JT39" s="230"/>
      <c r="JU39" s="230"/>
      <c r="JV39" s="230"/>
      <c r="JW39" s="230"/>
      <c r="JX39" s="230"/>
      <c r="JY39" s="230"/>
      <c r="JZ39" s="230"/>
      <c r="KA39" s="230"/>
      <c r="KB39" s="230"/>
      <c r="KC39" s="230"/>
      <c r="KD39" s="230"/>
      <c r="KE39" s="230"/>
      <c r="KF39" s="230"/>
      <c r="KG39" s="230"/>
      <c r="KH39" s="230"/>
      <c r="KI39" s="230"/>
      <c r="KJ39" s="230"/>
      <c r="KK39" s="230"/>
      <c r="KL39" s="230"/>
      <c r="KM39" s="230"/>
      <c r="KN39" s="230"/>
      <c r="KO39" s="230"/>
      <c r="KP39" s="230"/>
      <c r="KQ39" s="230"/>
      <c r="KR39" s="230"/>
      <c r="KS39" s="230"/>
      <c r="KT39" s="230"/>
      <c r="KU39" s="230"/>
      <c r="KV39" s="230"/>
      <c r="KW39" s="230"/>
      <c r="KX39" s="230"/>
      <c r="KY39" s="230"/>
      <c r="KZ39" s="230"/>
      <c r="LA39" s="230"/>
      <c r="LB39" s="230"/>
      <c r="LC39" s="230"/>
      <c r="LD39" s="230"/>
      <c r="LE39" s="230"/>
      <c r="LF39" s="230"/>
      <c r="LG39" s="230"/>
      <c r="LH39" s="230"/>
      <c r="LI39" s="230"/>
      <c r="LJ39" s="230"/>
      <c r="LK39" s="230"/>
      <c r="LL39" s="230"/>
      <c r="LM39" s="230"/>
      <c r="LN39" s="230"/>
      <c r="LO39" s="230"/>
      <c r="LP39" s="230"/>
      <c r="LQ39" s="230"/>
      <c r="LR39" s="230"/>
    </row>
    <row r="40" spans="1:330" x14ac:dyDescent="0.25">
      <c r="A40" s="259">
        <v>29</v>
      </c>
      <c r="B40" s="260" t="s">
        <v>108</v>
      </c>
      <c r="C40" s="260" t="s">
        <v>1635</v>
      </c>
      <c r="D40" s="277" t="s">
        <v>293</v>
      </c>
      <c r="E40" s="291"/>
      <c r="F40" s="291"/>
      <c r="G40" s="275" t="s">
        <v>164</v>
      </c>
      <c r="H40" s="275" t="s">
        <v>275</v>
      </c>
      <c r="I40" s="275"/>
      <c r="J40" s="275"/>
      <c r="K40" s="262" t="s">
        <v>1664</v>
      </c>
      <c r="L40" s="314">
        <v>359</v>
      </c>
      <c r="M40" s="323" t="s">
        <v>150</v>
      </c>
      <c r="N40" s="26">
        <v>0</v>
      </c>
      <c r="O40" s="266">
        <f t="shared" si="0"/>
        <v>0</v>
      </c>
      <c r="P40" s="267">
        <f t="shared" si="2"/>
        <v>0</v>
      </c>
      <c r="Q40" s="268">
        <f t="shared" si="1"/>
        <v>0</v>
      </c>
      <c r="R40" s="231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  <c r="AO40" s="228"/>
      <c r="AP40" s="228"/>
      <c r="AQ40" s="228"/>
      <c r="AR40" s="228"/>
      <c r="AS40" s="228"/>
      <c r="AT40" s="228"/>
      <c r="AU40" s="228"/>
      <c r="AV40" s="228"/>
      <c r="AW40" s="228"/>
      <c r="AX40" s="228"/>
      <c r="AY40" s="228"/>
      <c r="AZ40" s="228"/>
      <c r="BA40" s="228"/>
      <c r="BB40" s="228"/>
      <c r="BC40" s="228"/>
      <c r="BD40" s="228"/>
      <c r="BE40" s="228"/>
      <c r="BF40" s="228"/>
      <c r="BG40" s="228"/>
      <c r="BH40" s="228"/>
      <c r="BI40" s="228"/>
      <c r="BJ40" s="228"/>
      <c r="BK40" s="228"/>
      <c r="BL40" s="228"/>
      <c r="BM40" s="228"/>
      <c r="BN40" s="228"/>
      <c r="BO40" s="228"/>
      <c r="BP40" s="228"/>
      <c r="BQ40" s="228"/>
      <c r="BR40" s="228"/>
      <c r="BS40" s="228"/>
      <c r="BT40" s="228"/>
      <c r="BU40" s="228"/>
      <c r="BV40" s="228"/>
      <c r="BW40" s="228"/>
      <c r="BX40" s="228"/>
      <c r="BY40" s="228"/>
      <c r="BZ40" s="228"/>
      <c r="CA40" s="228"/>
      <c r="CB40" s="228"/>
      <c r="CC40" s="228"/>
      <c r="CD40" s="228"/>
      <c r="CE40" s="228"/>
      <c r="CF40" s="228"/>
      <c r="CG40" s="228"/>
      <c r="CH40" s="228"/>
      <c r="CI40" s="228"/>
      <c r="CJ40" s="228"/>
      <c r="CK40" s="228"/>
      <c r="CL40" s="228"/>
      <c r="CM40" s="228"/>
      <c r="CN40" s="228"/>
      <c r="CO40" s="228"/>
      <c r="CP40" s="228"/>
      <c r="CQ40" s="228"/>
      <c r="CR40" s="228"/>
      <c r="CS40" s="228"/>
      <c r="CT40" s="228"/>
      <c r="CU40" s="228"/>
      <c r="CV40" s="228"/>
      <c r="CW40" s="228"/>
      <c r="CX40" s="228"/>
      <c r="CY40" s="228"/>
      <c r="CZ40" s="228"/>
      <c r="DA40" s="228"/>
      <c r="DB40" s="228"/>
      <c r="DC40" s="228"/>
      <c r="DD40" s="228"/>
      <c r="DE40" s="228"/>
      <c r="DF40" s="228"/>
      <c r="DG40" s="228"/>
      <c r="DH40" s="228"/>
      <c r="DI40" s="228"/>
      <c r="DJ40" s="228"/>
      <c r="DK40" s="228"/>
      <c r="DL40" s="228"/>
      <c r="DM40" s="228"/>
      <c r="DN40" s="228"/>
      <c r="DO40" s="228"/>
      <c r="DP40" s="228"/>
      <c r="DQ40" s="228"/>
      <c r="DR40" s="228"/>
      <c r="DS40" s="228"/>
      <c r="DT40" s="228"/>
      <c r="DU40" s="228"/>
      <c r="DV40" s="228"/>
      <c r="DW40" s="228"/>
      <c r="DX40" s="228"/>
      <c r="DY40" s="228"/>
      <c r="DZ40" s="228"/>
      <c r="EA40" s="228"/>
      <c r="EB40" s="228"/>
      <c r="EC40" s="228"/>
      <c r="ED40" s="228"/>
      <c r="EE40" s="228"/>
      <c r="EF40" s="228"/>
      <c r="EG40" s="228"/>
      <c r="EH40" s="228"/>
      <c r="EI40" s="228"/>
      <c r="EJ40" s="228"/>
      <c r="EK40" s="228"/>
      <c r="EL40" s="228"/>
      <c r="EM40" s="228"/>
      <c r="EN40" s="228"/>
      <c r="EO40" s="228"/>
      <c r="EP40" s="228"/>
      <c r="EQ40" s="228"/>
      <c r="ER40" s="228"/>
      <c r="ES40" s="228"/>
      <c r="ET40" s="228"/>
      <c r="EU40" s="228"/>
      <c r="EV40" s="228"/>
      <c r="EW40" s="228"/>
      <c r="EX40" s="228"/>
      <c r="EY40" s="228"/>
      <c r="EZ40" s="228"/>
      <c r="FA40" s="228"/>
      <c r="FB40" s="228"/>
      <c r="FC40" s="228"/>
      <c r="FD40" s="228"/>
      <c r="FE40" s="228"/>
      <c r="FF40" s="228"/>
      <c r="FG40" s="228"/>
      <c r="FH40" s="228"/>
      <c r="FI40" s="228"/>
      <c r="FJ40" s="228"/>
      <c r="FK40" s="228"/>
      <c r="FL40" s="228"/>
      <c r="FM40" s="228"/>
      <c r="FN40" s="228"/>
      <c r="FO40" s="228"/>
      <c r="FP40" s="228"/>
      <c r="FQ40" s="228"/>
      <c r="FR40" s="228"/>
      <c r="FS40" s="228"/>
      <c r="FT40" s="228"/>
      <c r="FU40" s="228"/>
      <c r="FV40" s="228"/>
      <c r="FW40" s="228"/>
      <c r="FX40" s="228"/>
      <c r="FY40" s="228"/>
      <c r="FZ40" s="228"/>
      <c r="GA40" s="228"/>
      <c r="GB40" s="228"/>
      <c r="GC40" s="228"/>
      <c r="GD40" s="228"/>
      <c r="GE40" s="228"/>
      <c r="GF40" s="228"/>
      <c r="GG40" s="228"/>
      <c r="GH40" s="228"/>
      <c r="GI40" s="228"/>
      <c r="GJ40" s="228"/>
      <c r="GK40" s="228"/>
      <c r="GL40" s="228"/>
      <c r="GM40" s="228"/>
      <c r="GN40" s="228"/>
      <c r="GO40" s="228"/>
      <c r="GP40" s="228"/>
      <c r="GQ40" s="228"/>
      <c r="GR40" s="228"/>
      <c r="GS40" s="228"/>
      <c r="GT40" s="228"/>
      <c r="GU40" s="228"/>
      <c r="GV40" s="228"/>
      <c r="GW40" s="228"/>
      <c r="GX40" s="228"/>
      <c r="GY40" s="228"/>
      <c r="GZ40" s="228"/>
      <c r="HA40" s="228"/>
      <c r="HB40" s="228"/>
      <c r="HC40" s="228"/>
      <c r="HD40" s="228"/>
      <c r="HE40" s="228"/>
      <c r="HF40" s="228"/>
      <c r="HG40" s="228"/>
      <c r="HH40" s="228"/>
      <c r="HI40" s="228"/>
      <c r="HJ40" s="228"/>
      <c r="HK40" s="228"/>
      <c r="HL40" s="228"/>
      <c r="HM40" s="228"/>
      <c r="HN40" s="228"/>
      <c r="HO40" s="228"/>
      <c r="HP40" s="228"/>
      <c r="HQ40" s="228"/>
      <c r="HR40" s="228"/>
      <c r="HS40" s="228"/>
      <c r="HT40" s="228"/>
      <c r="HU40" s="228"/>
      <c r="HV40" s="228"/>
      <c r="HW40" s="228"/>
      <c r="HX40" s="228"/>
      <c r="HY40" s="228"/>
      <c r="HZ40" s="228"/>
      <c r="IA40" s="228"/>
      <c r="IB40" s="228"/>
      <c r="IC40" s="228"/>
      <c r="ID40" s="228"/>
      <c r="IE40" s="228"/>
      <c r="IF40" s="228"/>
      <c r="IG40" s="228"/>
      <c r="IH40" s="228"/>
      <c r="II40" s="228"/>
      <c r="IJ40" s="228"/>
      <c r="IK40" s="228"/>
      <c r="IL40" s="228"/>
      <c r="IM40" s="228"/>
      <c r="IN40" s="228"/>
      <c r="IO40" s="228"/>
      <c r="IP40" s="228"/>
      <c r="IQ40" s="228"/>
      <c r="IR40" s="228"/>
      <c r="IS40" s="228"/>
      <c r="IT40" s="228"/>
      <c r="IU40" s="228"/>
      <c r="IV40" s="228"/>
      <c r="IW40" s="228"/>
      <c r="IX40" s="228"/>
      <c r="IY40" s="228"/>
      <c r="IZ40" s="228"/>
      <c r="JA40" s="228"/>
      <c r="JB40" s="228"/>
      <c r="JC40" s="228"/>
      <c r="JD40" s="228"/>
      <c r="JE40" s="228"/>
      <c r="JF40" s="228"/>
      <c r="JG40" s="228"/>
      <c r="JH40" s="228"/>
      <c r="JI40" s="228"/>
      <c r="JJ40" s="228"/>
      <c r="JK40" s="228"/>
      <c r="JL40" s="228"/>
      <c r="JM40" s="228"/>
      <c r="JN40" s="228"/>
      <c r="JO40" s="228"/>
      <c r="JP40" s="228"/>
      <c r="JQ40" s="228"/>
      <c r="JR40" s="228"/>
      <c r="JS40" s="228"/>
      <c r="JT40" s="228"/>
      <c r="JU40" s="228"/>
      <c r="JV40" s="228"/>
      <c r="JW40" s="228"/>
      <c r="JX40" s="228"/>
      <c r="JY40" s="228"/>
      <c r="JZ40" s="228"/>
      <c r="KA40" s="228"/>
      <c r="KB40" s="228"/>
      <c r="KC40" s="228"/>
      <c r="KD40" s="228"/>
      <c r="KE40" s="228"/>
      <c r="KF40" s="228"/>
      <c r="KG40" s="228"/>
      <c r="KH40" s="228"/>
      <c r="KI40" s="228"/>
      <c r="KJ40" s="228"/>
      <c r="KK40" s="228"/>
      <c r="KL40" s="228"/>
      <c r="KM40" s="228"/>
      <c r="KN40" s="228"/>
      <c r="KO40" s="228"/>
      <c r="KP40" s="228"/>
      <c r="KQ40" s="228"/>
      <c r="KR40" s="228"/>
      <c r="KS40" s="228"/>
      <c r="KT40" s="228"/>
      <c r="KU40" s="228"/>
      <c r="KV40" s="228"/>
      <c r="KW40" s="228"/>
      <c r="KX40" s="228"/>
      <c r="KY40" s="228"/>
      <c r="KZ40" s="228"/>
      <c r="LA40" s="228"/>
      <c r="LB40" s="228"/>
      <c r="LC40" s="228"/>
      <c r="LD40" s="228"/>
      <c r="LE40" s="228"/>
      <c r="LF40" s="228"/>
      <c r="LG40" s="228"/>
      <c r="LH40" s="228"/>
      <c r="LI40" s="228"/>
      <c r="LJ40" s="228"/>
      <c r="LK40" s="228"/>
      <c r="LL40" s="228"/>
      <c r="LM40" s="228"/>
      <c r="LN40" s="228"/>
      <c r="LO40" s="228"/>
      <c r="LP40" s="228"/>
      <c r="LQ40" s="228"/>
      <c r="LR40" s="228"/>
    </row>
    <row r="41" spans="1:330" x14ac:dyDescent="0.25">
      <c r="A41" s="259">
        <v>30</v>
      </c>
      <c r="B41" s="260" t="s">
        <v>108</v>
      </c>
      <c r="C41" s="260" t="s">
        <v>1635</v>
      </c>
      <c r="D41" s="269" t="s">
        <v>190</v>
      </c>
      <c r="E41" s="291"/>
      <c r="F41" s="291"/>
      <c r="G41" s="276"/>
      <c r="H41" s="276" t="s">
        <v>191</v>
      </c>
      <c r="I41" s="272" t="s">
        <v>1659</v>
      </c>
      <c r="J41" s="272"/>
      <c r="K41" s="264" t="s">
        <v>187</v>
      </c>
      <c r="L41" s="314">
        <v>248</v>
      </c>
      <c r="M41" s="322" t="s">
        <v>150</v>
      </c>
      <c r="N41" s="26">
        <v>0</v>
      </c>
      <c r="O41" s="266">
        <f t="shared" si="0"/>
        <v>0</v>
      </c>
      <c r="P41" s="267">
        <f t="shared" si="2"/>
        <v>0</v>
      </c>
      <c r="Q41" s="268">
        <f t="shared" si="1"/>
        <v>0</v>
      </c>
      <c r="R41" s="231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8"/>
      <c r="AO41" s="228"/>
      <c r="AP41" s="228"/>
      <c r="AQ41" s="228"/>
      <c r="AR41" s="228"/>
      <c r="AS41" s="228"/>
      <c r="AT41" s="228"/>
      <c r="AU41" s="228"/>
      <c r="AV41" s="228"/>
      <c r="AW41" s="228"/>
      <c r="AX41" s="228"/>
      <c r="AY41" s="228"/>
      <c r="AZ41" s="228"/>
      <c r="BA41" s="228"/>
      <c r="BB41" s="228"/>
      <c r="BC41" s="228"/>
      <c r="BD41" s="228"/>
      <c r="BE41" s="228"/>
      <c r="BF41" s="228"/>
      <c r="BG41" s="228"/>
      <c r="BH41" s="228"/>
      <c r="BI41" s="228"/>
      <c r="BJ41" s="228"/>
      <c r="BK41" s="228"/>
      <c r="BL41" s="228"/>
      <c r="BM41" s="228"/>
      <c r="BN41" s="228"/>
      <c r="BO41" s="228"/>
      <c r="BP41" s="228"/>
      <c r="BQ41" s="228"/>
      <c r="BR41" s="228"/>
      <c r="BS41" s="228"/>
      <c r="BT41" s="228"/>
      <c r="BU41" s="228"/>
      <c r="BV41" s="228"/>
      <c r="BW41" s="228"/>
      <c r="BX41" s="228"/>
      <c r="BY41" s="228"/>
      <c r="BZ41" s="228"/>
      <c r="CA41" s="228"/>
      <c r="CB41" s="228"/>
      <c r="CC41" s="228"/>
      <c r="CD41" s="228"/>
      <c r="CE41" s="228"/>
      <c r="CF41" s="228"/>
      <c r="CG41" s="228"/>
      <c r="CH41" s="228"/>
      <c r="CI41" s="228"/>
      <c r="CJ41" s="228"/>
      <c r="CK41" s="228"/>
      <c r="CL41" s="228"/>
      <c r="CM41" s="228"/>
      <c r="CN41" s="228"/>
      <c r="CO41" s="228"/>
      <c r="CP41" s="228"/>
      <c r="CQ41" s="228"/>
      <c r="CR41" s="228"/>
      <c r="CS41" s="228"/>
      <c r="CT41" s="228"/>
      <c r="CU41" s="228"/>
      <c r="CV41" s="228"/>
      <c r="CW41" s="228"/>
      <c r="CX41" s="228"/>
      <c r="CY41" s="228"/>
      <c r="CZ41" s="228"/>
      <c r="DA41" s="228"/>
      <c r="DB41" s="228"/>
      <c r="DC41" s="228"/>
      <c r="DD41" s="228"/>
      <c r="DE41" s="228"/>
      <c r="DF41" s="228"/>
      <c r="DG41" s="228"/>
      <c r="DH41" s="228"/>
      <c r="DI41" s="228"/>
      <c r="DJ41" s="228"/>
      <c r="DK41" s="228"/>
      <c r="DL41" s="228"/>
      <c r="DM41" s="228"/>
      <c r="DN41" s="228"/>
      <c r="DO41" s="228"/>
      <c r="DP41" s="228"/>
      <c r="DQ41" s="228"/>
      <c r="DR41" s="228"/>
      <c r="DS41" s="228"/>
      <c r="DT41" s="228"/>
      <c r="DU41" s="228"/>
      <c r="DV41" s="228"/>
      <c r="DW41" s="228"/>
      <c r="DX41" s="228"/>
      <c r="DY41" s="228"/>
      <c r="DZ41" s="228"/>
      <c r="EA41" s="228"/>
      <c r="EB41" s="228"/>
      <c r="EC41" s="228"/>
      <c r="ED41" s="228"/>
      <c r="EE41" s="228"/>
      <c r="EF41" s="228"/>
      <c r="EG41" s="228"/>
      <c r="EH41" s="228"/>
      <c r="EI41" s="228"/>
      <c r="EJ41" s="228"/>
      <c r="EK41" s="228"/>
      <c r="EL41" s="228"/>
      <c r="EM41" s="228"/>
      <c r="EN41" s="228"/>
      <c r="EO41" s="228"/>
      <c r="EP41" s="228"/>
      <c r="EQ41" s="228"/>
      <c r="ER41" s="228"/>
      <c r="ES41" s="228"/>
      <c r="ET41" s="228"/>
      <c r="EU41" s="228"/>
      <c r="EV41" s="228"/>
      <c r="EW41" s="228"/>
      <c r="EX41" s="228"/>
      <c r="EY41" s="228"/>
      <c r="EZ41" s="228"/>
      <c r="FA41" s="228"/>
      <c r="FB41" s="228"/>
      <c r="FC41" s="228"/>
      <c r="FD41" s="228"/>
      <c r="FE41" s="228"/>
      <c r="FF41" s="228"/>
      <c r="FG41" s="228"/>
      <c r="FH41" s="228"/>
      <c r="FI41" s="228"/>
      <c r="FJ41" s="228"/>
      <c r="FK41" s="228"/>
      <c r="FL41" s="228"/>
      <c r="FM41" s="228"/>
      <c r="FN41" s="228"/>
      <c r="FO41" s="228"/>
      <c r="FP41" s="228"/>
      <c r="FQ41" s="228"/>
      <c r="FR41" s="228"/>
      <c r="FS41" s="228"/>
      <c r="FT41" s="228"/>
      <c r="FU41" s="228"/>
      <c r="FV41" s="228"/>
      <c r="FW41" s="228"/>
      <c r="FX41" s="228"/>
      <c r="FY41" s="228"/>
      <c r="FZ41" s="228"/>
      <c r="GA41" s="228"/>
      <c r="GB41" s="228"/>
      <c r="GC41" s="228"/>
      <c r="GD41" s="228"/>
      <c r="GE41" s="228"/>
      <c r="GF41" s="228"/>
      <c r="GG41" s="228"/>
      <c r="GH41" s="228"/>
      <c r="GI41" s="228"/>
      <c r="GJ41" s="228"/>
      <c r="GK41" s="228"/>
      <c r="GL41" s="228"/>
      <c r="GM41" s="228"/>
      <c r="GN41" s="228"/>
      <c r="GO41" s="228"/>
      <c r="GP41" s="228"/>
      <c r="GQ41" s="228"/>
      <c r="GR41" s="228"/>
      <c r="GS41" s="228"/>
      <c r="GT41" s="228"/>
      <c r="GU41" s="228"/>
      <c r="GV41" s="228"/>
      <c r="GW41" s="228"/>
      <c r="GX41" s="228"/>
      <c r="GY41" s="228"/>
      <c r="GZ41" s="228"/>
      <c r="HA41" s="228"/>
      <c r="HB41" s="228"/>
      <c r="HC41" s="228"/>
      <c r="HD41" s="228"/>
      <c r="HE41" s="228"/>
      <c r="HF41" s="228"/>
      <c r="HG41" s="228"/>
      <c r="HH41" s="228"/>
      <c r="HI41" s="228"/>
      <c r="HJ41" s="228"/>
      <c r="HK41" s="228"/>
      <c r="HL41" s="228"/>
      <c r="HM41" s="228"/>
      <c r="HN41" s="228"/>
      <c r="HO41" s="228"/>
      <c r="HP41" s="228"/>
      <c r="HQ41" s="228"/>
      <c r="HR41" s="228"/>
      <c r="HS41" s="228"/>
      <c r="HT41" s="228"/>
      <c r="HU41" s="228"/>
      <c r="HV41" s="228"/>
      <c r="HW41" s="228"/>
      <c r="HX41" s="228"/>
      <c r="HY41" s="228"/>
      <c r="HZ41" s="228"/>
      <c r="IA41" s="228"/>
      <c r="IB41" s="228"/>
      <c r="IC41" s="228"/>
      <c r="ID41" s="228"/>
      <c r="IE41" s="228"/>
      <c r="IF41" s="228"/>
      <c r="IG41" s="228"/>
      <c r="IH41" s="228"/>
      <c r="II41" s="228"/>
      <c r="IJ41" s="228"/>
      <c r="IK41" s="228"/>
      <c r="IL41" s="228"/>
      <c r="IM41" s="228"/>
      <c r="IN41" s="228"/>
      <c r="IO41" s="228"/>
      <c r="IP41" s="228"/>
      <c r="IQ41" s="228"/>
      <c r="IR41" s="228"/>
      <c r="IS41" s="228"/>
      <c r="IT41" s="228"/>
      <c r="IU41" s="228"/>
      <c r="IV41" s="228"/>
      <c r="IW41" s="228"/>
      <c r="IX41" s="228"/>
      <c r="IY41" s="228"/>
      <c r="IZ41" s="228"/>
      <c r="JA41" s="228"/>
      <c r="JB41" s="228"/>
      <c r="JC41" s="228"/>
      <c r="JD41" s="228"/>
      <c r="JE41" s="228"/>
      <c r="JF41" s="228"/>
      <c r="JG41" s="228"/>
      <c r="JH41" s="228"/>
      <c r="JI41" s="228"/>
      <c r="JJ41" s="228"/>
      <c r="JK41" s="228"/>
      <c r="JL41" s="228"/>
      <c r="JM41" s="228"/>
      <c r="JN41" s="228"/>
      <c r="JO41" s="228"/>
      <c r="JP41" s="228"/>
      <c r="JQ41" s="228"/>
      <c r="JR41" s="228"/>
      <c r="JS41" s="228"/>
      <c r="JT41" s="228"/>
      <c r="JU41" s="228"/>
      <c r="JV41" s="228"/>
      <c r="JW41" s="228"/>
      <c r="JX41" s="228"/>
      <c r="JY41" s="228"/>
      <c r="JZ41" s="228"/>
      <c r="KA41" s="228"/>
      <c r="KB41" s="228"/>
      <c r="KC41" s="228"/>
      <c r="KD41" s="228"/>
      <c r="KE41" s="228"/>
      <c r="KF41" s="228"/>
      <c r="KG41" s="228"/>
      <c r="KH41" s="228"/>
      <c r="KI41" s="228"/>
      <c r="KJ41" s="228"/>
      <c r="KK41" s="228"/>
      <c r="KL41" s="228"/>
      <c r="KM41" s="228"/>
      <c r="KN41" s="228"/>
      <c r="KO41" s="228"/>
      <c r="KP41" s="228"/>
      <c r="KQ41" s="228"/>
      <c r="KR41" s="228"/>
      <c r="KS41" s="228"/>
      <c r="KT41" s="228"/>
      <c r="KU41" s="228"/>
      <c r="KV41" s="228"/>
      <c r="KW41" s="228"/>
      <c r="KX41" s="228"/>
      <c r="KY41" s="228"/>
      <c r="KZ41" s="228"/>
      <c r="LA41" s="228"/>
      <c r="LB41" s="228"/>
      <c r="LC41" s="228"/>
      <c r="LD41" s="228"/>
      <c r="LE41" s="228"/>
      <c r="LF41" s="228"/>
      <c r="LG41" s="228"/>
      <c r="LH41" s="228"/>
      <c r="LI41" s="228"/>
      <c r="LJ41" s="228"/>
      <c r="LK41" s="228"/>
      <c r="LL41" s="228"/>
      <c r="LM41" s="228"/>
      <c r="LN41" s="228"/>
      <c r="LO41" s="228"/>
      <c r="LP41" s="228"/>
      <c r="LQ41" s="228"/>
      <c r="LR41" s="228"/>
    </row>
    <row r="42" spans="1:330" ht="12.75" customHeight="1" x14ac:dyDescent="0.25">
      <c r="A42" s="259">
        <v>31</v>
      </c>
      <c r="B42" s="260" t="s">
        <v>108</v>
      </c>
      <c r="C42" s="260" t="s">
        <v>1635</v>
      </c>
      <c r="D42" s="269" t="s">
        <v>321</v>
      </c>
      <c r="E42" s="291"/>
      <c r="F42" s="291"/>
      <c r="G42" s="270" t="s">
        <v>320</v>
      </c>
      <c r="H42" s="270"/>
      <c r="I42" s="271" t="s">
        <v>117</v>
      </c>
      <c r="J42" s="270"/>
      <c r="K42" s="264" t="s">
        <v>84</v>
      </c>
      <c r="L42" s="314">
        <v>161</v>
      </c>
      <c r="M42" s="322" t="s">
        <v>150</v>
      </c>
      <c r="N42" s="26">
        <v>0</v>
      </c>
      <c r="O42" s="266">
        <f t="shared" si="0"/>
        <v>0</v>
      </c>
      <c r="P42" s="267">
        <f t="shared" si="2"/>
        <v>0</v>
      </c>
      <c r="Q42" s="268">
        <f t="shared" si="1"/>
        <v>0</v>
      </c>
      <c r="R42" s="231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  <c r="BW42" s="228"/>
      <c r="BX42" s="228"/>
      <c r="BY42" s="228"/>
      <c r="BZ42" s="228"/>
      <c r="CA42" s="228"/>
      <c r="CB42" s="228"/>
      <c r="CC42" s="228"/>
      <c r="CD42" s="228"/>
      <c r="CE42" s="228"/>
      <c r="CF42" s="228"/>
      <c r="CG42" s="228"/>
      <c r="CH42" s="228"/>
      <c r="CI42" s="228"/>
      <c r="CJ42" s="228"/>
      <c r="CK42" s="228"/>
      <c r="CL42" s="228"/>
      <c r="CM42" s="228"/>
      <c r="CN42" s="228"/>
      <c r="CO42" s="228"/>
      <c r="CP42" s="228"/>
      <c r="CQ42" s="228"/>
      <c r="CR42" s="228"/>
      <c r="CS42" s="228"/>
      <c r="CT42" s="228"/>
      <c r="CU42" s="228"/>
      <c r="CV42" s="228"/>
      <c r="CW42" s="228"/>
      <c r="CX42" s="228"/>
      <c r="CY42" s="228"/>
      <c r="CZ42" s="228"/>
      <c r="DA42" s="228"/>
      <c r="DB42" s="228"/>
      <c r="DC42" s="228"/>
      <c r="DD42" s="228"/>
      <c r="DE42" s="228"/>
      <c r="DF42" s="228"/>
      <c r="DG42" s="228"/>
      <c r="DH42" s="228"/>
      <c r="DI42" s="228"/>
      <c r="DJ42" s="228"/>
      <c r="DK42" s="228"/>
      <c r="DL42" s="228"/>
      <c r="DM42" s="228"/>
      <c r="DN42" s="228"/>
      <c r="DO42" s="228"/>
      <c r="DP42" s="228"/>
      <c r="DQ42" s="228"/>
      <c r="DR42" s="228"/>
      <c r="DS42" s="228"/>
      <c r="DT42" s="228"/>
      <c r="DU42" s="228"/>
      <c r="DV42" s="228"/>
      <c r="DW42" s="228"/>
      <c r="DX42" s="228"/>
      <c r="DY42" s="228"/>
      <c r="DZ42" s="228"/>
      <c r="EA42" s="228"/>
      <c r="EB42" s="228"/>
      <c r="EC42" s="228"/>
      <c r="ED42" s="228"/>
      <c r="EE42" s="228"/>
      <c r="EF42" s="228"/>
      <c r="EG42" s="228"/>
      <c r="EH42" s="228"/>
      <c r="EI42" s="228"/>
      <c r="EJ42" s="228"/>
      <c r="EK42" s="228"/>
      <c r="EL42" s="228"/>
      <c r="EM42" s="228"/>
      <c r="EN42" s="228"/>
      <c r="EO42" s="228"/>
      <c r="EP42" s="228"/>
      <c r="EQ42" s="228"/>
      <c r="ER42" s="228"/>
      <c r="ES42" s="228"/>
      <c r="ET42" s="228"/>
      <c r="EU42" s="228"/>
      <c r="EV42" s="228"/>
      <c r="EW42" s="228"/>
      <c r="EX42" s="228"/>
      <c r="EY42" s="228"/>
      <c r="EZ42" s="228"/>
      <c r="FA42" s="228"/>
      <c r="FB42" s="228"/>
      <c r="FC42" s="228"/>
      <c r="FD42" s="228"/>
      <c r="FE42" s="228"/>
      <c r="FF42" s="228"/>
      <c r="FG42" s="228"/>
      <c r="FH42" s="228"/>
      <c r="FI42" s="228"/>
      <c r="FJ42" s="228"/>
      <c r="FK42" s="228"/>
      <c r="FL42" s="228"/>
      <c r="FM42" s="228"/>
      <c r="FN42" s="228"/>
      <c r="FO42" s="228"/>
      <c r="FP42" s="228"/>
      <c r="FQ42" s="228"/>
      <c r="FR42" s="228"/>
      <c r="FS42" s="228"/>
      <c r="FT42" s="228"/>
      <c r="FU42" s="228"/>
      <c r="FV42" s="228"/>
      <c r="FW42" s="228"/>
      <c r="FX42" s="228"/>
      <c r="FY42" s="228"/>
      <c r="FZ42" s="228"/>
      <c r="GA42" s="228"/>
      <c r="GB42" s="228"/>
      <c r="GC42" s="228"/>
      <c r="GD42" s="228"/>
      <c r="GE42" s="228"/>
      <c r="GF42" s="228"/>
      <c r="GG42" s="228"/>
      <c r="GH42" s="228"/>
      <c r="GI42" s="228"/>
      <c r="GJ42" s="228"/>
      <c r="GK42" s="228"/>
      <c r="GL42" s="228"/>
      <c r="GM42" s="228"/>
      <c r="GN42" s="228"/>
      <c r="GO42" s="228"/>
      <c r="GP42" s="228"/>
      <c r="GQ42" s="228"/>
      <c r="GR42" s="228"/>
      <c r="GS42" s="228"/>
      <c r="GT42" s="228"/>
      <c r="GU42" s="228"/>
      <c r="GV42" s="228"/>
      <c r="GW42" s="228"/>
      <c r="GX42" s="228"/>
      <c r="GY42" s="228"/>
      <c r="GZ42" s="228"/>
      <c r="HA42" s="228"/>
      <c r="HB42" s="228"/>
      <c r="HC42" s="228"/>
      <c r="HD42" s="228"/>
      <c r="HE42" s="228"/>
      <c r="HF42" s="228"/>
      <c r="HG42" s="228"/>
      <c r="HH42" s="228"/>
      <c r="HI42" s="228"/>
      <c r="HJ42" s="228"/>
      <c r="HK42" s="228"/>
      <c r="HL42" s="228"/>
      <c r="HM42" s="228"/>
      <c r="HN42" s="228"/>
      <c r="HO42" s="228"/>
      <c r="HP42" s="228"/>
      <c r="HQ42" s="228"/>
      <c r="HR42" s="228"/>
      <c r="HS42" s="228"/>
      <c r="HT42" s="228"/>
      <c r="HU42" s="228"/>
      <c r="HV42" s="228"/>
      <c r="HW42" s="228"/>
      <c r="HX42" s="228"/>
      <c r="HY42" s="228"/>
      <c r="HZ42" s="228"/>
      <c r="IA42" s="228"/>
      <c r="IB42" s="228"/>
      <c r="IC42" s="228"/>
      <c r="ID42" s="228"/>
      <c r="IE42" s="228"/>
      <c r="IF42" s="228"/>
      <c r="IG42" s="228"/>
      <c r="IH42" s="228"/>
      <c r="II42" s="228"/>
      <c r="IJ42" s="228"/>
      <c r="IK42" s="228"/>
      <c r="IL42" s="228"/>
      <c r="IM42" s="228"/>
      <c r="IN42" s="228"/>
      <c r="IO42" s="228"/>
      <c r="IP42" s="228"/>
      <c r="IQ42" s="228"/>
      <c r="IR42" s="228"/>
      <c r="IS42" s="228"/>
      <c r="IT42" s="228"/>
      <c r="IU42" s="228"/>
      <c r="IV42" s="228"/>
      <c r="IW42" s="228"/>
      <c r="IX42" s="228"/>
      <c r="IY42" s="228"/>
      <c r="IZ42" s="228"/>
      <c r="JA42" s="228"/>
      <c r="JB42" s="228"/>
      <c r="JC42" s="228"/>
      <c r="JD42" s="228"/>
      <c r="JE42" s="228"/>
      <c r="JF42" s="228"/>
      <c r="JG42" s="228"/>
      <c r="JH42" s="228"/>
      <c r="JI42" s="228"/>
      <c r="JJ42" s="228"/>
      <c r="JK42" s="228"/>
      <c r="JL42" s="228"/>
      <c r="JM42" s="228"/>
      <c r="JN42" s="228"/>
      <c r="JO42" s="228"/>
      <c r="JP42" s="228"/>
      <c r="JQ42" s="228"/>
      <c r="JR42" s="228"/>
      <c r="JS42" s="228"/>
      <c r="JT42" s="228"/>
      <c r="JU42" s="228"/>
      <c r="JV42" s="228"/>
      <c r="JW42" s="228"/>
      <c r="JX42" s="228"/>
      <c r="JY42" s="228"/>
      <c r="JZ42" s="228"/>
      <c r="KA42" s="228"/>
      <c r="KB42" s="228"/>
      <c r="KC42" s="228"/>
      <c r="KD42" s="228"/>
      <c r="KE42" s="228"/>
      <c r="KF42" s="228"/>
      <c r="KG42" s="228"/>
      <c r="KH42" s="228"/>
      <c r="KI42" s="228"/>
      <c r="KJ42" s="228"/>
      <c r="KK42" s="228"/>
      <c r="KL42" s="228"/>
      <c r="KM42" s="228"/>
      <c r="KN42" s="228"/>
      <c r="KO42" s="228"/>
      <c r="KP42" s="228"/>
      <c r="KQ42" s="228"/>
      <c r="KR42" s="228"/>
      <c r="KS42" s="228"/>
      <c r="KT42" s="228"/>
      <c r="KU42" s="228"/>
      <c r="KV42" s="228"/>
      <c r="KW42" s="228"/>
      <c r="KX42" s="228"/>
      <c r="KY42" s="228"/>
      <c r="KZ42" s="228"/>
      <c r="LA42" s="228"/>
      <c r="LB42" s="228"/>
      <c r="LC42" s="228"/>
      <c r="LD42" s="228"/>
      <c r="LE42" s="228"/>
      <c r="LF42" s="228"/>
      <c r="LG42" s="228"/>
      <c r="LH42" s="228"/>
      <c r="LI42" s="228"/>
      <c r="LJ42" s="228"/>
      <c r="LK42" s="228"/>
      <c r="LL42" s="228"/>
      <c r="LM42" s="228"/>
      <c r="LN42" s="228"/>
      <c r="LO42" s="228"/>
      <c r="LP42" s="228"/>
      <c r="LQ42" s="228"/>
      <c r="LR42" s="228"/>
    </row>
    <row r="43" spans="1:330" s="188" customFormat="1" ht="13.5" customHeight="1" x14ac:dyDescent="0.25">
      <c r="A43" s="259">
        <v>32</v>
      </c>
      <c r="B43" s="260" t="s">
        <v>108</v>
      </c>
      <c r="C43" s="260" t="s">
        <v>1635</v>
      </c>
      <c r="D43" s="269" t="s">
        <v>323</v>
      </c>
      <c r="E43" s="291"/>
      <c r="F43" s="291"/>
      <c r="G43" s="270" t="s">
        <v>1660</v>
      </c>
      <c r="H43" s="270"/>
      <c r="I43" s="271" t="s">
        <v>175</v>
      </c>
      <c r="J43" s="270"/>
      <c r="K43" s="264" t="s">
        <v>84</v>
      </c>
      <c r="L43" s="314">
        <v>58</v>
      </c>
      <c r="M43" s="322" t="s">
        <v>150</v>
      </c>
      <c r="N43" s="26">
        <v>0</v>
      </c>
      <c r="O43" s="266">
        <f t="shared" si="0"/>
        <v>0</v>
      </c>
      <c r="P43" s="267">
        <f t="shared" si="2"/>
        <v>0</v>
      </c>
      <c r="Q43" s="268">
        <f t="shared" si="1"/>
        <v>0</v>
      </c>
      <c r="R43" s="231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8"/>
      <c r="BR43" s="228"/>
      <c r="BS43" s="228"/>
      <c r="BT43" s="228"/>
      <c r="BU43" s="228"/>
      <c r="BV43" s="228"/>
      <c r="BW43" s="228"/>
      <c r="BX43" s="228"/>
      <c r="BY43" s="228"/>
      <c r="BZ43" s="228"/>
      <c r="CA43" s="228"/>
      <c r="CB43" s="228"/>
      <c r="CC43" s="228"/>
      <c r="CD43" s="228"/>
      <c r="CE43" s="228"/>
      <c r="CF43" s="228"/>
      <c r="CG43" s="228"/>
      <c r="CH43" s="228"/>
      <c r="CI43" s="228"/>
      <c r="CJ43" s="228"/>
      <c r="CK43" s="228"/>
      <c r="CL43" s="228"/>
      <c r="CM43" s="228"/>
      <c r="CN43" s="228"/>
      <c r="CO43" s="228"/>
      <c r="CP43" s="228"/>
      <c r="CQ43" s="228"/>
      <c r="CR43" s="228"/>
      <c r="CS43" s="228"/>
      <c r="CT43" s="228"/>
      <c r="CU43" s="228"/>
      <c r="CV43" s="228"/>
      <c r="CW43" s="228"/>
      <c r="CX43" s="228"/>
      <c r="CY43" s="228"/>
      <c r="CZ43" s="228"/>
      <c r="DA43" s="228"/>
      <c r="DB43" s="228"/>
      <c r="DC43" s="228"/>
      <c r="DD43" s="228"/>
      <c r="DE43" s="228"/>
      <c r="DF43" s="228"/>
      <c r="DG43" s="228"/>
      <c r="DH43" s="228"/>
      <c r="DI43" s="228"/>
      <c r="DJ43" s="228"/>
      <c r="DK43" s="228"/>
      <c r="DL43" s="228"/>
      <c r="DM43" s="228"/>
      <c r="DN43" s="228"/>
      <c r="DO43" s="228"/>
      <c r="DP43" s="228"/>
      <c r="DQ43" s="228"/>
      <c r="DR43" s="228"/>
      <c r="DS43" s="228"/>
      <c r="DT43" s="228"/>
      <c r="DU43" s="228"/>
      <c r="DV43" s="228"/>
      <c r="DW43" s="228"/>
      <c r="DX43" s="228"/>
      <c r="DY43" s="228"/>
      <c r="DZ43" s="228"/>
      <c r="EA43" s="228"/>
      <c r="EB43" s="228"/>
      <c r="EC43" s="228"/>
      <c r="ED43" s="228"/>
      <c r="EE43" s="228"/>
      <c r="EF43" s="228"/>
      <c r="EG43" s="228"/>
      <c r="EH43" s="228"/>
      <c r="EI43" s="228"/>
      <c r="EJ43" s="228"/>
      <c r="EK43" s="228"/>
      <c r="EL43" s="228"/>
      <c r="EM43" s="228"/>
      <c r="EN43" s="228"/>
      <c r="EO43" s="228"/>
      <c r="EP43" s="228"/>
      <c r="EQ43" s="228"/>
      <c r="ER43" s="228"/>
      <c r="ES43" s="228"/>
      <c r="ET43" s="228"/>
      <c r="EU43" s="228"/>
      <c r="EV43" s="228"/>
      <c r="EW43" s="228"/>
      <c r="EX43" s="228"/>
      <c r="EY43" s="228"/>
      <c r="EZ43" s="228"/>
      <c r="FA43" s="228"/>
      <c r="FB43" s="228"/>
      <c r="FC43" s="228"/>
      <c r="FD43" s="228"/>
      <c r="FE43" s="228"/>
      <c r="FF43" s="228"/>
      <c r="FG43" s="228"/>
      <c r="FH43" s="228"/>
      <c r="FI43" s="228"/>
      <c r="FJ43" s="228"/>
      <c r="FK43" s="228"/>
      <c r="FL43" s="228"/>
      <c r="FM43" s="228"/>
      <c r="FN43" s="228"/>
      <c r="FO43" s="228"/>
      <c r="FP43" s="228"/>
      <c r="FQ43" s="228"/>
      <c r="FR43" s="228"/>
      <c r="FS43" s="228"/>
      <c r="FT43" s="228"/>
      <c r="FU43" s="228"/>
      <c r="FV43" s="228"/>
      <c r="FW43" s="228"/>
      <c r="FX43" s="228"/>
      <c r="FY43" s="228"/>
      <c r="FZ43" s="228"/>
      <c r="GA43" s="228"/>
      <c r="GB43" s="228"/>
      <c r="GC43" s="228"/>
      <c r="GD43" s="228"/>
      <c r="GE43" s="228"/>
      <c r="GF43" s="228"/>
      <c r="GG43" s="228"/>
      <c r="GH43" s="228"/>
      <c r="GI43" s="228"/>
      <c r="GJ43" s="228"/>
      <c r="GK43" s="228"/>
      <c r="GL43" s="228"/>
      <c r="GM43" s="228"/>
      <c r="GN43" s="228"/>
      <c r="GO43" s="228"/>
      <c r="GP43" s="228"/>
      <c r="GQ43" s="228"/>
      <c r="GR43" s="228"/>
      <c r="GS43" s="228"/>
      <c r="GT43" s="228"/>
      <c r="GU43" s="228"/>
      <c r="GV43" s="228"/>
      <c r="GW43" s="228"/>
      <c r="GX43" s="228"/>
      <c r="GY43" s="228"/>
      <c r="GZ43" s="228"/>
      <c r="HA43" s="228"/>
      <c r="HB43" s="228"/>
      <c r="HC43" s="228"/>
      <c r="HD43" s="228"/>
      <c r="HE43" s="228"/>
      <c r="HF43" s="228"/>
      <c r="HG43" s="228"/>
      <c r="HH43" s="228"/>
      <c r="HI43" s="228"/>
      <c r="HJ43" s="228"/>
      <c r="HK43" s="228"/>
      <c r="HL43" s="228"/>
      <c r="HM43" s="228"/>
      <c r="HN43" s="228"/>
      <c r="HO43" s="228"/>
      <c r="HP43" s="228"/>
      <c r="HQ43" s="228"/>
      <c r="HR43" s="228"/>
      <c r="HS43" s="228"/>
      <c r="HT43" s="228"/>
      <c r="HU43" s="228"/>
      <c r="HV43" s="228"/>
      <c r="HW43" s="228"/>
      <c r="HX43" s="228"/>
      <c r="HY43" s="228"/>
      <c r="HZ43" s="228"/>
      <c r="IA43" s="228"/>
      <c r="IB43" s="228"/>
      <c r="IC43" s="228"/>
      <c r="ID43" s="228"/>
      <c r="IE43" s="228"/>
      <c r="IF43" s="228"/>
      <c r="IG43" s="228"/>
      <c r="IH43" s="228"/>
      <c r="II43" s="228"/>
      <c r="IJ43" s="228"/>
      <c r="IK43" s="228"/>
      <c r="IL43" s="228"/>
      <c r="IM43" s="228"/>
      <c r="IN43" s="228"/>
      <c r="IO43" s="228"/>
      <c r="IP43" s="228"/>
      <c r="IQ43" s="228"/>
      <c r="IR43" s="228"/>
      <c r="IS43" s="228"/>
      <c r="IT43" s="228"/>
      <c r="IU43" s="228"/>
      <c r="IV43" s="228"/>
      <c r="IW43" s="228"/>
      <c r="IX43" s="228"/>
      <c r="IY43" s="228"/>
      <c r="IZ43" s="228"/>
      <c r="JA43" s="228"/>
      <c r="JB43" s="228"/>
      <c r="JC43" s="228"/>
      <c r="JD43" s="228"/>
      <c r="JE43" s="228"/>
      <c r="JF43" s="228"/>
      <c r="JG43" s="228"/>
      <c r="JH43" s="228"/>
      <c r="JI43" s="228"/>
      <c r="JJ43" s="228"/>
      <c r="JK43" s="228"/>
      <c r="JL43" s="228"/>
      <c r="JM43" s="228"/>
      <c r="JN43" s="228"/>
      <c r="JO43" s="228"/>
      <c r="JP43" s="228"/>
      <c r="JQ43" s="228"/>
      <c r="JR43" s="228"/>
      <c r="JS43" s="228"/>
      <c r="JT43" s="228"/>
      <c r="JU43" s="228"/>
      <c r="JV43" s="228"/>
      <c r="JW43" s="228"/>
      <c r="JX43" s="228"/>
      <c r="JY43" s="228"/>
      <c r="JZ43" s="228"/>
      <c r="KA43" s="228"/>
      <c r="KB43" s="228"/>
      <c r="KC43" s="228"/>
      <c r="KD43" s="228"/>
      <c r="KE43" s="228"/>
      <c r="KF43" s="228"/>
      <c r="KG43" s="228"/>
      <c r="KH43" s="228"/>
      <c r="KI43" s="228"/>
      <c r="KJ43" s="228"/>
      <c r="KK43" s="228"/>
      <c r="KL43" s="228"/>
      <c r="KM43" s="228"/>
      <c r="KN43" s="228"/>
      <c r="KO43" s="228"/>
      <c r="KP43" s="228"/>
      <c r="KQ43" s="228"/>
      <c r="KR43" s="228"/>
      <c r="KS43" s="228"/>
      <c r="KT43" s="228"/>
      <c r="KU43" s="228"/>
      <c r="KV43" s="228"/>
      <c r="KW43" s="228"/>
      <c r="KX43" s="228"/>
      <c r="KY43" s="228"/>
      <c r="KZ43" s="228"/>
      <c r="LA43" s="228"/>
      <c r="LB43" s="228"/>
      <c r="LC43" s="228"/>
      <c r="LD43" s="228"/>
      <c r="LE43" s="228"/>
      <c r="LF43" s="228"/>
      <c r="LG43" s="228"/>
      <c r="LH43" s="228"/>
      <c r="LI43" s="228"/>
      <c r="LJ43" s="228"/>
      <c r="LK43" s="228"/>
      <c r="LL43" s="228"/>
      <c r="LM43" s="228"/>
      <c r="LN43" s="228"/>
      <c r="LO43" s="228"/>
      <c r="LP43" s="228"/>
      <c r="LQ43" s="228"/>
      <c r="LR43" s="228"/>
    </row>
    <row r="44" spans="1:330" s="188" customFormat="1" x14ac:dyDescent="0.25">
      <c r="A44" s="259">
        <v>33</v>
      </c>
      <c r="B44" s="260" t="s">
        <v>108</v>
      </c>
      <c r="C44" s="260" t="s">
        <v>1635</v>
      </c>
      <c r="D44" s="269" t="s">
        <v>323</v>
      </c>
      <c r="E44" s="291"/>
      <c r="F44" s="291"/>
      <c r="G44" s="270" t="s">
        <v>1661</v>
      </c>
      <c r="H44" s="270"/>
      <c r="I44" s="271" t="s">
        <v>175</v>
      </c>
      <c r="J44" s="270"/>
      <c r="K44" s="264" t="s">
        <v>84</v>
      </c>
      <c r="L44" s="314">
        <v>149</v>
      </c>
      <c r="M44" s="322" t="s">
        <v>150</v>
      </c>
      <c r="N44" s="26">
        <v>0</v>
      </c>
      <c r="O44" s="266">
        <f t="shared" ref="O44:O75" si="3">L44*N44</f>
        <v>0</v>
      </c>
      <c r="P44" s="267">
        <f t="shared" si="2"/>
        <v>0</v>
      </c>
      <c r="Q44" s="268">
        <f t="shared" ref="Q44:Q75" si="4">O44+(P44*O44)</f>
        <v>0</v>
      </c>
      <c r="R44" s="231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8"/>
      <c r="BR44" s="228"/>
      <c r="BS44" s="228"/>
      <c r="BT44" s="228"/>
      <c r="BU44" s="228"/>
      <c r="BV44" s="228"/>
      <c r="BW44" s="228"/>
      <c r="BX44" s="228"/>
      <c r="BY44" s="228"/>
      <c r="BZ44" s="228"/>
      <c r="CA44" s="228"/>
      <c r="CB44" s="228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  <c r="FF44" s="228"/>
      <c r="FG44" s="228"/>
      <c r="FH44" s="228"/>
      <c r="FI44" s="228"/>
      <c r="FJ44" s="228"/>
      <c r="FK44" s="228"/>
      <c r="FL44" s="228"/>
      <c r="FM44" s="228"/>
      <c r="FN44" s="228"/>
      <c r="FO44" s="228"/>
      <c r="FP44" s="228"/>
      <c r="FQ44" s="228"/>
      <c r="FR44" s="228"/>
      <c r="FS44" s="228"/>
      <c r="FT44" s="228"/>
      <c r="FU44" s="228"/>
      <c r="FV44" s="228"/>
      <c r="FW44" s="228"/>
      <c r="FX44" s="228"/>
      <c r="FY44" s="228"/>
      <c r="FZ44" s="228"/>
      <c r="GA44" s="228"/>
      <c r="GB44" s="228"/>
      <c r="GC44" s="228"/>
      <c r="GD44" s="228"/>
      <c r="GE44" s="228"/>
      <c r="GF44" s="228"/>
      <c r="GG44" s="228"/>
      <c r="GH44" s="228"/>
      <c r="GI44" s="228"/>
      <c r="GJ44" s="228"/>
      <c r="GK44" s="228"/>
      <c r="GL44" s="228"/>
      <c r="GM44" s="228"/>
      <c r="GN44" s="228"/>
      <c r="GO44" s="228"/>
      <c r="GP44" s="228"/>
      <c r="GQ44" s="228"/>
      <c r="GR44" s="228"/>
      <c r="GS44" s="228"/>
      <c r="GT44" s="228"/>
      <c r="GU44" s="228"/>
      <c r="GV44" s="228"/>
      <c r="GW44" s="228"/>
      <c r="GX44" s="228"/>
      <c r="GY44" s="228"/>
      <c r="GZ44" s="228"/>
      <c r="HA44" s="228"/>
      <c r="HB44" s="228"/>
      <c r="HC44" s="228"/>
      <c r="HD44" s="228"/>
      <c r="HE44" s="228"/>
      <c r="HF44" s="228"/>
      <c r="HG44" s="228"/>
      <c r="HH44" s="228"/>
      <c r="HI44" s="228"/>
      <c r="HJ44" s="228"/>
      <c r="HK44" s="228"/>
      <c r="HL44" s="228"/>
      <c r="HM44" s="228"/>
      <c r="HN44" s="228"/>
      <c r="HO44" s="228"/>
      <c r="HP44" s="228"/>
      <c r="HQ44" s="228"/>
      <c r="HR44" s="228"/>
      <c r="HS44" s="228"/>
      <c r="HT44" s="228"/>
      <c r="HU44" s="228"/>
      <c r="HV44" s="228"/>
      <c r="HW44" s="228"/>
      <c r="HX44" s="228"/>
      <c r="HY44" s="228"/>
      <c r="HZ44" s="228"/>
      <c r="IA44" s="228"/>
      <c r="IB44" s="228"/>
      <c r="IC44" s="228"/>
      <c r="ID44" s="228"/>
      <c r="IE44" s="228"/>
      <c r="IF44" s="228"/>
      <c r="IG44" s="228"/>
      <c r="IH44" s="228"/>
      <c r="II44" s="228"/>
      <c r="IJ44" s="228"/>
      <c r="IK44" s="228"/>
      <c r="IL44" s="228"/>
      <c r="IM44" s="228"/>
      <c r="IN44" s="228"/>
      <c r="IO44" s="228"/>
      <c r="IP44" s="228"/>
      <c r="IQ44" s="228"/>
      <c r="IR44" s="228"/>
      <c r="IS44" s="228"/>
      <c r="IT44" s="228"/>
      <c r="IU44" s="228"/>
      <c r="IV44" s="228"/>
      <c r="IW44" s="228"/>
      <c r="IX44" s="228"/>
      <c r="IY44" s="228"/>
      <c r="IZ44" s="228"/>
      <c r="JA44" s="228"/>
      <c r="JB44" s="228"/>
      <c r="JC44" s="228"/>
      <c r="JD44" s="228"/>
      <c r="JE44" s="228"/>
      <c r="JF44" s="228"/>
      <c r="JG44" s="228"/>
      <c r="JH44" s="228"/>
      <c r="JI44" s="228"/>
      <c r="JJ44" s="228"/>
      <c r="JK44" s="228"/>
      <c r="JL44" s="228"/>
      <c r="JM44" s="228"/>
      <c r="JN44" s="228"/>
      <c r="JO44" s="228"/>
      <c r="JP44" s="228"/>
      <c r="JQ44" s="228"/>
      <c r="JR44" s="228"/>
      <c r="JS44" s="228"/>
      <c r="JT44" s="228"/>
      <c r="JU44" s="228"/>
      <c r="JV44" s="228"/>
      <c r="JW44" s="228"/>
      <c r="JX44" s="228"/>
      <c r="JY44" s="228"/>
      <c r="JZ44" s="228"/>
      <c r="KA44" s="228"/>
      <c r="KB44" s="228"/>
      <c r="KC44" s="228"/>
      <c r="KD44" s="228"/>
      <c r="KE44" s="228"/>
      <c r="KF44" s="228"/>
      <c r="KG44" s="228"/>
      <c r="KH44" s="228"/>
      <c r="KI44" s="228"/>
      <c r="KJ44" s="228"/>
      <c r="KK44" s="228"/>
      <c r="KL44" s="228"/>
      <c r="KM44" s="228"/>
      <c r="KN44" s="228"/>
      <c r="KO44" s="228"/>
      <c r="KP44" s="228"/>
      <c r="KQ44" s="228"/>
      <c r="KR44" s="228"/>
      <c r="KS44" s="228"/>
      <c r="KT44" s="228"/>
      <c r="KU44" s="228"/>
      <c r="KV44" s="228"/>
      <c r="KW44" s="228"/>
      <c r="KX44" s="228"/>
      <c r="KY44" s="228"/>
      <c r="KZ44" s="228"/>
      <c r="LA44" s="228"/>
      <c r="LB44" s="228"/>
      <c r="LC44" s="228"/>
      <c r="LD44" s="228"/>
      <c r="LE44" s="228"/>
      <c r="LF44" s="228"/>
      <c r="LG44" s="228"/>
      <c r="LH44" s="228"/>
      <c r="LI44" s="228"/>
      <c r="LJ44" s="228"/>
      <c r="LK44" s="228"/>
      <c r="LL44" s="228"/>
      <c r="LM44" s="228"/>
      <c r="LN44" s="228"/>
      <c r="LO44" s="228"/>
      <c r="LP44" s="228"/>
      <c r="LQ44" s="228"/>
      <c r="LR44" s="228"/>
    </row>
    <row r="45" spans="1:330" ht="13.5" customHeight="1" x14ac:dyDescent="0.25">
      <c r="A45" s="259">
        <v>34</v>
      </c>
      <c r="B45" s="260" t="s">
        <v>108</v>
      </c>
      <c r="C45" s="260" t="s">
        <v>1635</v>
      </c>
      <c r="D45" s="273" t="s">
        <v>390</v>
      </c>
      <c r="E45" s="291"/>
      <c r="F45" s="291"/>
      <c r="G45" s="274" t="s">
        <v>386</v>
      </c>
      <c r="H45" s="274"/>
      <c r="I45" s="274"/>
      <c r="J45" s="274" t="s">
        <v>385</v>
      </c>
      <c r="K45" s="262" t="s">
        <v>35</v>
      </c>
      <c r="L45" s="314">
        <v>21</v>
      </c>
      <c r="M45" s="322" t="s">
        <v>150</v>
      </c>
      <c r="N45" s="26">
        <v>0</v>
      </c>
      <c r="O45" s="266">
        <f t="shared" si="3"/>
        <v>0</v>
      </c>
      <c r="P45" s="267">
        <f t="shared" si="2"/>
        <v>0</v>
      </c>
      <c r="Q45" s="268">
        <f t="shared" si="4"/>
        <v>0</v>
      </c>
      <c r="R45" s="231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8"/>
      <c r="BR45" s="228"/>
      <c r="BS45" s="228"/>
      <c r="BT45" s="228"/>
      <c r="BU45" s="228"/>
      <c r="BV45" s="228"/>
      <c r="BW45" s="228"/>
      <c r="BX45" s="228"/>
      <c r="BY45" s="228"/>
      <c r="BZ45" s="228"/>
      <c r="CA45" s="228"/>
      <c r="CB45" s="228"/>
      <c r="CC45" s="228"/>
      <c r="CD45" s="228"/>
      <c r="CE45" s="228"/>
      <c r="CF45" s="228"/>
      <c r="CG45" s="228"/>
      <c r="CH45" s="228"/>
      <c r="CI45" s="228"/>
      <c r="CJ45" s="228"/>
      <c r="CK45" s="228"/>
      <c r="CL45" s="228"/>
      <c r="CM45" s="228"/>
      <c r="CN45" s="228"/>
      <c r="CO45" s="228"/>
      <c r="CP45" s="228"/>
      <c r="CQ45" s="228"/>
      <c r="CR45" s="228"/>
      <c r="CS45" s="228"/>
      <c r="CT45" s="228"/>
      <c r="CU45" s="228"/>
      <c r="CV45" s="228"/>
      <c r="CW45" s="228"/>
      <c r="CX45" s="228"/>
      <c r="CY45" s="228"/>
      <c r="CZ45" s="228"/>
      <c r="DA45" s="228"/>
      <c r="DB45" s="228"/>
      <c r="DC45" s="228"/>
      <c r="DD45" s="228"/>
      <c r="DE45" s="228"/>
      <c r="DF45" s="228"/>
      <c r="DG45" s="228"/>
      <c r="DH45" s="228"/>
      <c r="DI45" s="228"/>
      <c r="DJ45" s="228"/>
      <c r="DK45" s="228"/>
      <c r="DL45" s="228"/>
      <c r="DM45" s="228"/>
      <c r="DN45" s="228"/>
      <c r="DO45" s="228"/>
      <c r="DP45" s="228"/>
      <c r="DQ45" s="228"/>
      <c r="DR45" s="228"/>
      <c r="DS45" s="228"/>
      <c r="DT45" s="228"/>
      <c r="DU45" s="228"/>
      <c r="DV45" s="228"/>
      <c r="DW45" s="228"/>
      <c r="DX45" s="228"/>
      <c r="DY45" s="228"/>
      <c r="DZ45" s="228"/>
      <c r="EA45" s="228"/>
      <c r="EB45" s="228"/>
      <c r="EC45" s="228"/>
      <c r="ED45" s="228"/>
      <c r="EE45" s="228"/>
      <c r="EF45" s="228"/>
      <c r="EG45" s="228"/>
      <c r="EH45" s="228"/>
      <c r="EI45" s="228"/>
      <c r="EJ45" s="228"/>
      <c r="EK45" s="228"/>
      <c r="EL45" s="228"/>
      <c r="EM45" s="228"/>
      <c r="EN45" s="228"/>
      <c r="EO45" s="228"/>
      <c r="EP45" s="228"/>
      <c r="EQ45" s="228"/>
      <c r="ER45" s="228"/>
      <c r="ES45" s="228"/>
      <c r="ET45" s="228"/>
      <c r="EU45" s="228"/>
      <c r="EV45" s="228"/>
      <c r="EW45" s="228"/>
      <c r="EX45" s="228"/>
      <c r="EY45" s="228"/>
      <c r="EZ45" s="228"/>
      <c r="FA45" s="228"/>
      <c r="FB45" s="228"/>
      <c r="FC45" s="228"/>
      <c r="FD45" s="228"/>
      <c r="FE45" s="228"/>
      <c r="FF45" s="228"/>
      <c r="FG45" s="228"/>
      <c r="FH45" s="228"/>
      <c r="FI45" s="228"/>
      <c r="FJ45" s="228"/>
      <c r="FK45" s="228"/>
      <c r="FL45" s="228"/>
      <c r="FM45" s="228"/>
      <c r="FN45" s="228"/>
      <c r="FO45" s="228"/>
      <c r="FP45" s="228"/>
      <c r="FQ45" s="228"/>
      <c r="FR45" s="228"/>
      <c r="FS45" s="228"/>
      <c r="FT45" s="228"/>
      <c r="FU45" s="228"/>
      <c r="FV45" s="228"/>
      <c r="FW45" s="228"/>
      <c r="FX45" s="228"/>
      <c r="FY45" s="228"/>
      <c r="FZ45" s="228"/>
      <c r="GA45" s="228"/>
      <c r="GB45" s="228"/>
      <c r="GC45" s="228"/>
      <c r="GD45" s="228"/>
      <c r="GE45" s="228"/>
      <c r="GF45" s="228"/>
      <c r="GG45" s="228"/>
      <c r="GH45" s="228"/>
      <c r="GI45" s="228"/>
      <c r="GJ45" s="228"/>
      <c r="GK45" s="228"/>
      <c r="GL45" s="228"/>
      <c r="GM45" s="228"/>
      <c r="GN45" s="228"/>
      <c r="GO45" s="228"/>
      <c r="GP45" s="228"/>
      <c r="GQ45" s="228"/>
      <c r="GR45" s="228"/>
      <c r="GS45" s="228"/>
      <c r="GT45" s="228"/>
      <c r="GU45" s="228"/>
      <c r="GV45" s="228"/>
      <c r="GW45" s="228"/>
      <c r="GX45" s="228"/>
      <c r="GY45" s="228"/>
      <c r="GZ45" s="228"/>
      <c r="HA45" s="228"/>
      <c r="HB45" s="228"/>
      <c r="HC45" s="228"/>
      <c r="HD45" s="228"/>
      <c r="HE45" s="228"/>
      <c r="HF45" s="228"/>
      <c r="HG45" s="228"/>
      <c r="HH45" s="228"/>
      <c r="HI45" s="228"/>
      <c r="HJ45" s="228"/>
      <c r="HK45" s="228"/>
      <c r="HL45" s="228"/>
      <c r="HM45" s="228"/>
      <c r="HN45" s="228"/>
      <c r="HO45" s="228"/>
      <c r="HP45" s="228"/>
      <c r="HQ45" s="228"/>
      <c r="HR45" s="228"/>
      <c r="HS45" s="228"/>
      <c r="HT45" s="228"/>
      <c r="HU45" s="228"/>
      <c r="HV45" s="228"/>
      <c r="HW45" s="228"/>
      <c r="HX45" s="228"/>
      <c r="HY45" s="228"/>
      <c r="HZ45" s="228"/>
      <c r="IA45" s="228"/>
      <c r="IB45" s="228"/>
      <c r="IC45" s="228"/>
      <c r="ID45" s="228"/>
      <c r="IE45" s="228"/>
      <c r="IF45" s="228"/>
      <c r="IG45" s="228"/>
      <c r="IH45" s="228"/>
      <c r="II45" s="228"/>
      <c r="IJ45" s="228"/>
      <c r="IK45" s="228"/>
      <c r="IL45" s="228"/>
      <c r="IM45" s="228"/>
      <c r="IN45" s="228"/>
      <c r="IO45" s="228"/>
      <c r="IP45" s="228"/>
      <c r="IQ45" s="228"/>
      <c r="IR45" s="228"/>
      <c r="IS45" s="228"/>
      <c r="IT45" s="228"/>
      <c r="IU45" s="228"/>
      <c r="IV45" s="228"/>
      <c r="IW45" s="228"/>
      <c r="IX45" s="228"/>
      <c r="IY45" s="228"/>
      <c r="IZ45" s="228"/>
      <c r="JA45" s="228"/>
      <c r="JB45" s="228"/>
      <c r="JC45" s="228"/>
      <c r="JD45" s="228"/>
      <c r="JE45" s="228"/>
      <c r="JF45" s="228"/>
      <c r="JG45" s="228"/>
      <c r="JH45" s="228"/>
      <c r="JI45" s="228"/>
      <c r="JJ45" s="228"/>
      <c r="JK45" s="228"/>
      <c r="JL45" s="228"/>
      <c r="JM45" s="228"/>
      <c r="JN45" s="228"/>
      <c r="JO45" s="228"/>
      <c r="JP45" s="228"/>
      <c r="JQ45" s="228"/>
      <c r="JR45" s="228"/>
      <c r="JS45" s="228"/>
      <c r="JT45" s="228"/>
      <c r="JU45" s="228"/>
      <c r="JV45" s="228"/>
      <c r="JW45" s="228"/>
      <c r="JX45" s="228"/>
      <c r="JY45" s="228"/>
      <c r="JZ45" s="228"/>
      <c r="KA45" s="228"/>
      <c r="KB45" s="228"/>
      <c r="KC45" s="228"/>
      <c r="KD45" s="228"/>
      <c r="KE45" s="228"/>
      <c r="KF45" s="228"/>
      <c r="KG45" s="228"/>
      <c r="KH45" s="228"/>
      <c r="KI45" s="228"/>
      <c r="KJ45" s="228"/>
      <c r="KK45" s="228"/>
      <c r="KL45" s="228"/>
      <c r="KM45" s="228"/>
      <c r="KN45" s="228"/>
      <c r="KO45" s="228"/>
      <c r="KP45" s="228"/>
      <c r="KQ45" s="228"/>
      <c r="KR45" s="228"/>
      <c r="KS45" s="228"/>
      <c r="KT45" s="228"/>
      <c r="KU45" s="228"/>
      <c r="KV45" s="228"/>
      <c r="KW45" s="228"/>
      <c r="KX45" s="228"/>
      <c r="KY45" s="228"/>
      <c r="KZ45" s="228"/>
      <c r="LA45" s="228"/>
      <c r="LB45" s="228"/>
      <c r="LC45" s="228"/>
      <c r="LD45" s="228"/>
      <c r="LE45" s="228"/>
      <c r="LF45" s="228"/>
      <c r="LG45" s="228"/>
      <c r="LH45" s="228"/>
      <c r="LI45" s="228"/>
      <c r="LJ45" s="228"/>
      <c r="LK45" s="228"/>
      <c r="LL45" s="228"/>
      <c r="LM45" s="228"/>
      <c r="LN45" s="228"/>
      <c r="LO45" s="228"/>
      <c r="LP45" s="228"/>
      <c r="LQ45" s="228"/>
      <c r="LR45" s="228"/>
    </row>
    <row r="46" spans="1:330" ht="13.5" customHeight="1" x14ac:dyDescent="0.25">
      <c r="A46" s="259">
        <v>35</v>
      </c>
      <c r="B46" s="260" t="s">
        <v>108</v>
      </c>
      <c r="C46" s="260" t="s">
        <v>1635</v>
      </c>
      <c r="D46" s="269" t="s">
        <v>192</v>
      </c>
      <c r="E46" s="291"/>
      <c r="F46" s="291"/>
      <c r="G46" s="275" t="s">
        <v>164</v>
      </c>
      <c r="H46" s="270" t="s">
        <v>193</v>
      </c>
      <c r="I46" s="272" t="s">
        <v>1657</v>
      </c>
      <c r="J46" s="276"/>
      <c r="K46" s="264" t="s">
        <v>84</v>
      </c>
      <c r="L46" s="314">
        <v>93</v>
      </c>
      <c r="M46" s="322" t="s">
        <v>150</v>
      </c>
      <c r="N46" s="26">
        <v>0</v>
      </c>
      <c r="O46" s="266">
        <f t="shared" si="3"/>
        <v>0</v>
      </c>
      <c r="P46" s="267">
        <f t="shared" si="2"/>
        <v>0</v>
      </c>
      <c r="Q46" s="268">
        <f t="shared" si="4"/>
        <v>0</v>
      </c>
      <c r="R46" s="231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  <c r="BW46" s="228"/>
      <c r="BX46" s="228"/>
      <c r="BY46" s="228"/>
      <c r="BZ46" s="228"/>
      <c r="CA46" s="228"/>
      <c r="CB46" s="228"/>
      <c r="CC46" s="228"/>
      <c r="CD46" s="228"/>
      <c r="CE46" s="228"/>
      <c r="CF46" s="228"/>
      <c r="CG46" s="228"/>
      <c r="CH46" s="228"/>
      <c r="CI46" s="228"/>
      <c r="CJ46" s="228"/>
      <c r="CK46" s="228"/>
      <c r="CL46" s="228"/>
      <c r="CM46" s="228"/>
      <c r="CN46" s="228"/>
      <c r="CO46" s="228"/>
      <c r="CP46" s="228"/>
      <c r="CQ46" s="228"/>
      <c r="CR46" s="228"/>
      <c r="CS46" s="228"/>
      <c r="CT46" s="228"/>
      <c r="CU46" s="228"/>
      <c r="CV46" s="228"/>
      <c r="CW46" s="228"/>
      <c r="CX46" s="228"/>
      <c r="CY46" s="228"/>
      <c r="CZ46" s="228"/>
      <c r="DA46" s="228"/>
      <c r="DB46" s="228"/>
      <c r="DC46" s="228"/>
      <c r="DD46" s="228"/>
      <c r="DE46" s="228"/>
      <c r="DF46" s="228"/>
      <c r="DG46" s="228"/>
      <c r="DH46" s="228"/>
      <c r="DI46" s="228"/>
      <c r="DJ46" s="228"/>
      <c r="DK46" s="228"/>
      <c r="DL46" s="228"/>
      <c r="DM46" s="228"/>
      <c r="DN46" s="228"/>
      <c r="DO46" s="228"/>
      <c r="DP46" s="228"/>
      <c r="DQ46" s="228"/>
      <c r="DR46" s="228"/>
      <c r="DS46" s="228"/>
      <c r="DT46" s="228"/>
      <c r="DU46" s="228"/>
      <c r="DV46" s="228"/>
      <c r="DW46" s="228"/>
      <c r="DX46" s="228"/>
      <c r="DY46" s="228"/>
      <c r="DZ46" s="228"/>
      <c r="EA46" s="228"/>
      <c r="EB46" s="228"/>
      <c r="EC46" s="228"/>
      <c r="ED46" s="228"/>
      <c r="EE46" s="228"/>
      <c r="EF46" s="228"/>
      <c r="EG46" s="228"/>
      <c r="EH46" s="228"/>
      <c r="EI46" s="228"/>
      <c r="EJ46" s="228"/>
      <c r="EK46" s="228"/>
      <c r="EL46" s="228"/>
      <c r="EM46" s="228"/>
      <c r="EN46" s="228"/>
      <c r="EO46" s="228"/>
      <c r="EP46" s="228"/>
      <c r="EQ46" s="228"/>
      <c r="ER46" s="228"/>
      <c r="ES46" s="228"/>
      <c r="ET46" s="228"/>
      <c r="EU46" s="228"/>
      <c r="EV46" s="228"/>
      <c r="EW46" s="228"/>
      <c r="EX46" s="228"/>
      <c r="EY46" s="228"/>
      <c r="EZ46" s="228"/>
      <c r="FA46" s="228"/>
      <c r="FB46" s="228"/>
      <c r="FC46" s="228"/>
      <c r="FD46" s="228"/>
      <c r="FE46" s="228"/>
      <c r="FF46" s="228"/>
      <c r="FG46" s="228"/>
      <c r="FH46" s="228"/>
      <c r="FI46" s="228"/>
      <c r="FJ46" s="228"/>
      <c r="FK46" s="228"/>
      <c r="FL46" s="228"/>
      <c r="FM46" s="228"/>
      <c r="FN46" s="228"/>
      <c r="FO46" s="228"/>
      <c r="FP46" s="228"/>
      <c r="FQ46" s="228"/>
      <c r="FR46" s="228"/>
      <c r="FS46" s="228"/>
      <c r="FT46" s="228"/>
      <c r="FU46" s="228"/>
      <c r="FV46" s="228"/>
      <c r="FW46" s="228"/>
      <c r="FX46" s="228"/>
      <c r="FY46" s="228"/>
      <c r="FZ46" s="228"/>
      <c r="GA46" s="228"/>
      <c r="GB46" s="228"/>
      <c r="GC46" s="228"/>
      <c r="GD46" s="228"/>
      <c r="GE46" s="228"/>
      <c r="GF46" s="228"/>
      <c r="GG46" s="228"/>
      <c r="GH46" s="228"/>
      <c r="GI46" s="228"/>
      <c r="GJ46" s="228"/>
      <c r="GK46" s="228"/>
      <c r="GL46" s="228"/>
      <c r="GM46" s="228"/>
      <c r="GN46" s="228"/>
      <c r="GO46" s="228"/>
      <c r="GP46" s="228"/>
      <c r="GQ46" s="228"/>
      <c r="GR46" s="228"/>
      <c r="GS46" s="228"/>
      <c r="GT46" s="228"/>
      <c r="GU46" s="228"/>
      <c r="GV46" s="228"/>
      <c r="GW46" s="228"/>
      <c r="GX46" s="228"/>
      <c r="GY46" s="228"/>
      <c r="GZ46" s="228"/>
      <c r="HA46" s="228"/>
      <c r="HB46" s="228"/>
      <c r="HC46" s="228"/>
      <c r="HD46" s="228"/>
      <c r="HE46" s="228"/>
      <c r="HF46" s="228"/>
      <c r="HG46" s="228"/>
      <c r="HH46" s="228"/>
      <c r="HI46" s="228"/>
      <c r="HJ46" s="228"/>
      <c r="HK46" s="228"/>
      <c r="HL46" s="228"/>
      <c r="HM46" s="228"/>
      <c r="HN46" s="228"/>
      <c r="HO46" s="228"/>
      <c r="HP46" s="228"/>
      <c r="HQ46" s="228"/>
      <c r="HR46" s="228"/>
      <c r="HS46" s="228"/>
      <c r="HT46" s="228"/>
      <c r="HU46" s="228"/>
      <c r="HV46" s="228"/>
      <c r="HW46" s="228"/>
      <c r="HX46" s="228"/>
      <c r="HY46" s="228"/>
      <c r="HZ46" s="228"/>
      <c r="IA46" s="228"/>
      <c r="IB46" s="228"/>
      <c r="IC46" s="228"/>
      <c r="ID46" s="228"/>
      <c r="IE46" s="228"/>
      <c r="IF46" s="228"/>
      <c r="IG46" s="228"/>
      <c r="IH46" s="228"/>
      <c r="II46" s="228"/>
      <c r="IJ46" s="228"/>
      <c r="IK46" s="228"/>
      <c r="IL46" s="228"/>
      <c r="IM46" s="228"/>
      <c r="IN46" s="228"/>
      <c r="IO46" s="228"/>
      <c r="IP46" s="228"/>
      <c r="IQ46" s="228"/>
      <c r="IR46" s="228"/>
      <c r="IS46" s="228"/>
      <c r="IT46" s="228"/>
      <c r="IU46" s="228"/>
      <c r="IV46" s="228"/>
      <c r="IW46" s="228"/>
      <c r="IX46" s="228"/>
      <c r="IY46" s="228"/>
      <c r="IZ46" s="228"/>
      <c r="JA46" s="228"/>
      <c r="JB46" s="228"/>
      <c r="JC46" s="228"/>
      <c r="JD46" s="228"/>
      <c r="JE46" s="228"/>
      <c r="JF46" s="228"/>
      <c r="JG46" s="228"/>
      <c r="JH46" s="228"/>
      <c r="JI46" s="228"/>
      <c r="JJ46" s="228"/>
      <c r="JK46" s="228"/>
      <c r="JL46" s="228"/>
      <c r="JM46" s="228"/>
      <c r="JN46" s="228"/>
      <c r="JO46" s="228"/>
      <c r="JP46" s="228"/>
      <c r="JQ46" s="228"/>
      <c r="JR46" s="228"/>
      <c r="JS46" s="228"/>
      <c r="JT46" s="228"/>
      <c r="JU46" s="228"/>
      <c r="JV46" s="228"/>
      <c r="JW46" s="228"/>
      <c r="JX46" s="228"/>
      <c r="JY46" s="228"/>
      <c r="JZ46" s="228"/>
      <c r="KA46" s="228"/>
      <c r="KB46" s="228"/>
      <c r="KC46" s="228"/>
      <c r="KD46" s="228"/>
      <c r="KE46" s="228"/>
      <c r="KF46" s="228"/>
      <c r="KG46" s="228"/>
      <c r="KH46" s="228"/>
      <c r="KI46" s="228"/>
      <c r="KJ46" s="228"/>
      <c r="KK46" s="228"/>
      <c r="KL46" s="228"/>
      <c r="KM46" s="228"/>
      <c r="KN46" s="228"/>
      <c r="KO46" s="228"/>
      <c r="KP46" s="228"/>
      <c r="KQ46" s="228"/>
      <c r="KR46" s="228"/>
      <c r="KS46" s="228"/>
      <c r="KT46" s="228"/>
      <c r="KU46" s="228"/>
      <c r="KV46" s="228"/>
      <c r="KW46" s="228"/>
      <c r="KX46" s="228"/>
      <c r="KY46" s="228"/>
      <c r="KZ46" s="228"/>
      <c r="LA46" s="228"/>
      <c r="LB46" s="228"/>
      <c r="LC46" s="228"/>
      <c r="LD46" s="228"/>
      <c r="LE46" s="228"/>
      <c r="LF46" s="228"/>
      <c r="LG46" s="228"/>
      <c r="LH46" s="228"/>
      <c r="LI46" s="228"/>
      <c r="LJ46" s="228"/>
      <c r="LK46" s="228"/>
      <c r="LL46" s="228"/>
      <c r="LM46" s="228"/>
      <c r="LN46" s="228"/>
      <c r="LO46" s="228"/>
      <c r="LP46" s="228"/>
      <c r="LQ46" s="228"/>
      <c r="LR46" s="228"/>
    </row>
    <row r="47" spans="1:330" ht="12.75" customHeight="1" x14ac:dyDescent="0.25">
      <c r="A47" s="259">
        <v>36</v>
      </c>
      <c r="B47" s="260" t="s">
        <v>108</v>
      </c>
      <c r="C47" s="260" t="s">
        <v>1635</v>
      </c>
      <c r="D47" s="277" t="s">
        <v>272</v>
      </c>
      <c r="E47" s="291"/>
      <c r="F47" s="291"/>
      <c r="G47" s="275" t="s">
        <v>259</v>
      </c>
      <c r="H47" s="275"/>
      <c r="I47" s="275"/>
      <c r="J47" s="275" t="s">
        <v>133</v>
      </c>
      <c r="K47" s="262"/>
      <c r="L47" s="314">
        <v>249</v>
      </c>
      <c r="M47" s="323" t="s">
        <v>150</v>
      </c>
      <c r="N47" s="26">
        <v>0</v>
      </c>
      <c r="O47" s="266">
        <f t="shared" si="3"/>
        <v>0</v>
      </c>
      <c r="P47" s="267">
        <f t="shared" si="2"/>
        <v>0</v>
      </c>
      <c r="Q47" s="268">
        <f t="shared" si="4"/>
        <v>0</v>
      </c>
      <c r="R47" s="231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8"/>
      <c r="BR47" s="228"/>
      <c r="BS47" s="228"/>
      <c r="BT47" s="228"/>
      <c r="BU47" s="228"/>
      <c r="BV47" s="228"/>
      <c r="BW47" s="228"/>
      <c r="BX47" s="228"/>
      <c r="BY47" s="228"/>
      <c r="BZ47" s="228"/>
      <c r="CA47" s="228"/>
      <c r="CB47" s="228"/>
      <c r="CC47" s="228"/>
      <c r="CD47" s="228"/>
      <c r="CE47" s="228"/>
      <c r="CF47" s="228"/>
      <c r="CG47" s="228"/>
      <c r="CH47" s="228"/>
      <c r="CI47" s="228"/>
      <c r="CJ47" s="228"/>
      <c r="CK47" s="228"/>
      <c r="CL47" s="228"/>
      <c r="CM47" s="228"/>
      <c r="CN47" s="228"/>
      <c r="CO47" s="228"/>
      <c r="CP47" s="228"/>
      <c r="CQ47" s="228"/>
      <c r="CR47" s="228"/>
      <c r="CS47" s="228"/>
      <c r="CT47" s="228"/>
      <c r="CU47" s="228"/>
      <c r="CV47" s="228"/>
      <c r="CW47" s="228"/>
      <c r="CX47" s="228"/>
      <c r="CY47" s="228"/>
      <c r="CZ47" s="228"/>
      <c r="DA47" s="228"/>
      <c r="DB47" s="228"/>
      <c r="DC47" s="228"/>
      <c r="DD47" s="228"/>
      <c r="DE47" s="228"/>
      <c r="DF47" s="228"/>
      <c r="DG47" s="228"/>
      <c r="DH47" s="228"/>
      <c r="DI47" s="228"/>
      <c r="DJ47" s="228"/>
      <c r="DK47" s="228"/>
      <c r="DL47" s="228"/>
      <c r="DM47" s="228"/>
      <c r="DN47" s="228"/>
      <c r="DO47" s="228"/>
      <c r="DP47" s="228"/>
      <c r="DQ47" s="228"/>
      <c r="DR47" s="228"/>
      <c r="DS47" s="228"/>
      <c r="DT47" s="228"/>
      <c r="DU47" s="228"/>
      <c r="DV47" s="228"/>
      <c r="DW47" s="228"/>
      <c r="DX47" s="228"/>
      <c r="DY47" s="228"/>
      <c r="DZ47" s="228"/>
      <c r="EA47" s="228"/>
      <c r="EB47" s="228"/>
      <c r="EC47" s="228"/>
      <c r="ED47" s="228"/>
      <c r="EE47" s="228"/>
      <c r="EF47" s="228"/>
      <c r="EG47" s="228"/>
      <c r="EH47" s="228"/>
      <c r="EI47" s="228"/>
      <c r="EJ47" s="228"/>
      <c r="EK47" s="228"/>
      <c r="EL47" s="228"/>
      <c r="EM47" s="228"/>
      <c r="EN47" s="228"/>
      <c r="EO47" s="228"/>
      <c r="EP47" s="228"/>
      <c r="EQ47" s="228"/>
      <c r="ER47" s="228"/>
      <c r="ES47" s="228"/>
      <c r="ET47" s="228"/>
      <c r="EU47" s="228"/>
      <c r="EV47" s="228"/>
      <c r="EW47" s="228"/>
      <c r="EX47" s="228"/>
      <c r="EY47" s="228"/>
      <c r="EZ47" s="228"/>
      <c r="FA47" s="228"/>
      <c r="FB47" s="228"/>
      <c r="FC47" s="228"/>
      <c r="FD47" s="228"/>
      <c r="FE47" s="228"/>
      <c r="FF47" s="228"/>
      <c r="FG47" s="228"/>
      <c r="FH47" s="228"/>
      <c r="FI47" s="228"/>
      <c r="FJ47" s="228"/>
      <c r="FK47" s="228"/>
      <c r="FL47" s="228"/>
      <c r="FM47" s="228"/>
      <c r="FN47" s="228"/>
      <c r="FO47" s="228"/>
      <c r="FP47" s="228"/>
      <c r="FQ47" s="228"/>
      <c r="FR47" s="228"/>
      <c r="FS47" s="228"/>
      <c r="FT47" s="228"/>
      <c r="FU47" s="228"/>
      <c r="FV47" s="228"/>
      <c r="FW47" s="228"/>
      <c r="FX47" s="228"/>
      <c r="FY47" s="228"/>
      <c r="FZ47" s="228"/>
      <c r="GA47" s="228"/>
      <c r="GB47" s="228"/>
      <c r="GC47" s="228"/>
      <c r="GD47" s="228"/>
      <c r="GE47" s="228"/>
      <c r="GF47" s="228"/>
      <c r="GG47" s="228"/>
      <c r="GH47" s="228"/>
      <c r="GI47" s="228"/>
      <c r="GJ47" s="228"/>
      <c r="GK47" s="228"/>
      <c r="GL47" s="228"/>
      <c r="GM47" s="228"/>
      <c r="GN47" s="228"/>
      <c r="GO47" s="228"/>
      <c r="GP47" s="228"/>
      <c r="GQ47" s="228"/>
      <c r="GR47" s="228"/>
      <c r="GS47" s="228"/>
      <c r="GT47" s="228"/>
      <c r="GU47" s="228"/>
      <c r="GV47" s="228"/>
      <c r="GW47" s="228"/>
      <c r="GX47" s="228"/>
      <c r="GY47" s="228"/>
      <c r="GZ47" s="228"/>
      <c r="HA47" s="228"/>
      <c r="HB47" s="228"/>
      <c r="HC47" s="228"/>
      <c r="HD47" s="228"/>
      <c r="HE47" s="228"/>
      <c r="HF47" s="228"/>
      <c r="HG47" s="228"/>
      <c r="HH47" s="228"/>
      <c r="HI47" s="228"/>
      <c r="HJ47" s="228"/>
      <c r="HK47" s="228"/>
      <c r="HL47" s="228"/>
      <c r="HM47" s="228"/>
      <c r="HN47" s="228"/>
      <c r="HO47" s="228"/>
      <c r="HP47" s="228"/>
      <c r="HQ47" s="228"/>
      <c r="HR47" s="228"/>
      <c r="HS47" s="228"/>
      <c r="HT47" s="228"/>
      <c r="HU47" s="228"/>
      <c r="HV47" s="228"/>
      <c r="HW47" s="228"/>
      <c r="HX47" s="228"/>
      <c r="HY47" s="228"/>
      <c r="HZ47" s="228"/>
      <c r="IA47" s="228"/>
      <c r="IB47" s="228"/>
      <c r="IC47" s="228"/>
      <c r="ID47" s="228"/>
      <c r="IE47" s="228"/>
      <c r="IF47" s="228"/>
      <c r="IG47" s="228"/>
      <c r="IH47" s="228"/>
      <c r="II47" s="228"/>
      <c r="IJ47" s="228"/>
      <c r="IK47" s="228"/>
      <c r="IL47" s="228"/>
      <c r="IM47" s="228"/>
      <c r="IN47" s="228"/>
      <c r="IO47" s="228"/>
      <c r="IP47" s="228"/>
      <c r="IQ47" s="228"/>
      <c r="IR47" s="228"/>
      <c r="IS47" s="228"/>
      <c r="IT47" s="228"/>
      <c r="IU47" s="228"/>
      <c r="IV47" s="228"/>
      <c r="IW47" s="228"/>
      <c r="IX47" s="228"/>
      <c r="IY47" s="228"/>
      <c r="IZ47" s="228"/>
      <c r="JA47" s="228"/>
      <c r="JB47" s="228"/>
      <c r="JC47" s="228"/>
      <c r="JD47" s="228"/>
      <c r="JE47" s="228"/>
      <c r="JF47" s="228"/>
      <c r="JG47" s="228"/>
      <c r="JH47" s="228"/>
      <c r="JI47" s="228"/>
      <c r="JJ47" s="228"/>
      <c r="JK47" s="228"/>
      <c r="JL47" s="228"/>
      <c r="JM47" s="228"/>
      <c r="JN47" s="228"/>
      <c r="JO47" s="228"/>
      <c r="JP47" s="228"/>
      <c r="JQ47" s="228"/>
      <c r="JR47" s="228"/>
      <c r="JS47" s="228"/>
      <c r="JT47" s="228"/>
      <c r="JU47" s="228"/>
      <c r="JV47" s="228"/>
      <c r="JW47" s="228"/>
      <c r="JX47" s="228"/>
      <c r="JY47" s="228"/>
      <c r="JZ47" s="228"/>
      <c r="KA47" s="228"/>
      <c r="KB47" s="228"/>
      <c r="KC47" s="228"/>
      <c r="KD47" s="228"/>
      <c r="KE47" s="228"/>
      <c r="KF47" s="228"/>
      <c r="KG47" s="228"/>
      <c r="KH47" s="228"/>
      <c r="KI47" s="228"/>
      <c r="KJ47" s="228"/>
      <c r="KK47" s="228"/>
      <c r="KL47" s="228"/>
      <c r="KM47" s="228"/>
      <c r="KN47" s="228"/>
      <c r="KO47" s="228"/>
      <c r="KP47" s="228"/>
      <c r="KQ47" s="228"/>
      <c r="KR47" s="228"/>
      <c r="KS47" s="228"/>
      <c r="KT47" s="228"/>
      <c r="KU47" s="228"/>
      <c r="KV47" s="228"/>
      <c r="KW47" s="228"/>
      <c r="KX47" s="228"/>
      <c r="KY47" s="228"/>
      <c r="KZ47" s="228"/>
      <c r="LA47" s="228"/>
      <c r="LB47" s="228"/>
      <c r="LC47" s="228"/>
      <c r="LD47" s="228"/>
      <c r="LE47" s="228"/>
      <c r="LF47" s="228"/>
      <c r="LG47" s="228"/>
      <c r="LH47" s="228"/>
      <c r="LI47" s="228"/>
      <c r="LJ47" s="228"/>
      <c r="LK47" s="228"/>
      <c r="LL47" s="228"/>
      <c r="LM47" s="228"/>
      <c r="LN47" s="228"/>
      <c r="LO47" s="228"/>
      <c r="LP47" s="228"/>
      <c r="LQ47" s="228"/>
      <c r="LR47" s="228"/>
    </row>
    <row r="48" spans="1:330" ht="12.75" customHeight="1" x14ac:dyDescent="0.25">
      <c r="A48" s="259">
        <v>37</v>
      </c>
      <c r="B48" s="260" t="s">
        <v>108</v>
      </c>
      <c r="C48" s="260" t="s">
        <v>1635</v>
      </c>
      <c r="D48" s="277" t="s">
        <v>329</v>
      </c>
      <c r="E48" s="291"/>
      <c r="F48" s="291"/>
      <c r="G48" s="275"/>
      <c r="H48" s="275" t="s">
        <v>242</v>
      </c>
      <c r="I48" s="275" t="s">
        <v>1665</v>
      </c>
      <c r="J48" s="274" t="s">
        <v>1597</v>
      </c>
      <c r="K48" s="262" t="s">
        <v>87</v>
      </c>
      <c r="L48" s="314">
        <v>261</v>
      </c>
      <c r="M48" s="323" t="s">
        <v>150</v>
      </c>
      <c r="N48" s="26">
        <v>0</v>
      </c>
      <c r="O48" s="266">
        <f t="shared" si="3"/>
        <v>0</v>
      </c>
      <c r="P48" s="267">
        <f t="shared" si="2"/>
        <v>0</v>
      </c>
      <c r="Q48" s="268">
        <f t="shared" si="4"/>
        <v>0</v>
      </c>
      <c r="R48" s="231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8"/>
      <c r="BR48" s="228"/>
      <c r="BS48" s="228"/>
      <c r="BT48" s="228"/>
      <c r="BU48" s="228"/>
      <c r="BV48" s="228"/>
      <c r="BW48" s="228"/>
      <c r="BX48" s="228"/>
      <c r="BY48" s="228"/>
      <c r="BZ48" s="228"/>
      <c r="CA48" s="228"/>
      <c r="CB48" s="228"/>
      <c r="CC48" s="228"/>
      <c r="CD48" s="228"/>
      <c r="CE48" s="228"/>
      <c r="CF48" s="228"/>
      <c r="CG48" s="228"/>
      <c r="CH48" s="228"/>
      <c r="CI48" s="228"/>
      <c r="CJ48" s="228"/>
      <c r="CK48" s="228"/>
      <c r="CL48" s="228"/>
      <c r="CM48" s="228"/>
      <c r="CN48" s="228"/>
      <c r="CO48" s="228"/>
      <c r="CP48" s="228"/>
      <c r="CQ48" s="228"/>
      <c r="CR48" s="228"/>
      <c r="CS48" s="228"/>
      <c r="CT48" s="228"/>
      <c r="CU48" s="228"/>
      <c r="CV48" s="228"/>
      <c r="CW48" s="228"/>
      <c r="CX48" s="228"/>
      <c r="CY48" s="228"/>
      <c r="CZ48" s="228"/>
      <c r="DA48" s="228"/>
      <c r="DB48" s="228"/>
      <c r="DC48" s="228"/>
      <c r="DD48" s="228"/>
      <c r="DE48" s="228"/>
      <c r="DF48" s="228"/>
      <c r="DG48" s="228"/>
      <c r="DH48" s="228"/>
      <c r="DI48" s="228"/>
      <c r="DJ48" s="228"/>
      <c r="DK48" s="228"/>
      <c r="DL48" s="228"/>
      <c r="DM48" s="228"/>
      <c r="DN48" s="228"/>
      <c r="DO48" s="228"/>
      <c r="DP48" s="228"/>
      <c r="DQ48" s="228"/>
      <c r="DR48" s="228"/>
      <c r="DS48" s="228"/>
      <c r="DT48" s="228"/>
      <c r="DU48" s="228"/>
      <c r="DV48" s="228"/>
      <c r="DW48" s="228"/>
      <c r="DX48" s="228"/>
      <c r="DY48" s="228"/>
      <c r="DZ48" s="228"/>
      <c r="EA48" s="228"/>
      <c r="EB48" s="228"/>
      <c r="EC48" s="228"/>
      <c r="ED48" s="228"/>
      <c r="EE48" s="228"/>
      <c r="EF48" s="228"/>
      <c r="EG48" s="228"/>
      <c r="EH48" s="228"/>
      <c r="EI48" s="228"/>
      <c r="EJ48" s="228"/>
      <c r="EK48" s="228"/>
      <c r="EL48" s="228"/>
      <c r="EM48" s="228"/>
      <c r="EN48" s="228"/>
      <c r="EO48" s="228"/>
      <c r="EP48" s="228"/>
      <c r="EQ48" s="228"/>
      <c r="ER48" s="228"/>
      <c r="ES48" s="228"/>
      <c r="ET48" s="228"/>
      <c r="EU48" s="228"/>
      <c r="EV48" s="228"/>
      <c r="EW48" s="228"/>
      <c r="EX48" s="228"/>
      <c r="EY48" s="228"/>
      <c r="EZ48" s="228"/>
      <c r="FA48" s="228"/>
      <c r="FB48" s="228"/>
      <c r="FC48" s="228"/>
      <c r="FD48" s="228"/>
      <c r="FE48" s="228"/>
      <c r="FF48" s="228"/>
      <c r="FG48" s="228"/>
      <c r="FH48" s="228"/>
      <c r="FI48" s="228"/>
      <c r="FJ48" s="228"/>
      <c r="FK48" s="228"/>
      <c r="FL48" s="228"/>
      <c r="FM48" s="228"/>
      <c r="FN48" s="228"/>
      <c r="FO48" s="228"/>
      <c r="FP48" s="228"/>
      <c r="FQ48" s="228"/>
      <c r="FR48" s="228"/>
      <c r="FS48" s="228"/>
      <c r="FT48" s="228"/>
      <c r="FU48" s="228"/>
      <c r="FV48" s="228"/>
      <c r="FW48" s="228"/>
      <c r="FX48" s="228"/>
      <c r="FY48" s="228"/>
      <c r="FZ48" s="228"/>
      <c r="GA48" s="228"/>
      <c r="GB48" s="228"/>
      <c r="GC48" s="228"/>
      <c r="GD48" s="228"/>
      <c r="GE48" s="228"/>
      <c r="GF48" s="228"/>
      <c r="GG48" s="228"/>
      <c r="GH48" s="228"/>
      <c r="GI48" s="228"/>
      <c r="GJ48" s="228"/>
      <c r="GK48" s="228"/>
      <c r="GL48" s="228"/>
      <c r="GM48" s="228"/>
      <c r="GN48" s="228"/>
      <c r="GO48" s="228"/>
      <c r="GP48" s="228"/>
      <c r="GQ48" s="228"/>
      <c r="GR48" s="228"/>
      <c r="GS48" s="228"/>
      <c r="GT48" s="228"/>
      <c r="GU48" s="228"/>
      <c r="GV48" s="228"/>
      <c r="GW48" s="228"/>
      <c r="GX48" s="228"/>
      <c r="GY48" s="228"/>
      <c r="GZ48" s="228"/>
      <c r="HA48" s="228"/>
      <c r="HB48" s="228"/>
      <c r="HC48" s="228"/>
      <c r="HD48" s="228"/>
      <c r="HE48" s="228"/>
      <c r="HF48" s="228"/>
      <c r="HG48" s="228"/>
      <c r="HH48" s="228"/>
      <c r="HI48" s="228"/>
      <c r="HJ48" s="228"/>
      <c r="HK48" s="228"/>
      <c r="HL48" s="228"/>
      <c r="HM48" s="228"/>
      <c r="HN48" s="228"/>
      <c r="HO48" s="228"/>
      <c r="HP48" s="228"/>
      <c r="HQ48" s="228"/>
      <c r="HR48" s="228"/>
      <c r="HS48" s="228"/>
      <c r="HT48" s="228"/>
      <c r="HU48" s="228"/>
      <c r="HV48" s="228"/>
      <c r="HW48" s="228"/>
      <c r="HX48" s="228"/>
      <c r="HY48" s="228"/>
      <c r="HZ48" s="228"/>
      <c r="IA48" s="228"/>
      <c r="IB48" s="228"/>
      <c r="IC48" s="228"/>
      <c r="ID48" s="228"/>
      <c r="IE48" s="228"/>
      <c r="IF48" s="228"/>
      <c r="IG48" s="228"/>
      <c r="IH48" s="228"/>
      <c r="II48" s="228"/>
      <c r="IJ48" s="228"/>
      <c r="IK48" s="228"/>
      <c r="IL48" s="228"/>
      <c r="IM48" s="228"/>
      <c r="IN48" s="228"/>
      <c r="IO48" s="228"/>
      <c r="IP48" s="228"/>
      <c r="IQ48" s="228"/>
      <c r="IR48" s="228"/>
      <c r="IS48" s="228"/>
      <c r="IT48" s="228"/>
      <c r="IU48" s="228"/>
      <c r="IV48" s="228"/>
      <c r="IW48" s="228"/>
      <c r="IX48" s="228"/>
      <c r="IY48" s="228"/>
      <c r="IZ48" s="228"/>
      <c r="JA48" s="228"/>
      <c r="JB48" s="228"/>
      <c r="JC48" s="228"/>
      <c r="JD48" s="228"/>
      <c r="JE48" s="228"/>
      <c r="JF48" s="228"/>
      <c r="JG48" s="228"/>
      <c r="JH48" s="228"/>
      <c r="JI48" s="228"/>
      <c r="JJ48" s="228"/>
      <c r="JK48" s="228"/>
      <c r="JL48" s="228"/>
      <c r="JM48" s="228"/>
      <c r="JN48" s="228"/>
      <c r="JO48" s="228"/>
      <c r="JP48" s="228"/>
      <c r="JQ48" s="228"/>
      <c r="JR48" s="228"/>
      <c r="JS48" s="228"/>
      <c r="JT48" s="228"/>
      <c r="JU48" s="228"/>
      <c r="JV48" s="228"/>
      <c r="JW48" s="228"/>
      <c r="JX48" s="228"/>
      <c r="JY48" s="228"/>
      <c r="JZ48" s="228"/>
      <c r="KA48" s="228"/>
      <c r="KB48" s="228"/>
      <c r="KC48" s="228"/>
      <c r="KD48" s="228"/>
      <c r="KE48" s="228"/>
      <c r="KF48" s="228"/>
      <c r="KG48" s="228"/>
      <c r="KH48" s="228"/>
      <c r="KI48" s="228"/>
      <c r="KJ48" s="228"/>
      <c r="KK48" s="228"/>
      <c r="KL48" s="228"/>
      <c r="KM48" s="228"/>
      <c r="KN48" s="228"/>
      <c r="KO48" s="228"/>
      <c r="KP48" s="228"/>
      <c r="KQ48" s="228"/>
      <c r="KR48" s="228"/>
      <c r="KS48" s="228"/>
      <c r="KT48" s="228"/>
      <c r="KU48" s="228"/>
      <c r="KV48" s="228"/>
      <c r="KW48" s="228"/>
      <c r="KX48" s="228"/>
      <c r="KY48" s="228"/>
      <c r="KZ48" s="228"/>
      <c r="LA48" s="228"/>
      <c r="LB48" s="228"/>
      <c r="LC48" s="228"/>
      <c r="LD48" s="228"/>
      <c r="LE48" s="228"/>
      <c r="LF48" s="228"/>
      <c r="LG48" s="228"/>
      <c r="LH48" s="228"/>
      <c r="LI48" s="228"/>
      <c r="LJ48" s="228"/>
      <c r="LK48" s="228"/>
      <c r="LL48" s="228"/>
      <c r="LM48" s="228"/>
      <c r="LN48" s="228"/>
      <c r="LO48" s="228"/>
      <c r="LP48" s="228"/>
      <c r="LQ48" s="228"/>
      <c r="LR48" s="228"/>
    </row>
    <row r="49" spans="1:330" ht="12.75" customHeight="1" x14ac:dyDescent="0.25">
      <c r="A49" s="259">
        <v>38</v>
      </c>
      <c r="B49" s="260" t="s">
        <v>108</v>
      </c>
      <c r="C49" s="260" t="s">
        <v>1635</v>
      </c>
      <c r="D49" s="277" t="s">
        <v>329</v>
      </c>
      <c r="E49" s="291"/>
      <c r="F49" s="291"/>
      <c r="G49" s="275"/>
      <c r="H49" s="275" t="s">
        <v>191</v>
      </c>
      <c r="I49" s="275" t="s">
        <v>1665</v>
      </c>
      <c r="J49" s="274" t="s">
        <v>1597</v>
      </c>
      <c r="K49" s="262" t="s">
        <v>87</v>
      </c>
      <c r="L49" s="314">
        <v>348</v>
      </c>
      <c r="M49" s="323" t="s">
        <v>150</v>
      </c>
      <c r="N49" s="26">
        <v>0</v>
      </c>
      <c r="O49" s="266">
        <f t="shared" si="3"/>
        <v>0</v>
      </c>
      <c r="P49" s="267">
        <f t="shared" si="2"/>
        <v>0</v>
      </c>
      <c r="Q49" s="268">
        <f t="shared" si="4"/>
        <v>0</v>
      </c>
      <c r="R49" s="231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  <c r="BW49" s="228"/>
      <c r="BX49" s="228"/>
      <c r="BY49" s="228"/>
      <c r="BZ49" s="228"/>
      <c r="CA49" s="228"/>
      <c r="CB49" s="228"/>
      <c r="CC49" s="228"/>
      <c r="CD49" s="228"/>
      <c r="CE49" s="228"/>
      <c r="CF49" s="228"/>
      <c r="CG49" s="228"/>
      <c r="CH49" s="228"/>
      <c r="CI49" s="228"/>
      <c r="CJ49" s="228"/>
      <c r="CK49" s="228"/>
      <c r="CL49" s="228"/>
      <c r="CM49" s="228"/>
      <c r="CN49" s="228"/>
      <c r="CO49" s="228"/>
      <c r="CP49" s="228"/>
      <c r="CQ49" s="228"/>
      <c r="CR49" s="228"/>
      <c r="CS49" s="228"/>
      <c r="CT49" s="228"/>
      <c r="CU49" s="228"/>
      <c r="CV49" s="228"/>
      <c r="CW49" s="228"/>
      <c r="CX49" s="228"/>
      <c r="CY49" s="228"/>
      <c r="CZ49" s="228"/>
      <c r="DA49" s="228"/>
      <c r="DB49" s="228"/>
      <c r="DC49" s="228"/>
      <c r="DD49" s="228"/>
      <c r="DE49" s="228"/>
      <c r="DF49" s="228"/>
      <c r="DG49" s="228"/>
      <c r="DH49" s="228"/>
      <c r="DI49" s="228"/>
      <c r="DJ49" s="228"/>
      <c r="DK49" s="228"/>
      <c r="DL49" s="228"/>
      <c r="DM49" s="228"/>
      <c r="DN49" s="228"/>
      <c r="DO49" s="228"/>
      <c r="DP49" s="228"/>
      <c r="DQ49" s="228"/>
      <c r="DR49" s="228"/>
      <c r="DS49" s="228"/>
      <c r="DT49" s="228"/>
      <c r="DU49" s="228"/>
      <c r="DV49" s="228"/>
      <c r="DW49" s="228"/>
      <c r="DX49" s="228"/>
      <c r="DY49" s="228"/>
      <c r="DZ49" s="228"/>
      <c r="EA49" s="228"/>
      <c r="EB49" s="228"/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228"/>
      <c r="FF49" s="228"/>
      <c r="FG49" s="228"/>
      <c r="FH49" s="228"/>
      <c r="FI49" s="228"/>
      <c r="FJ49" s="228"/>
      <c r="FK49" s="228"/>
      <c r="FL49" s="228"/>
      <c r="FM49" s="228"/>
      <c r="FN49" s="228"/>
      <c r="FO49" s="228"/>
      <c r="FP49" s="228"/>
      <c r="FQ49" s="228"/>
      <c r="FR49" s="228"/>
      <c r="FS49" s="228"/>
      <c r="FT49" s="228"/>
      <c r="FU49" s="228"/>
      <c r="FV49" s="228"/>
      <c r="FW49" s="228"/>
      <c r="FX49" s="228"/>
      <c r="FY49" s="228"/>
      <c r="FZ49" s="228"/>
      <c r="GA49" s="228"/>
      <c r="GB49" s="228"/>
      <c r="GC49" s="228"/>
      <c r="GD49" s="228"/>
      <c r="GE49" s="228"/>
      <c r="GF49" s="228"/>
      <c r="GG49" s="228"/>
      <c r="GH49" s="228"/>
      <c r="GI49" s="228"/>
      <c r="GJ49" s="228"/>
      <c r="GK49" s="228"/>
      <c r="GL49" s="228"/>
      <c r="GM49" s="228"/>
      <c r="GN49" s="228"/>
      <c r="GO49" s="228"/>
      <c r="GP49" s="228"/>
      <c r="GQ49" s="228"/>
      <c r="GR49" s="228"/>
      <c r="GS49" s="228"/>
      <c r="GT49" s="228"/>
      <c r="GU49" s="228"/>
      <c r="GV49" s="228"/>
      <c r="GW49" s="228"/>
      <c r="GX49" s="228"/>
      <c r="GY49" s="228"/>
      <c r="GZ49" s="228"/>
      <c r="HA49" s="228"/>
      <c r="HB49" s="228"/>
      <c r="HC49" s="228"/>
      <c r="HD49" s="228"/>
      <c r="HE49" s="228"/>
      <c r="HF49" s="228"/>
      <c r="HG49" s="228"/>
      <c r="HH49" s="228"/>
      <c r="HI49" s="228"/>
      <c r="HJ49" s="228"/>
      <c r="HK49" s="228"/>
      <c r="HL49" s="228"/>
      <c r="HM49" s="228"/>
      <c r="HN49" s="228"/>
      <c r="HO49" s="228"/>
      <c r="HP49" s="228"/>
      <c r="HQ49" s="228"/>
      <c r="HR49" s="228"/>
      <c r="HS49" s="228"/>
      <c r="HT49" s="228"/>
      <c r="HU49" s="228"/>
      <c r="HV49" s="228"/>
      <c r="HW49" s="228"/>
      <c r="HX49" s="228"/>
      <c r="HY49" s="228"/>
      <c r="HZ49" s="228"/>
      <c r="IA49" s="228"/>
      <c r="IB49" s="228"/>
      <c r="IC49" s="228"/>
      <c r="ID49" s="228"/>
      <c r="IE49" s="228"/>
      <c r="IF49" s="228"/>
      <c r="IG49" s="228"/>
      <c r="IH49" s="228"/>
      <c r="II49" s="228"/>
      <c r="IJ49" s="228"/>
      <c r="IK49" s="228"/>
      <c r="IL49" s="228"/>
      <c r="IM49" s="228"/>
      <c r="IN49" s="228"/>
      <c r="IO49" s="228"/>
      <c r="IP49" s="228"/>
      <c r="IQ49" s="228"/>
      <c r="IR49" s="228"/>
      <c r="IS49" s="228"/>
      <c r="IT49" s="228"/>
      <c r="IU49" s="228"/>
      <c r="IV49" s="228"/>
      <c r="IW49" s="228"/>
      <c r="IX49" s="228"/>
      <c r="IY49" s="228"/>
      <c r="IZ49" s="228"/>
      <c r="JA49" s="228"/>
      <c r="JB49" s="228"/>
      <c r="JC49" s="228"/>
      <c r="JD49" s="228"/>
      <c r="JE49" s="228"/>
      <c r="JF49" s="228"/>
      <c r="JG49" s="228"/>
      <c r="JH49" s="228"/>
      <c r="JI49" s="228"/>
      <c r="JJ49" s="228"/>
      <c r="JK49" s="228"/>
      <c r="JL49" s="228"/>
      <c r="JM49" s="228"/>
      <c r="JN49" s="228"/>
      <c r="JO49" s="228"/>
      <c r="JP49" s="228"/>
      <c r="JQ49" s="228"/>
      <c r="JR49" s="228"/>
      <c r="JS49" s="228"/>
      <c r="JT49" s="228"/>
      <c r="JU49" s="228"/>
      <c r="JV49" s="228"/>
      <c r="JW49" s="228"/>
      <c r="JX49" s="228"/>
      <c r="JY49" s="228"/>
      <c r="JZ49" s="228"/>
      <c r="KA49" s="228"/>
      <c r="KB49" s="228"/>
      <c r="KC49" s="228"/>
      <c r="KD49" s="228"/>
      <c r="KE49" s="228"/>
      <c r="KF49" s="228"/>
      <c r="KG49" s="228"/>
      <c r="KH49" s="228"/>
      <c r="KI49" s="228"/>
      <c r="KJ49" s="228"/>
      <c r="KK49" s="228"/>
      <c r="KL49" s="228"/>
      <c r="KM49" s="228"/>
      <c r="KN49" s="228"/>
      <c r="KO49" s="228"/>
      <c r="KP49" s="228"/>
      <c r="KQ49" s="228"/>
      <c r="KR49" s="228"/>
      <c r="KS49" s="228"/>
      <c r="KT49" s="228"/>
      <c r="KU49" s="228"/>
      <c r="KV49" s="228"/>
      <c r="KW49" s="228"/>
      <c r="KX49" s="228"/>
      <c r="KY49" s="228"/>
      <c r="KZ49" s="228"/>
      <c r="LA49" s="228"/>
      <c r="LB49" s="228"/>
      <c r="LC49" s="228"/>
      <c r="LD49" s="228"/>
      <c r="LE49" s="228"/>
      <c r="LF49" s="228"/>
      <c r="LG49" s="228"/>
      <c r="LH49" s="228"/>
      <c r="LI49" s="228"/>
      <c r="LJ49" s="228"/>
      <c r="LK49" s="228"/>
      <c r="LL49" s="228"/>
      <c r="LM49" s="228"/>
      <c r="LN49" s="228"/>
      <c r="LO49" s="228"/>
      <c r="LP49" s="228"/>
      <c r="LQ49" s="228"/>
      <c r="LR49" s="228"/>
    </row>
    <row r="50" spans="1:330" ht="12.75" customHeight="1" x14ac:dyDescent="0.25">
      <c r="A50" s="259">
        <v>39</v>
      </c>
      <c r="B50" s="260" t="s">
        <v>108</v>
      </c>
      <c r="C50" s="260" t="s">
        <v>1635</v>
      </c>
      <c r="D50" s="277" t="s">
        <v>329</v>
      </c>
      <c r="E50" s="291"/>
      <c r="F50" s="291"/>
      <c r="G50" s="274"/>
      <c r="H50" s="274" t="s">
        <v>1598</v>
      </c>
      <c r="I50" s="275" t="s">
        <v>1665</v>
      </c>
      <c r="J50" s="274" t="s">
        <v>1597</v>
      </c>
      <c r="K50" s="262" t="s">
        <v>86</v>
      </c>
      <c r="L50" s="314">
        <v>601</v>
      </c>
      <c r="M50" s="322" t="s">
        <v>150</v>
      </c>
      <c r="N50" s="26">
        <v>0</v>
      </c>
      <c r="O50" s="266">
        <f t="shared" si="3"/>
        <v>0</v>
      </c>
      <c r="P50" s="267">
        <f t="shared" si="2"/>
        <v>0</v>
      </c>
      <c r="Q50" s="268">
        <f t="shared" si="4"/>
        <v>0</v>
      </c>
      <c r="R50" s="231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228"/>
      <c r="CO50" s="228"/>
      <c r="CP50" s="228"/>
      <c r="CQ50" s="228"/>
      <c r="CR50" s="228"/>
      <c r="CS50" s="228"/>
      <c r="CT50" s="228"/>
      <c r="CU50" s="228"/>
      <c r="CV50" s="228"/>
      <c r="CW50" s="228"/>
      <c r="CX50" s="228"/>
      <c r="CY50" s="228"/>
      <c r="CZ50" s="228"/>
      <c r="DA50" s="228"/>
      <c r="DB50" s="228"/>
      <c r="DC50" s="228"/>
      <c r="DD50" s="228"/>
      <c r="DE50" s="228"/>
      <c r="DF50" s="228"/>
      <c r="DG50" s="228"/>
      <c r="DH50" s="228"/>
      <c r="DI50" s="228"/>
      <c r="DJ50" s="228"/>
      <c r="DK50" s="228"/>
      <c r="DL50" s="228"/>
      <c r="DM50" s="228"/>
      <c r="DN50" s="228"/>
      <c r="DO50" s="228"/>
      <c r="DP50" s="228"/>
      <c r="DQ50" s="228"/>
      <c r="DR50" s="228"/>
      <c r="DS50" s="228"/>
      <c r="DT50" s="228"/>
      <c r="DU50" s="228"/>
      <c r="DV50" s="228"/>
      <c r="DW50" s="228"/>
      <c r="DX50" s="228"/>
      <c r="DY50" s="228"/>
      <c r="DZ50" s="228"/>
      <c r="EA50" s="228"/>
      <c r="EB50" s="228"/>
      <c r="EC50" s="228"/>
      <c r="ED50" s="228"/>
      <c r="EE50" s="228"/>
      <c r="EF50" s="228"/>
      <c r="EG50" s="228"/>
      <c r="EH50" s="228"/>
      <c r="EI50" s="228"/>
      <c r="EJ50" s="228"/>
      <c r="EK50" s="228"/>
      <c r="EL50" s="228"/>
      <c r="EM50" s="228"/>
      <c r="EN50" s="228"/>
      <c r="EO50" s="228"/>
      <c r="EP50" s="228"/>
      <c r="EQ50" s="228"/>
      <c r="ER50" s="228"/>
      <c r="ES50" s="228"/>
      <c r="ET50" s="228"/>
      <c r="EU50" s="228"/>
      <c r="EV50" s="228"/>
      <c r="EW50" s="228"/>
      <c r="EX50" s="228"/>
      <c r="EY50" s="228"/>
      <c r="EZ50" s="228"/>
      <c r="FA50" s="228"/>
      <c r="FB50" s="228"/>
      <c r="FC50" s="228"/>
      <c r="FD50" s="228"/>
      <c r="FE50" s="228"/>
      <c r="FF50" s="228"/>
      <c r="FG50" s="228"/>
      <c r="FH50" s="228"/>
      <c r="FI50" s="228"/>
      <c r="FJ50" s="228"/>
      <c r="FK50" s="228"/>
      <c r="FL50" s="228"/>
      <c r="FM50" s="228"/>
      <c r="FN50" s="228"/>
      <c r="FO50" s="228"/>
      <c r="FP50" s="228"/>
      <c r="FQ50" s="228"/>
      <c r="FR50" s="228"/>
      <c r="FS50" s="228"/>
      <c r="FT50" s="228"/>
      <c r="FU50" s="228"/>
      <c r="FV50" s="228"/>
      <c r="FW50" s="228"/>
      <c r="FX50" s="228"/>
      <c r="FY50" s="228"/>
      <c r="FZ50" s="228"/>
      <c r="GA50" s="228"/>
      <c r="GB50" s="228"/>
      <c r="GC50" s="228"/>
      <c r="GD50" s="228"/>
      <c r="GE50" s="228"/>
      <c r="GF50" s="228"/>
      <c r="GG50" s="228"/>
      <c r="GH50" s="228"/>
      <c r="GI50" s="228"/>
      <c r="GJ50" s="228"/>
      <c r="GK50" s="228"/>
      <c r="GL50" s="228"/>
      <c r="GM50" s="228"/>
      <c r="GN50" s="228"/>
      <c r="GO50" s="228"/>
      <c r="GP50" s="228"/>
      <c r="GQ50" s="228"/>
      <c r="GR50" s="228"/>
      <c r="GS50" s="228"/>
      <c r="GT50" s="228"/>
      <c r="GU50" s="228"/>
      <c r="GV50" s="228"/>
      <c r="GW50" s="228"/>
      <c r="GX50" s="228"/>
      <c r="GY50" s="228"/>
      <c r="GZ50" s="228"/>
      <c r="HA50" s="228"/>
      <c r="HB50" s="228"/>
      <c r="HC50" s="228"/>
      <c r="HD50" s="228"/>
      <c r="HE50" s="228"/>
      <c r="HF50" s="228"/>
      <c r="HG50" s="228"/>
      <c r="HH50" s="228"/>
      <c r="HI50" s="228"/>
      <c r="HJ50" s="228"/>
      <c r="HK50" s="228"/>
      <c r="HL50" s="228"/>
      <c r="HM50" s="228"/>
      <c r="HN50" s="228"/>
      <c r="HO50" s="228"/>
      <c r="HP50" s="228"/>
      <c r="HQ50" s="228"/>
      <c r="HR50" s="228"/>
      <c r="HS50" s="228"/>
      <c r="HT50" s="228"/>
      <c r="HU50" s="228"/>
      <c r="HV50" s="228"/>
      <c r="HW50" s="228"/>
      <c r="HX50" s="228"/>
      <c r="HY50" s="228"/>
      <c r="HZ50" s="228"/>
      <c r="IA50" s="228"/>
      <c r="IB50" s="228"/>
      <c r="IC50" s="228"/>
      <c r="ID50" s="228"/>
      <c r="IE50" s="228"/>
      <c r="IF50" s="228"/>
      <c r="IG50" s="228"/>
      <c r="IH50" s="228"/>
      <c r="II50" s="228"/>
      <c r="IJ50" s="228"/>
      <c r="IK50" s="228"/>
      <c r="IL50" s="228"/>
      <c r="IM50" s="228"/>
      <c r="IN50" s="228"/>
      <c r="IO50" s="228"/>
      <c r="IP50" s="228"/>
      <c r="IQ50" s="228"/>
      <c r="IR50" s="228"/>
      <c r="IS50" s="228"/>
      <c r="IT50" s="228"/>
      <c r="IU50" s="228"/>
      <c r="IV50" s="228"/>
      <c r="IW50" s="228"/>
      <c r="IX50" s="228"/>
      <c r="IY50" s="228"/>
      <c r="IZ50" s="228"/>
      <c r="JA50" s="228"/>
      <c r="JB50" s="228"/>
      <c r="JC50" s="228"/>
      <c r="JD50" s="228"/>
      <c r="JE50" s="228"/>
      <c r="JF50" s="228"/>
      <c r="JG50" s="228"/>
      <c r="JH50" s="228"/>
      <c r="JI50" s="228"/>
      <c r="JJ50" s="228"/>
      <c r="JK50" s="228"/>
      <c r="JL50" s="228"/>
      <c r="JM50" s="228"/>
      <c r="JN50" s="228"/>
      <c r="JO50" s="228"/>
      <c r="JP50" s="228"/>
      <c r="JQ50" s="228"/>
      <c r="JR50" s="228"/>
      <c r="JS50" s="228"/>
      <c r="JT50" s="228"/>
      <c r="JU50" s="228"/>
      <c r="JV50" s="228"/>
      <c r="JW50" s="228"/>
      <c r="JX50" s="228"/>
      <c r="JY50" s="228"/>
      <c r="JZ50" s="228"/>
      <c r="KA50" s="228"/>
      <c r="KB50" s="228"/>
      <c r="KC50" s="228"/>
      <c r="KD50" s="228"/>
      <c r="KE50" s="228"/>
      <c r="KF50" s="228"/>
      <c r="KG50" s="228"/>
      <c r="KH50" s="228"/>
      <c r="KI50" s="228"/>
      <c r="KJ50" s="228"/>
      <c r="KK50" s="228"/>
      <c r="KL50" s="228"/>
      <c r="KM50" s="228"/>
      <c r="KN50" s="228"/>
      <c r="KO50" s="228"/>
      <c r="KP50" s="228"/>
      <c r="KQ50" s="228"/>
      <c r="KR50" s="228"/>
      <c r="KS50" s="228"/>
      <c r="KT50" s="228"/>
      <c r="KU50" s="228"/>
      <c r="KV50" s="228"/>
      <c r="KW50" s="228"/>
      <c r="KX50" s="228"/>
      <c r="KY50" s="228"/>
      <c r="KZ50" s="228"/>
      <c r="LA50" s="228"/>
      <c r="LB50" s="228"/>
      <c r="LC50" s="228"/>
      <c r="LD50" s="228"/>
      <c r="LE50" s="228"/>
      <c r="LF50" s="228"/>
      <c r="LG50" s="228"/>
      <c r="LH50" s="228"/>
      <c r="LI50" s="228"/>
      <c r="LJ50" s="228"/>
      <c r="LK50" s="228"/>
      <c r="LL50" s="228"/>
      <c r="LM50" s="228"/>
      <c r="LN50" s="228"/>
      <c r="LO50" s="228"/>
      <c r="LP50" s="228"/>
      <c r="LQ50" s="228"/>
      <c r="LR50" s="228"/>
    </row>
    <row r="51" spans="1:330" ht="12.75" customHeight="1" x14ac:dyDescent="0.25">
      <c r="A51" s="259">
        <v>40</v>
      </c>
      <c r="B51" s="260" t="s">
        <v>108</v>
      </c>
      <c r="C51" s="260" t="s">
        <v>1635</v>
      </c>
      <c r="D51" s="277" t="s">
        <v>329</v>
      </c>
      <c r="E51" s="291"/>
      <c r="F51" s="291"/>
      <c r="G51" s="275"/>
      <c r="H51" s="275" t="s">
        <v>191</v>
      </c>
      <c r="I51" s="275" t="s">
        <v>1665</v>
      </c>
      <c r="J51" s="274" t="s">
        <v>1597</v>
      </c>
      <c r="K51" s="264" t="s">
        <v>87</v>
      </c>
      <c r="L51" s="314">
        <v>2061</v>
      </c>
      <c r="M51" s="323" t="s">
        <v>150</v>
      </c>
      <c r="N51" s="26">
        <v>0</v>
      </c>
      <c r="O51" s="266">
        <f t="shared" si="3"/>
        <v>0</v>
      </c>
      <c r="P51" s="267">
        <f t="shared" si="2"/>
        <v>0</v>
      </c>
      <c r="Q51" s="268">
        <f t="shared" si="4"/>
        <v>0</v>
      </c>
      <c r="R51" s="231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  <c r="FC51" s="228"/>
      <c r="FD51" s="228"/>
      <c r="FE51" s="228"/>
      <c r="FF51" s="228"/>
      <c r="FG51" s="228"/>
      <c r="FH51" s="228"/>
      <c r="FI51" s="228"/>
      <c r="FJ51" s="228"/>
      <c r="FK51" s="228"/>
      <c r="FL51" s="228"/>
      <c r="FM51" s="228"/>
      <c r="FN51" s="228"/>
      <c r="FO51" s="228"/>
      <c r="FP51" s="228"/>
      <c r="FQ51" s="228"/>
      <c r="FR51" s="228"/>
      <c r="FS51" s="228"/>
      <c r="FT51" s="228"/>
      <c r="FU51" s="228"/>
      <c r="FV51" s="228"/>
      <c r="FW51" s="228"/>
      <c r="FX51" s="228"/>
      <c r="FY51" s="228"/>
      <c r="FZ51" s="228"/>
      <c r="GA51" s="228"/>
      <c r="GB51" s="228"/>
      <c r="GC51" s="228"/>
      <c r="GD51" s="228"/>
      <c r="GE51" s="228"/>
      <c r="GF51" s="228"/>
      <c r="GG51" s="228"/>
      <c r="GH51" s="228"/>
      <c r="GI51" s="228"/>
      <c r="GJ51" s="228"/>
      <c r="GK51" s="228"/>
      <c r="GL51" s="228"/>
      <c r="GM51" s="228"/>
      <c r="GN51" s="228"/>
      <c r="GO51" s="228"/>
      <c r="GP51" s="228"/>
      <c r="GQ51" s="228"/>
      <c r="GR51" s="228"/>
      <c r="GS51" s="228"/>
      <c r="GT51" s="228"/>
      <c r="GU51" s="228"/>
      <c r="GV51" s="228"/>
      <c r="GW51" s="228"/>
      <c r="GX51" s="228"/>
      <c r="GY51" s="228"/>
      <c r="GZ51" s="228"/>
      <c r="HA51" s="228"/>
      <c r="HB51" s="228"/>
      <c r="HC51" s="228"/>
      <c r="HD51" s="228"/>
      <c r="HE51" s="228"/>
      <c r="HF51" s="228"/>
      <c r="HG51" s="228"/>
      <c r="HH51" s="228"/>
      <c r="HI51" s="228"/>
      <c r="HJ51" s="228"/>
      <c r="HK51" s="228"/>
      <c r="HL51" s="228"/>
      <c r="HM51" s="228"/>
      <c r="HN51" s="228"/>
      <c r="HO51" s="228"/>
      <c r="HP51" s="228"/>
      <c r="HQ51" s="228"/>
      <c r="HR51" s="228"/>
      <c r="HS51" s="228"/>
      <c r="HT51" s="228"/>
      <c r="HU51" s="228"/>
      <c r="HV51" s="228"/>
      <c r="HW51" s="228"/>
      <c r="HX51" s="228"/>
      <c r="HY51" s="228"/>
      <c r="HZ51" s="228"/>
      <c r="IA51" s="228"/>
      <c r="IB51" s="228"/>
      <c r="IC51" s="228"/>
      <c r="ID51" s="228"/>
      <c r="IE51" s="228"/>
      <c r="IF51" s="228"/>
      <c r="IG51" s="228"/>
      <c r="IH51" s="228"/>
      <c r="II51" s="228"/>
      <c r="IJ51" s="228"/>
      <c r="IK51" s="228"/>
      <c r="IL51" s="228"/>
      <c r="IM51" s="228"/>
      <c r="IN51" s="228"/>
      <c r="IO51" s="228"/>
      <c r="IP51" s="228"/>
      <c r="IQ51" s="228"/>
      <c r="IR51" s="228"/>
      <c r="IS51" s="228"/>
      <c r="IT51" s="228"/>
      <c r="IU51" s="228"/>
      <c r="IV51" s="228"/>
      <c r="IW51" s="228"/>
      <c r="IX51" s="228"/>
      <c r="IY51" s="228"/>
      <c r="IZ51" s="228"/>
      <c r="JA51" s="228"/>
      <c r="JB51" s="228"/>
      <c r="JC51" s="228"/>
      <c r="JD51" s="228"/>
      <c r="JE51" s="228"/>
      <c r="JF51" s="228"/>
      <c r="JG51" s="228"/>
      <c r="JH51" s="228"/>
      <c r="JI51" s="228"/>
      <c r="JJ51" s="228"/>
      <c r="JK51" s="228"/>
      <c r="JL51" s="228"/>
      <c r="JM51" s="228"/>
      <c r="JN51" s="228"/>
      <c r="JO51" s="228"/>
      <c r="JP51" s="228"/>
      <c r="JQ51" s="228"/>
      <c r="JR51" s="228"/>
      <c r="JS51" s="228"/>
      <c r="JT51" s="228"/>
      <c r="JU51" s="228"/>
      <c r="JV51" s="228"/>
      <c r="JW51" s="228"/>
      <c r="JX51" s="228"/>
      <c r="JY51" s="228"/>
      <c r="JZ51" s="228"/>
      <c r="KA51" s="228"/>
      <c r="KB51" s="228"/>
      <c r="KC51" s="228"/>
      <c r="KD51" s="228"/>
      <c r="KE51" s="228"/>
      <c r="KF51" s="228"/>
      <c r="KG51" s="228"/>
      <c r="KH51" s="228"/>
      <c r="KI51" s="228"/>
      <c r="KJ51" s="228"/>
      <c r="KK51" s="228"/>
      <c r="KL51" s="228"/>
      <c r="KM51" s="228"/>
      <c r="KN51" s="228"/>
      <c r="KO51" s="228"/>
      <c r="KP51" s="228"/>
      <c r="KQ51" s="228"/>
      <c r="KR51" s="228"/>
      <c r="KS51" s="228"/>
      <c r="KT51" s="228"/>
      <c r="KU51" s="228"/>
      <c r="KV51" s="228"/>
      <c r="KW51" s="228"/>
      <c r="KX51" s="228"/>
      <c r="KY51" s="228"/>
      <c r="KZ51" s="228"/>
      <c r="LA51" s="228"/>
      <c r="LB51" s="228"/>
      <c r="LC51" s="228"/>
      <c r="LD51" s="228"/>
      <c r="LE51" s="228"/>
      <c r="LF51" s="228"/>
      <c r="LG51" s="228"/>
      <c r="LH51" s="228"/>
      <c r="LI51" s="228"/>
      <c r="LJ51" s="228"/>
      <c r="LK51" s="228"/>
      <c r="LL51" s="228"/>
      <c r="LM51" s="228"/>
      <c r="LN51" s="228"/>
      <c r="LO51" s="228"/>
      <c r="LP51" s="228"/>
      <c r="LQ51" s="228"/>
      <c r="LR51" s="228"/>
    </row>
    <row r="52" spans="1:330" ht="12.75" customHeight="1" x14ac:dyDescent="0.25">
      <c r="A52" s="259">
        <v>41</v>
      </c>
      <c r="B52" s="260" t="s">
        <v>108</v>
      </c>
      <c r="C52" s="260" t="s">
        <v>1635</v>
      </c>
      <c r="D52" s="273" t="s">
        <v>329</v>
      </c>
      <c r="E52" s="291"/>
      <c r="F52" s="291"/>
      <c r="G52" s="270"/>
      <c r="H52" s="270" t="s">
        <v>328</v>
      </c>
      <c r="I52" s="271" t="s">
        <v>1666</v>
      </c>
      <c r="J52" s="274" t="s">
        <v>1597</v>
      </c>
      <c r="K52" s="264" t="s">
        <v>86</v>
      </c>
      <c r="L52" s="314">
        <v>5075</v>
      </c>
      <c r="M52" s="322" t="s">
        <v>150</v>
      </c>
      <c r="N52" s="26">
        <v>0</v>
      </c>
      <c r="O52" s="266">
        <f t="shared" si="3"/>
        <v>0</v>
      </c>
      <c r="P52" s="267">
        <f t="shared" si="2"/>
        <v>0</v>
      </c>
      <c r="Q52" s="268">
        <f t="shared" si="4"/>
        <v>0</v>
      </c>
      <c r="R52" s="231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  <c r="FC52" s="228"/>
      <c r="FD52" s="228"/>
      <c r="FE52" s="228"/>
      <c r="FF52" s="228"/>
      <c r="FG52" s="228"/>
      <c r="FH52" s="228"/>
      <c r="FI52" s="228"/>
      <c r="FJ52" s="228"/>
      <c r="FK52" s="228"/>
      <c r="FL52" s="228"/>
      <c r="FM52" s="228"/>
      <c r="FN52" s="228"/>
      <c r="FO52" s="228"/>
      <c r="FP52" s="228"/>
      <c r="FQ52" s="228"/>
      <c r="FR52" s="228"/>
      <c r="FS52" s="228"/>
      <c r="FT52" s="228"/>
      <c r="FU52" s="228"/>
      <c r="FV52" s="228"/>
      <c r="FW52" s="228"/>
      <c r="FX52" s="228"/>
      <c r="FY52" s="228"/>
      <c r="FZ52" s="228"/>
      <c r="GA52" s="228"/>
      <c r="GB52" s="228"/>
      <c r="GC52" s="228"/>
      <c r="GD52" s="228"/>
      <c r="GE52" s="228"/>
      <c r="GF52" s="228"/>
      <c r="GG52" s="228"/>
      <c r="GH52" s="228"/>
      <c r="GI52" s="228"/>
      <c r="GJ52" s="228"/>
      <c r="GK52" s="228"/>
      <c r="GL52" s="228"/>
      <c r="GM52" s="228"/>
      <c r="GN52" s="228"/>
      <c r="GO52" s="228"/>
      <c r="GP52" s="228"/>
      <c r="GQ52" s="228"/>
      <c r="GR52" s="228"/>
      <c r="GS52" s="228"/>
      <c r="GT52" s="228"/>
      <c r="GU52" s="228"/>
      <c r="GV52" s="228"/>
      <c r="GW52" s="228"/>
      <c r="GX52" s="228"/>
      <c r="GY52" s="228"/>
      <c r="GZ52" s="228"/>
      <c r="HA52" s="228"/>
      <c r="HB52" s="228"/>
      <c r="HC52" s="228"/>
      <c r="HD52" s="228"/>
      <c r="HE52" s="228"/>
      <c r="HF52" s="228"/>
      <c r="HG52" s="228"/>
      <c r="HH52" s="228"/>
      <c r="HI52" s="228"/>
      <c r="HJ52" s="228"/>
      <c r="HK52" s="228"/>
      <c r="HL52" s="228"/>
      <c r="HM52" s="228"/>
      <c r="HN52" s="228"/>
      <c r="HO52" s="228"/>
      <c r="HP52" s="228"/>
      <c r="HQ52" s="228"/>
      <c r="HR52" s="228"/>
      <c r="HS52" s="228"/>
      <c r="HT52" s="228"/>
      <c r="HU52" s="228"/>
      <c r="HV52" s="228"/>
      <c r="HW52" s="228"/>
      <c r="HX52" s="228"/>
      <c r="HY52" s="228"/>
      <c r="HZ52" s="228"/>
      <c r="IA52" s="228"/>
      <c r="IB52" s="228"/>
      <c r="IC52" s="228"/>
      <c r="ID52" s="228"/>
      <c r="IE52" s="228"/>
      <c r="IF52" s="228"/>
      <c r="IG52" s="228"/>
      <c r="IH52" s="228"/>
      <c r="II52" s="228"/>
      <c r="IJ52" s="228"/>
      <c r="IK52" s="228"/>
      <c r="IL52" s="228"/>
      <c r="IM52" s="228"/>
      <c r="IN52" s="228"/>
      <c r="IO52" s="228"/>
      <c r="IP52" s="228"/>
      <c r="IQ52" s="228"/>
      <c r="IR52" s="228"/>
      <c r="IS52" s="228"/>
      <c r="IT52" s="228"/>
      <c r="IU52" s="228"/>
      <c r="IV52" s="228"/>
      <c r="IW52" s="228"/>
      <c r="IX52" s="228"/>
      <c r="IY52" s="228"/>
      <c r="IZ52" s="228"/>
      <c r="JA52" s="228"/>
      <c r="JB52" s="228"/>
      <c r="JC52" s="228"/>
      <c r="JD52" s="228"/>
      <c r="JE52" s="228"/>
      <c r="JF52" s="228"/>
      <c r="JG52" s="228"/>
      <c r="JH52" s="228"/>
      <c r="JI52" s="228"/>
      <c r="JJ52" s="228"/>
      <c r="JK52" s="228"/>
      <c r="JL52" s="228"/>
      <c r="JM52" s="228"/>
      <c r="JN52" s="228"/>
      <c r="JO52" s="228"/>
      <c r="JP52" s="228"/>
      <c r="JQ52" s="228"/>
      <c r="JR52" s="228"/>
      <c r="JS52" s="228"/>
      <c r="JT52" s="228"/>
      <c r="JU52" s="228"/>
      <c r="JV52" s="228"/>
      <c r="JW52" s="228"/>
      <c r="JX52" s="228"/>
      <c r="JY52" s="228"/>
      <c r="JZ52" s="228"/>
      <c r="KA52" s="228"/>
      <c r="KB52" s="228"/>
      <c r="KC52" s="228"/>
      <c r="KD52" s="228"/>
      <c r="KE52" s="228"/>
      <c r="KF52" s="228"/>
      <c r="KG52" s="228"/>
      <c r="KH52" s="228"/>
      <c r="KI52" s="228"/>
      <c r="KJ52" s="228"/>
      <c r="KK52" s="228"/>
      <c r="KL52" s="228"/>
      <c r="KM52" s="228"/>
      <c r="KN52" s="228"/>
      <c r="KO52" s="228"/>
      <c r="KP52" s="228"/>
      <c r="KQ52" s="228"/>
      <c r="KR52" s="228"/>
      <c r="KS52" s="228"/>
      <c r="KT52" s="228"/>
      <c r="KU52" s="228"/>
      <c r="KV52" s="228"/>
      <c r="KW52" s="228"/>
      <c r="KX52" s="228"/>
      <c r="KY52" s="228"/>
      <c r="KZ52" s="228"/>
      <c r="LA52" s="228"/>
      <c r="LB52" s="228"/>
      <c r="LC52" s="228"/>
      <c r="LD52" s="228"/>
      <c r="LE52" s="228"/>
      <c r="LF52" s="228"/>
      <c r="LG52" s="228"/>
      <c r="LH52" s="228"/>
      <c r="LI52" s="228"/>
      <c r="LJ52" s="228"/>
      <c r="LK52" s="228"/>
      <c r="LL52" s="228"/>
      <c r="LM52" s="228"/>
      <c r="LN52" s="228"/>
      <c r="LO52" s="228"/>
      <c r="LP52" s="228"/>
      <c r="LQ52" s="228"/>
      <c r="LR52" s="228"/>
    </row>
    <row r="53" spans="1:330" ht="12.75" customHeight="1" x14ac:dyDescent="0.25">
      <c r="A53" s="259">
        <v>42</v>
      </c>
      <c r="B53" s="260" t="s">
        <v>108</v>
      </c>
      <c r="C53" s="260" t="s">
        <v>1635</v>
      </c>
      <c r="D53" s="277" t="s">
        <v>329</v>
      </c>
      <c r="E53" s="291"/>
      <c r="F53" s="291"/>
      <c r="G53" s="274"/>
      <c r="H53" s="274" t="s">
        <v>376</v>
      </c>
      <c r="I53" s="275" t="s">
        <v>1665</v>
      </c>
      <c r="J53" s="274" t="s">
        <v>1597</v>
      </c>
      <c r="K53" s="262" t="s">
        <v>86</v>
      </c>
      <c r="L53" s="314">
        <v>5842</v>
      </c>
      <c r="M53" s="322" t="s">
        <v>150</v>
      </c>
      <c r="N53" s="26">
        <v>0</v>
      </c>
      <c r="O53" s="266">
        <f t="shared" si="3"/>
        <v>0</v>
      </c>
      <c r="P53" s="267">
        <f t="shared" si="2"/>
        <v>0</v>
      </c>
      <c r="Q53" s="268">
        <f t="shared" si="4"/>
        <v>0</v>
      </c>
      <c r="R53" s="231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  <c r="FC53" s="228"/>
      <c r="FD53" s="228"/>
      <c r="FE53" s="228"/>
      <c r="FF53" s="228"/>
      <c r="FG53" s="228"/>
      <c r="FH53" s="228"/>
      <c r="FI53" s="228"/>
      <c r="FJ53" s="228"/>
      <c r="FK53" s="228"/>
      <c r="FL53" s="228"/>
      <c r="FM53" s="228"/>
      <c r="FN53" s="228"/>
      <c r="FO53" s="228"/>
      <c r="FP53" s="228"/>
      <c r="FQ53" s="228"/>
      <c r="FR53" s="228"/>
      <c r="FS53" s="228"/>
      <c r="FT53" s="228"/>
      <c r="FU53" s="228"/>
      <c r="FV53" s="228"/>
      <c r="FW53" s="228"/>
      <c r="FX53" s="228"/>
      <c r="FY53" s="228"/>
      <c r="FZ53" s="228"/>
      <c r="GA53" s="228"/>
      <c r="GB53" s="228"/>
      <c r="GC53" s="228"/>
      <c r="GD53" s="228"/>
      <c r="GE53" s="228"/>
      <c r="GF53" s="228"/>
      <c r="GG53" s="228"/>
      <c r="GH53" s="228"/>
      <c r="GI53" s="228"/>
      <c r="GJ53" s="228"/>
      <c r="GK53" s="228"/>
      <c r="GL53" s="228"/>
      <c r="GM53" s="228"/>
      <c r="GN53" s="228"/>
      <c r="GO53" s="228"/>
      <c r="GP53" s="228"/>
      <c r="GQ53" s="228"/>
      <c r="GR53" s="228"/>
      <c r="GS53" s="228"/>
      <c r="GT53" s="228"/>
      <c r="GU53" s="228"/>
      <c r="GV53" s="228"/>
      <c r="GW53" s="228"/>
      <c r="GX53" s="228"/>
      <c r="GY53" s="228"/>
      <c r="GZ53" s="228"/>
      <c r="HA53" s="228"/>
      <c r="HB53" s="228"/>
      <c r="HC53" s="228"/>
      <c r="HD53" s="228"/>
      <c r="HE53" s="228"/>
      <c r="HF53" s="228"/>
      <c r="HG53" s="228"/>
      <c r="HH53" s="228"/>
      <c r="HI53" s="228"/>
      <c r="HJ53" s="228"/>
      <c r="HK53" s="228"/>
      <c r="HL53" s="228"/>
      <c r="HM53" s="228"/>
      <c r="HN53" s="228"/>
      <c r="HO53" s="228"/>
      <c r="HP53" s="228"/>
      <c r="HQ53" s="228"/>
      <c r="HR53" s="228"/>
      <c r="HS53" s="228"/>
      <c r="HT53" s="228"/>
      <c r="HU53" s="228"/>
      <c r="HV53" s="228"/>
      <c r="HW53" s="228"/>
      <c r="HX53" s="228"/>
      <c r="HY53" s="228"/>
      <c r="HZ53" s="228"/>
      <c r="IA53" s="228"/>
      <c r="IB53" s="228"/>
      <c r="IC53" s="228"/>
      <c r="ID53" s="228"/>
      <c r="IE53" s="228"/>
      <c r="IF53" s="228"/>
      <c r="IG53" s="228"/>
      <c r="IH53" s="228"/>
      <c r="II53" s="228"/>
      <c r="IJ53" s="228"/>
      <c r="IK53" s="228"/>
      <c r="IL53" s="228"/>
      <c r="IM53" s="228"/>
      <c r="IN53" s="228"/>
      <c r="IO53" s="228"/>
      <c r="IP53" s="228"/>
      <c r="IQ53" s="228"/>
      <c r="IR53" s="228"/>
      <c r="IS53" s="228"/>
      <c r="IT53" s="228"/>
      <c r="IU53" s="228"/>
      <c r="IV53" s="228"/>
      <c r="IW53" s="228"/>
      <c r="IX53" s="228"/>
      <c r="IY53" s="228"/>
      <c r="IZ53" s="228"/>
      <c r="JA53" s="228"/>
      <c r="JB53" s="228"/>
      <c r="JC53" s="228"/>
      <c r="JD53" s="228"/>
      <c r="JE53" s="228"/>
      <c r="JF53" s="228"/>
      <c r="JG53" s="228"/>
      <c r="JH53" s="228"/>
      <c r="JI53" s="228"/>
      <c r="JJ53" s="228"/>
      <c r="JK53" s="228"/>
      <c r="JL53" s="228"/>
      <c r="JM53" s="228"/>
      <c r="JN53" s="228"/>
      <c r="JO53" s="228"/>
      <c r="JP53" s="228"/>
      <c r="JQ53" s="228"/>
      <c r="JR53" s="228"/>
      <c r="JS53" s="228"/>
      <c r="JT53" s="228"/>
      <c r="JU53" s="228"/>
      <c r="JV53" s="228"/>
      <c r="JW53" s="228"/>
      <c r="JX53" s="228"/>
      <c r="JY53" s="228"/>
      <c r="JZ53" s="228"/>
      <c r="KA53" s="228"/>
      <c r="KB53" s="228"/>
      <c r="KC53" s="228"/>
      <c r="KD53" s="228"/>
      <c r="KE53" s="228"/>
      <c r="KF53" s="228"/>
      <c r="KG53" s="228"/>
      <c r="KH53" s="228"/>
      <c r="KI53" s="228"/>
      <c r="KJ53" s="228"/>
      <c r="KK53" s="228"/>
      <c r="KL53" s="228"/>
      <c r="KM53" s="228"/>
      <c r="KN53" s="228"/>
      <c r="KO53" s="228"/>
      <c r="KP53" s="228"/>
      <c r="KQ53" s="228"/>
      <c r="KR53" s="228"/>
      <c r="KS53" s="228"/>
      <c r="KT53" s="228"/>
      <c r="KU53" s="228"/>
      <c r="KV53" s="228"/>
      <c r="KW53" s="228"/>
      <c r="KX53" s="228"/>
      <c r="KY53" s="228"/>
      <c r="KZ53" s="228"/>
      <c r="LA53" s="228"/>
      <c r="LB53" s="228"/>
      <c r="LC53" s="228"/>
      <c r="LD53" s="228"/>
      <c r="LE53" s="228"/>
      <c r="LF53" s="228"/>
      <c r="LG53" s="228"/>
      <c r="LH53" s="228"/>
      <c r="LI53" s="228"/>
      <c r="LJ53" s="228"/>
      <c r="LK53" s="228"/>
      <c r="LL53" s="228"/>
      <c r="LM53" s="228"/>
      <c r="LN53" s="228"/>
      <c r="LO53" s="228"/>
      <c r="LP53" s="228"/>
      <c r="LQ53" s="228"/>
      <c r="LR53" s="228"/>
    </row>
    <row r="54" spans="1:330" s="176" customFormat="1" ht="12.75" customHeight="1" x14ac:dyDescent="0.25">
      <c r="A54" s="259">
        <v>43</v>
      </c>
      <c r="B54" s="260" t="s">
        <v>108</v>
      </c>
      <c r="C54" s="260" t="s">
        <v>1635</v>
      </c>
      <c r="D54" s="277" t="s">
        <v>279</v>
      </c>
      <c r="E54" s="291"/>
      <c r="F54" s="291"/>
      <c r="G54" s="275"/>
      <c r="H54" s="275" t="s">
        <v>326</v>
      </c>
      <c r="I54" s="275" t="s">
        <v>1665</v>
      </c>
      <c r="J54" s="274" t="s">
        <v>1597</v>
      </c>
      <c r="K54" s="262" t="s">
        <v>278</v>
      </c>
      <c r="L54" s="314">
        <v>7428</v>
      </c>
      <c r="M54" s="323" t="s">
        <v>150</v>
      </c>
      <c r="N54" s="26">
        <v>0</v>
      </c>
      <c r="O54" s="266">
        <f t="shared" si="3"/>
        <v>0</v>
      </c>
      <c r="P54" s="267">
        <f t="shared" si="2"/>
        <v>0</v>
      </c>
      <c r="Q54" s="268">
        <f t="shared" si="4"/>
        <v>0</v>
      </c>
      <c r="R54" s="231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  <c r="FC54" s="228"/>
      <c r="FD54" s="228"/>
      <c r="FE54" s="228"/>
      <c r="FF54" s="228"/>
      <c r="FG54" s="228"/>
      <c r="FH54" s="228"/>
      <c r="FI54" s="228"/>
      <c r="FJ54" s="228"/>
      <c r="FK54" s="228"/>
      <c r="FL54" s="228"/>
      <c r="FM54" s="228"/>
      <c r="FN54" s="228"/>
      <c r="FO54" s="228"/>
      <c r="FP54" s="228"/>
      <c r="FQ54" s="228"/>
      <c r="FR54" s="228"/>
      <c r="FS54" s="228"/>
      <c r="FT54" s="228"/>
      <c r="FU54" s="228"/>
      <c r="FV54" s="228"/>
      <c r="FW54" s="228"/>
      <c r="FX54" s="228"/>
      <c r="FY54" s="228"/>
      <c r="FZ54" s="228"/>
      <c r="GA54" s="228"/>
      <c r="GB54" s="228"/>
      <c r="GC54" s="228"/>
      <c r="GD54" s="228"/>
      <c r="GE54" s="228"/>
      <c r="GF54" s="228"/>
      <c r="GG54" s="228"/>
      <c r="GH54" s="228"/>
      <c r="GI54" s="228"/>
      <c r="GJ54" s="228"/>
      <c r="GK54" s="228"/>
      <c r="GL54" s="228"/>
      <c r="GM54" s="228"/>
      <c r="GN54" s="228"/>
      <c r="GO54" s="228"/>
      <c r="GP54" s="228"/>
      <c r="GQ54" s="228"/>
      <c r="GR54" s="228"/>
      <c r="GS54" s="228"/>
      <c r="GT54" s="228"/>
      <c r="GU54" s="228"/>
      <c r="GV54" s="228"/>
      <c r="GW54" s="228"/>
      <c r="GX54" s="228"/>
      <c r="GY54" s="228"/>
      <c r="GZ54" s="228"/>
      <c r="HA54" s="228"/>
      <c r="HB54" s="228"/>
      <c r="HC54" s="228"/>
      <c r="HD54" s="228"/>
      <c r="HE54" s="228"/>
      <c r="HF54" s="228"/>
      <c r="HG54" s="228"/>
      <c r="HH54" s="228"/>
      <c r="HI54" s="228"/>
      <c r="HJ54" s="228"/>
      <c r="HK54" s="228"/>
      <c r="HL54" s="228"/>
      <c r="HM54" s="228"/>
      <c r="HN54" s="228"/>
      <c r="HO54" s="228"/>
      <c r="HP54" s="228"/>
      <c r="HQ54" s="228"/>
      <c r="HR54" s="228"/>
      <c r="HS54" s="228"/>
      <c r="HT54" s="228"/>
      <c r="HU54" s="228"/>
      <c r="HV54" s="228"/>
      <c r="HW54" s="228"/>
      <c r="HX54" s="228"/>
      <c r="HY54" s="228"/>
      <c r="HZ54" s="228"/>
      <c r="IA54" s="228"/>
      <c r="IB54" s="228"/>
      <c r="IC54" s="228"/>
      <c r="ID54" s="228"/>
      <c r="IE54" s="228"/>
      <c r="IF54" s="228"/>
      <c r="IG54" s="228"/>
      <c r="IH54" s="228"/>
      <c r="II54" s="228"/>
      <c r="IJ54" s="228"/>
      <c r="IK54" s="228"/>
      <c r="IL54" s="228"/>
      <c r="IM54" s="228"/>
      <c r="IN54" s="228"/>
      <c r="IO54" s="228"/>
      <c r="IP54" s="228"/>
      <c r="IQ54" s="228"/>
      <c r="IR54" s="228"/>
      <c r="IS54" s="228"/>
      <c r="IT54" s="228"/>
      <c r="IU54" s="228"/>
      <c r="IV54" s="228"/>
      <c r="IW54" s="228"/>
      <c r="IX54" s="228"/>
      <c r="IY54" s="228"/>
      <c r="IZ54" s="228"/>
      <c r="JA54" s="228"/>
      <c r="JB54" s="228"/>
      <c r="JC54" s="228"/>
      <c r="JD54" s="228"/>
      <c r="JE54" s="228"/>
      <c r="JF54" s="228"/>
      <c r="JG54" s="228"/>
      <c r="JH54" s="228"/>
      <c r="JI54" s="228"/>
      <c r="JJ54" s="228"/>
      <c r="JK54" s="228"/>
      <c r="JL54" s="228"/>
      <c r="JM54" s="228"/>
      <c r="JN54" s="228"/>
      <c r="JO54" s="228"/>
      <c r="JP54" s="228"/>
      <c r="JQ54" s="228"/>
      <c r="JR54" s="228"/>
      <c r="JS54" s="228"/>
      <c r="JT54" s="228"/>
      <c r="JU54" s="228"/>
      <c r="JV54" s="228"/>
      <c r="JW54" s="228"/>
      <c r="JX54" s="228"/>
      <c r="JY54" s="228"/>
      <c r="JZ54" s="228"/>
      <c r="KA54" s="228"/>
      <c r="KB54" s="228"/>
      <c r="KC54" s="228"/>
      <c r="KD54" s="228"/>
      <c r="KE54" s="228"/>
      <c r="KF54" s="228"/>
      <c r="KG54" s="228"/>
      <c r="KH54" s="228"/>
      <c r="KI54" s="228"/>
      <c r="KJ54" s="228"/>
      <c r="KK54" s="228"/>
      <c r="KL54" s="228"/>
      <c r="KM54" s="228"/>
      <c r="KN54" s="228"/>
      <c r="KO54" s="228"/>
      <c r="KP54" s="228"/>
      <c r="KQ54" s="228"/>
      <c r="KR54" s="228"/>
      <c r="KS54" s="228"/>
      <c r="KT54" s="228"/>
      <c r="KU54" s="228"/>
      <c r="KV54" s="228"/>
      <c r="KW54" s="228"/>
      <c r="KX54" s="228"/>
      <c r="KY54" s="228"/>
      <c r="KZ54" s="228"/>
      <c r="LA54" s="228"/>
      <c r="LB54" s="228"/>
      <c r="LC54" s="228"/>
      <c r="LD54" s="228"/>
      <c r="LE54" s="228"/>
      <c r="LF54" s="228"/>
      <c r="LG54" s="228"/>
      <c r="LH54" s="228"/>
      <c r="LI54" s="228"/>
      <c r="LJ54" s="228"/>
      <c r="LK54" s="228"/>
      <c r="LL54" s="228"/>
      <c r="LM54" s="228"/>
      <c r="LN54" s="228"/>
      <c r="LO54" s="228"/>
      <c r="LP54" s="228"/>
      <c r="LQ54" s="228"/>
      <c r="LR54" s="228"/>
    </row>
    <row r="55" spans="1:330" ht="12.75" customHeight="1" x14ac:dyDescent="0.25">
      <c r="A55" s="259">
        <v>44</v>
      </c>
      <c r="B55" s="260" t="s">
        <v>0</v>
      </c>
      <c r="C55" s="260" t="s">
        <v>1635</v>
      </c>
      <c r="D55" s="261" t="s">
        <v>52</v>
      </c>
      <c r="E55" s="292"/>
      <c r="F55" s="292"/>
      <c r="G55" s="262"/>
      <c r="H55" s="263" t="s">
        <v>53</v>
      </c>
      <c r="I55" s="263"/>
      <c r="J55" s="264" t="s">
        <v>51</v>
      </c>
      <c r="K55" s="262" t="s">
        <v>45</v>
      </c>
      <c r="L55" s="314">
        <v>321</v>
      </c>
      <c r="M55" s="322" t="s">
        <v>150</v>
      </c>
      <c r="N55" s="26">
        <v>0</v>
      </c>
      <c r="O55" s="266">
        <f t="shared" si="3"/>
        <v>0</v>
      </c>
      <c r="P55" s="267">
        <f t="shared" si="2"/>
        <v>0</v>
      </c>
      <c r="Q55" s="268">
        <f t="shared" si="4"/>
        <v>0</v>
      </c>
      <c r="R55" s="231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  <c r="AM55" s="228"/>
      <c r="AN55" s="228"/>
      <c r="AO55" s="228"/>
      <c r="AP55" s="228"/>
      <c r="AQ55" s="228"/>
      <c r="AR55" s="228"/>
      <c r="AS55" s="228"/>
      <c r="AT55" s="228"/>
      <c r="AU55" s="228"/>
      <c r="AV55" s="228"/>
      <c r="AW55" s="228"/>
      <c r="AX55" s="228"/>
      <c r="AY55" s="228"/>
      <c r="AZ55" s="228"/>
      <c r="BA55" s="228"/>
      <c r="BB55" s="228"/>
      <c r="BC55" s="228"/>
      <c r="BD55" s="228"/>
      <c r="BE55" s="228"/>
      <c r="BF55" s="228"/>
      <c r="BG55" s="228"/>
      <c r="BH55" s="228"/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228"/>
      <c r="BU55" s="228"/>
      <c r="BV55" s="228"/>
      <c r="BW55" s="228"/>
      <c r="BX55" s="228"/>
      <c r="BY55" s="228"/>
      <c r="BZ55" s="228"/>
      <c r="CA55" s="228"/>
      <c r="CB55" s="228"/>
      <c r="CC55" s="228"/>
      <c r="CD55" s="228"/>
      <c r="CE55" s="228"/>
      <c r="CF55" s="228"/>
      <c r="CG55" s="228"/>
      <c r="CH55" s="228"/>
      <c r="CI55" s="228"/>
      <c r="CJ55" s="228"/>
      <c r="CK55" s="228"/>
      <c r="CL55" s="228"/>
      <c r="CM55" s="228"/>
      <c r="CN55" s="228"/>
      <c r="CO55" s="228"/>
      <c r="CP55" s="228"/>
      <c r="CQ55" s="228"/>
      <c r="CR55" s="228"/>
      <c r="CS55" s="228"/>
      <c r="CT55" s="228"/>
      <c r="CU55" s="228"/>
      <c r="CV55" s="228"/>
      <c r="CW55" s="228"/>
      <c r="CX55" s="228"/>
      <c r="CY55" s="228"/>
      <c r="CZ55" s="228"/>
      <c r="DA55" s="228"/>
      <c r="DB55" s="228"/>
      <c r="DC55" s="228"/>
      <c r="DD55" s="228"/>
      <c r="DE55" s="228"/>
      <c r="DF55" s="228"/>
      <c r="DG55" s="228"/>
      <c r="DH55" s="228"/>
      <c r="DI55" s="228"/>
      <c r="DJ55" s="228"/>
      <c r="DK55" s="228"/>
      <c r="DL55" s="228"/>
      <c r="DM55" s="228"/>
      <c r="DN55" s="228"/>
      <c r="DO55" s="228"/>
      <c r="DP55" s="228"/>
      <c r="DQ55" s="228"/>
      <c r="DR55" s="228"/>
      <c r="DS55" s="228"/>
      <c r="DT55" s="228"/>
      <c r="DU55" s="228"/>
      <c r="DV55" s="228"/>
      <c r="DW55" s="228"/>
      <c r="DX55" s="228"/>
      <c r="DY55" s="228"/>
      <c r="DZ55" s="228"/>
      <c r="EA55" s="228"/>
      <c r="EB55" s="228"/>
      <c r="EC55" s="228"/>
      <c r="ED55" s="228"/>
      <c r="EE55" s="228"/>
      <c r="EF55" s="228"/>
      <c r="EG55" s="228"/>
      <c r="EH55" s="228"/>
      <c r="EI55" s="228"/>
      <c r="EJ55" s="228"/>
      <c r="EK55" s="228"/>
      <c r="EL55" s="228"/>
      <c r="EM55" s="228"/>
      <c r="EN55" s="228"/>
      <c r="EO55" s="228"/>
      <c r="EP55" s="228"/>
      <c r="EQ55" s="228"/>
      <c r="ER55" s="228"/>
      <c r="ES55" s="228"/>
      <c r="ET55" s="228"/>
      <c r="EU55" s="228"/>
      <c r="EV55" s="228"/>
      <c r="EW55" s="228"/>
      <c r="EX55" s="228"/>
      <c r="EY55" s="228"/>
      <c r="EZ55" s="228"/>
      <c r="FA55" s="228"/>
      <c r="FB55" s="228"/>
      <c r="FC55" s="228"/>
      <c r="FD55" s="228"/>
      <c r="FE55" s="228"/>
      <c r="FF55" s="228"/>
      <c r="FG55" s="228"/>
      <c r="FH55" s="228"/>
      <c r="FI55" s="228"/>
      <c r="FJ55" s="228"/>
      <c r="FK55" s="228"/>
      <c r="FL55" s="228"/>
      <c r="FM55" s="228"/>
      <c r="FN55" s="228"/>
      <c r="FO55" s="228"/>
      <c r="FP55" s="228"/>
      <c r="FQ55" s="228"/>
      <c r="FR55" s="228"/>
      <c r="FS55" s="228"/>
      <c r="FT55" s="228"/>
      <c r="FU55" s="228"/>
      <c r="FV55" s="228"/>
      <c r="FW55" s="228"/>
      <c r="FX55" s="228"/>
      <c r="FY55" s="228"/>
      <c r="FZ55" s="228"/>
      <c r="GA55" s="228"/>
      <c r="GB55" s="228"/>
      <c r="GC55" s="228"/>
      <c r="GD55" s="228"/>
      <c r="GE55" s="228"/>
      <c r="GF55" s="228"/>
      <c r="GG55" s="228"/>
      <c r="GH55" s="228"/>
      <c r="GI55" s="228"/>
      <c r="GJ55" s="228"/>
      <c r="GK55" s="228"/>
      <c r="GL55" s="228"/>
      <c r="GM55" s="228"/>
      <c r="GN55" s="228"/>
      <c r="GO55" s="228"/>
      <c r="GP55" s="228"/>
      <c r="GQ55" s="228"/>
      <c r="GR55" s="228"/>
      <c r="GS55" s="228"/>
      <c r="GT55" s="228"/>
      <c r="GU55" s="228"/>
      <c r="GV55" s="228"/>
      <c r="GW55" s="228"/>
      <c r="GX55" s="228"/>
      <c r="GY55" s="228"/>
      <c r="GZ55" s="228"/>
      <c r="HA55" s="228"/>
      <c r="HB55" s="228"/>
      <c r="HC55" s="228"/>
      <c r="HD55" s="228"/>
      <c r="HE55" s="228"/>
      <c r="HF55" s="228"/>
      <c r="HG55" s="228"/>
      <c r="HH55" s="228"/>
      <c r="HI55" s="228"/>
      <c r="HJ55" s="228"/>
      <c r="HK55" s="228"/>
      <c r="HL55" s="228"/>
      <c r="HM55" s="228"/>
      <c r="HN55" s="228"/>
      <c r="HO55" s="228"/>
      <c r="HP55" s="228"/>
      <c r="HQ55" s="228"/>
      <c r="HR55" s="228"/>
      <c r="HS55" s="228"/>
      <c r="HT55" s="228"/>
      <c r="HU55" s="228"/>
      <c r="HV55" s="228"/>
      <c r="HW55" s="228"/>
      <c r="HX55" s="228"/>
      <c r="HY55" s="228"/>
      <c r="HZ55" s="228"/>
      <c r="IA55" s="228"/>
      <c r="IB55" s="228"/>
      <c r="IC55" s="228"/>
      <c r="ID55" s="228"/>
      <c r="IE55" s="228"/>
      <c r="IF55" s="228"/>
      <c r="IG55" s="228"/>
      <c r="IH55" s="228"/>
      <c r="II55" s="228"/>
      <c r="IJ55" s="228"/>
      <c r="IK55" s="228"/>
      <c r="IL55" s="228"/>
      <c r="IM55" s="228"/>
      <c r="IN55" s="228"/>
      <c r="IO55" s="228"/>
      <c r="IP55" s="228"/>
      <c r="IQ55" s="228"/>
      <c r="IR55" s="228"/>
      <c r="IS55" s="228"/>
      <c r="IT55" s="228"/>
      <c r="IU55" s="228"/>
      <c r="IV55" s="228"/>
      <c r="IW55" s="228"/>
      <c r="IX55" s="228"/>
      <c r="IY55" s="228"/>
      <c r="IZ55" s="228"/>
      <c r="JA55" s="228"/>
      <c r="JB55" s="228"/>
      <c r="JC55" s="228"/>
      <c r="JD55" s="228"/>
      <c r="JE55" s="228"/>
      <c r="JF55" s="228"/>
      <c r="JG55" s="228"/>
      <c r="JH55" s="228"/>
      <c r="JI55" s="228"/>
      <c r="JJ55" s="228"/>
      <c r="JK55" s="228"/>
      <c r="JL55" s="228"/>
      <c r="JM55" s="228"/>
      <c r="JN55" s="228"/>
      <c r="JO55" s="228"/>
      <c r="JP55" s="228"/>
      <c r="JQ55" s="228"/>
      <c r="JR55" s="228"/>
      <c r="JS55" s="228"/>
      <c r="JT55" s="228"/>
      <c r="JU55" s="228"/>
      <c r="JV55" s="228"/>
      <c r="JW55" s="228"/>
      <c r="JX55" s="228"/>
      <c r="JY55" s="228"/>
      <c r="JZ55" s="228"/>
      <c r="KA55" s="228"/>
      <c r="KB55" s="228"/>
      <c r="KC55" s="228"/>
      <c r="KD55" s="228"/>
      <c r="KE55" s="228"/>
      <c r="KF55" s="228"/>
      <c r="KG55" s="228"/>
      <c r="KH55" s="228"/>
      <c r="KI55" s="228"/>
      <c r="KJ55" s="228"/>
      <c r="KK55" s="228"/>
      <c r="KL55" s="228"/>
      <c r="KM55" s="228"/>
      <c r="KN55" s="228"/>
      <c r="KO55" s="228"/>
      <c r="KP55" s="228"/>
      <c r="KQ55" s="228"/>
      <c r="KR55" s="228"/>
      <c r="KS55" s="228"/>
      <c r="KT55" s="228"/>
      <c r="KU55" s="228"/>
      <c r="KV55" s="228"/>
      <c r="KW55" s="228"/>
      <c r="KX55" s="228"/>
      <c r="KY55" s="228"/>
      <c r="KZ55" s="228"/>
      <c r="LA55" s="228"/>
      <c r="LB55" s="228"/>
      <c r="LC55" s="228"/>
      <c r="LD55" s="228"/>
      <c r="LE55" s="228"/>
      <c r="LF55" s="228"/>
      <c r="LG55" s="228"/>
      <c r="LH55" s="228"/>
      <c r="LI55" s="228"/>
      <c r="LJ55" s="228"/>
      <c r="LK55" s="228"/>
      <c r="LL55" s="228"/>
      <c r="LM55" s="228"/>
      <c r="LN55" s="228"/>
      <c r="LO55" s="228"/>
      <c r="LP55" s="228"/>
      <c r="LQ55" s="228"/>
      <c r="LR55" s="228"/>
    </row>
    <row r="56" spans="1:330" ht="12.75" customHeight="1" x14ac:dyDescent="0.25">
      <c r="A56" s="259">
        <v>45</v>
      </c>
      <c r="B56" s="260" t="s">
        <v>0</v>
      </c>
      <c r="C56" s="260" t="s">
        <v>1635</v>
      </c>
      <c r="D56" s="269" t="s">
        <v>45</v>
      </c>
      <c r="E56" s="291"/>
      <c r="F56" s="293"/>
      <c r="G56" s="262"/>
      <c r="H56" s="263" t="s">
        <v>1574</v>
      </c>
      <c r="I56" s="263"/>
      <c r="J56" s="264" t="s">
        <v>1592</v>
      </c>
      <c r="K56" s="262" t="s">
        <v>45</v>
      </c>
      <c r="L56" s="314">
        <v>1416</v>
      </c>
      <c r="M56" s="322" t="s">
        <v>150</v>
      </c>
      <c r="N56" s="26">
        <v>0</v>
      </c>
      <c r="O56" s="266">
        <f t="shared" si="3"/>
        <v>0</v>
      </c>
      <c r="P56" s="267">
        <f t="shared" si="2"/>
        <v>0</v>
      </c>
      <c r="Q56" s="268">
        <f t="shared" si="4"/>
        <v>0</v>
      </c>
      <c r="R56" s="231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8"/>
      <c r="BF56" s="228"/>
      <c r="BG56" s="228"/>
      <c r="BH56" s="228"/>
      <c r="BI56" s="228"/>
      <c r="BJ56" s="228"/>
      <c r="BK56" s="228"/>
      <c r="BL56" s="228"/>
      <c r="BM56" s="228"/>
      <c r="BN56" s="228"/>
      <c r="BO56" s="228"/>
      <c r="BP56" s="228"/>
      <c r="BQ56" s="228"/>
      <c r="BR56" s="228"/>
      <c r="BS56" s="228"/>
      <c r="BT56" s="228"/>
      <c r="BU56" s="228"/>
      <c r="BV56" s="228"/>
      <c r="BW56" s="228"/>
      <c r="BX56" s="228"/>
      <c r="BY56" s="228"/>
      <c r="BZ56" s="228"/>
      <c r="CA56" s="228"/>
      <c r="CB56" s="228"/>
      <c r="CC56" s="228"/>
      <c r="CD56" s="228"/>
      <c r="CE56" s="228"/>
      <c r="CF56" s="228"/>
      <c r="CG56" s="228"/>
      <c r="CH56" s="228"/>
      <c r="CI56" s="228"/>
      <c r="CJ56" s="228"/>
      <c r="CK56" s="228"/>
      <c r="CL56" s="228"/>
      <c r="CM56" s="228"/>
      <c r="CN56" s="228"/>
      <c r="CO56" s="228"/>
      <c r="CP56" s="228"/>
      <c r="CQ56" s="228"/>
      <c r="CR56" s="228"/>
      <c r="CS56" s="228"/>
      <c r="CT56" s="228"/>
      <c r="CU56" s="228"/>
      <c r="CV56" s="228"/>
      <c r="CW56" s="228"/>
      <c r="CX56" s="228"/>
      <c r="CY56" s="228"/>
      <c r="CZ56" s="228"/>
      <c r="DA56" s="228"/>
      <c r="DB56" s="228"/>
      <c r="DC56" s="228"/>
      <c r="DD56" s="228"/>
      <c r="DE56" s="228"/>
      <c r="DF56" s="228"/>
      <c r="DG56" s="228"/>
      <c r="DH56" s="228"/>
      <c r="DI56" s="228"/>
      <c r="DJ56" s="228"/>
      <c r="DK56" s="228"/>
      <c r="DL56" s="228"/>
      <c r="DM56" s="228"/>
      <c r="DN56" s="228"/>
      <c r="DO56" s="228"/>
      <c r="DP56" s="228"/>
      <c r="DQ56" s="228"/>
      <c r="DR56" s="228"/>
      <c r="DS56" s="228"/>
      <c r="DT56" s="228"/>
      <c r="DU56" s="228"/>
      <c r="DV56" s="228"/>
      <c r="DW56" s="228"/>
      <c r="DX56" s="228"/>
      <c r="DY56" s="228"/>
      <c r="DZ56" s="228"/>
      <c r="EA56" s="228"/>
      <c r="EB56" s="228"/>
      <c r="EC56" s="228"/>
      <c r="ED56" s="228"/>
      <c r="EE56" s="228"/>
      <c r="EF56" s="228"/>
      <c r="EG56" s="228"/>
      <c r="EH56" s="228"/>
      <c r="EI56" s="228"/>
      <c r="EJ56" s="228"/>
      <c r="EK56" s="228"/>
      <c r="EL56" s="228"/>
      <c r="EM56" s="228"/>
      <c r="EN56" s="228"/>
      <c r="EO56" s="228"/>
      <c r="EP56" s="228"/>
      <c r="EQ56" s="228"/>
      <c r="ER56" s="228"/>
      <c r="ES56" s="228"/>
      <c r="ET56" s="228"/>
      <c r="EU56" s="228"/>
      <c r="EV56" s="228"/>
      <c r="EW56" s="228"/>
      <c r="EX56" s="228"/>
      <c r="EY56" s="228"/>
      <c r="EZ56" s="228"/>
      <c r="FA56" s="228"/>
      <c r="FB56" s="228"/>
      <c r="FC56" s="228"/>
      <c r="FD56" s="228"/>
      <c r="FE56" s="228"/>
      <c r="FF56" s="228"/>
      <c r="FG56" s="228"/>
      <c r="FH56" s="228"/>
      <c r="FI56" s="228"/>
      <c r="FJ56" s="228"/>
      <c r="FK56" s="228"/>
      <c r="FL56" s="228"/>
      <c r="FM56" s="228"/>
      <c r="FN56" s="228"/>
      <c r="FO56" s="228"/>
      <c r="FP56" s="228"/>
      <c r="FQ56" s="228"/>
      <c r="FR56" s="228"/>
      <c r="FS56" s="228"/>
      <c r="FT56" s="228"/>
      <c r="FU56" s="228"/>
      <c r="FV56" s="228"/>
      <c r="FW56" s="228"/>
      <c r="FX56" s="228"/>
      <c r="FY56" s="228"/>
      <c r="FZ56" s="228"/>
      <c r="GA56" s="228"/>
      <c r="GB56" s="228"/>
      <c r="GC56" s="228"/>
      <c r="GD56" s="228"/>
      <c r="GE56" s="228"/>
      <c r="GF56" s="228"/>
      <c r="GG56" s="228"/>
      <c r="GH56" s="228"/>
      <c r="GI56" s="228"/>
      <c r="GJ56" s="228"/>
      <c r="GK56" s="228"/>
      <c r="GL56" s="228"/>
      <c r="GM56" s="228"/>
      <c r="GN56" s="228"/>
      <c r="GO56" s="228"/>
      <c r="GP56" s="228"/>
      <c r="GQ56" s="228"/>
      <c r="GR56" s="228"/>
      <c r="GS56" s="228"/>
      <c r="GT56" s="228"/>
      <c r="GU56" s="228"/>
      <c r="GV56" s="228"/>
      <c r="GW56" s="228"/>
      <c r="GX56" s="228"/>
      <c r="GY56" s="228"/>
      <c r="GZ56" s="228"/>
      <c r="HA56" s="228"/>
      <c r="HB56" s="228"/>
      <c r="HC56" s="228"/>
      <c r="HD56" s="228"/>
      <c r="HE56" s="228"/>
      <c r="HF56" s="228"/>
      <c r="HG56" s="228"/>
      <c r="HH56" s="228"/>
      <c r="HI56" s="228"/>
      <c r="HJ56" s="228"/>
      <c r="HK56" s="228"/>
      <c r="HL56" s="228"/>
      <c r="HM56" s="228"/>
      <c r="HN56" s="228"/>
      <c r="HO56" s="228"/>
      <c r="HP56" s="228"/>
      <c r="HQ56" s="228"/>
      <c r="HR56" s="228"/>
      <c r="HS56" s="228"/>
      <c r="HT56" s="228"/>
      <c r="HU56" s="228"/>
      <c r="HV56" s="228"/>
      <c r="HW56" s="228"/>
      <c r="HX56" s="228"/>
      <c r="HY56" s="228"/>
      <c r="HZ56" s="228"/>
      <c r="IA56" s="228"/>
      <c r="IB56" s="228"/>
      <c r="IC56" s="228"/>
      <c r="ID56" s="228"/>
      <c r="IE56" s="228"/>
      <c r="IF56" s="228"/>
      <c r="IG56" s="228"/>
      <c r="IH56" s="228"/>
      <c r="II56" s="228"/>
      <c r="IJ56" s="228"/>
      <c r="IK56" s="228"/>
      <c r="IL56" s="228"/>
      <c r="IM56" s="228"/>
      <c r="IN56" s="228"/>
      <c r="IO56" s="228"/>
      <c r="IP56" s="228"/>
      <c r="IQ56" s="228"/>
      <c r="IR56" s="228"/>
      <c r="IS56" s="228"/>
      <c r="IT56" s="228"/>
      <c r="IU56" s="228"/>
      <c r="IV56" s="228"/>
      <c r="IW56" s="228"/>
      <c r="IX56" s="228"/>
      <c r="IY56" s="228"/>
      <c r="IZ56" s="228"/>
      <c r="JA56" s="228"/>
      <c r="JB56" s="228"/>
      <c r="JC56" s="228"/>
      <c r="JD56" s="228"/>
      <c r="JE56" s="228"/>
      <c r="JF56" s="228"/>
      <c r="JG56" s="228"/>
      <c r="JH56" s="228"/>
      <c r="JI56" s="228"/>
      <c r="JJ56" s="228"/>
      <c r="JK56" s="228"/>
      <c r="JL56" s="228"/>
      <c r="JM56" s="228"/>
      <c r="JN56" s="228"/>
      <c r="JO56" s="228"/>
      <c r="JP56" s="228"/>
      <c r="JQ56" s="228"/>
      <c r="JR56" s="228"/>
      <c r="JS56" s="228"/>
      <c r="JT56" s="228"/>
      <c r="JU56" s="228"/>
      <c r="JV56" s="228"/>
      <c r="JW56" s="228"/>
      <c r="JX56" s="228"/>
      <c r="JY56" s="228"/>
      <c r="JZ56" s="228"/>
      <c r="KA56" s="228"/>
      <c r="KB56" s="228"/>
      <c r="KC56" s="228"/>
      <c r="KD56" s="228"/>
      <c r="KE56" s="228"/>
      <c r="KF56" s="228"/>
      <c r="KG56" s="228"/>
      <c r="KH56" s="228"/>
      <c r="KI56" s="228"/>
      <c r="KJ56" s="228"/>
      <c r="KK56" s="228"/>
      <c r="KL56" s="228"/>
      <c r="KM56" s="228"/>
      <c r="KN56" s="228"/>
      <c r="KO56" s="228"/>
      <c r="KP56" s="228"/>
      <c r="KQ56" s="228"/>
      <c r="KR56" s="228"/>
      <c r="KS56" s="228"/>
      <c r="KT56" s="228"/>
      <c r="KU56" s="228"/>
      <c r="KV56" s="228"/>
      <c r="KW56" s="228"/>
      <c r="KX56" s="228"/>
      <c r="KY56" s="228"/>
      <c r="KZ56" s="228"/>
      <c r="LA56" s="228"/>
      <c r="LB56" s="228"/>
      <c r="LC56" s="228"/>
      <c r="LD56" s="228"/>
      <c r="LE56" s="228"/>
      <c r="LF56" s="228"/>
      <c r="LG56" s="228"/>
      <c r="LH56" s="228"/>
      <c r="LI56" s="228"/>
      <c r="LJ56" s="228"/>
      <c r="LK56" s="228"/>
      <c r="LL56" s="228"/>
      <c r="LM56" s="228"/>
      <c r="LN56" s="228"/>
      <c r="LO56" s="228"/>
      <c r="LP56" s="228"/>
      <c r="LQ56" s="228"/>
      <c r="LR56" s="228"/>
    </row>
    <row r="57" spans="1:330" ht="12.75" customHeight="1" x14ac:dyDescent="0.25">
      <c r="A57" s="259">
        <v>46</v>
      </c>
      <c r="B57" s="260" t="s">
        <v>0</v>
      </c>
      <c r="C57" s="260" t="s">
        <v>1635</v>
      </c>
      <c r="D57" s="269" t="s">
        <v>45</v>
      </c>
      <c r="E57" s="291"/>
      <c r="F57" s="291"/>
      <c r="G57" s="262"/>
      <c r="H57" s="263" t="s">
        <v>1623</v>
      </c>
      <c r="I57" s="263"/>
      <c r="J57" s="262" t="s">
        <v>51</v>
      </c>
      <c r="K57" s="262" t="s">
        <v>45</v>
      </c>
      <c r="L57" s="314">
        <v>973</v>
      </c>
      <c r="M57" s="322" t="s">
        <v>150</v>
      </c>
      <c r="N57" s="26">
        <v>0</v>
      </c>
      <c r="O57" s="266">
        <f t="shared" si="3"/>
        <v>0</v>
      </c>
      <c r="P57" s="267">
        <f t="shared" si="2"/>
        <v>0</v>
      </c>
      <c r="Q57" s="268">
        <f t="shared" si="4"/>
        <v>0</v>
      </c>
      <c r="R57" s="231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228"/>
      <c r="BU57" s="228"/>
      <c r="BV57" s="228"/>
      <c r="BW57" s="228"/>
      <c r="BX57" s="228"/>
      <c r="BY57" s="228"/>
      <c r="BZ57" s="228"/>
      <c r="CA57" s="228"/>
      <c r="CB57" s="228"/>
      <c r="CC57" s="228"/>
      <c r="CD57" s="228"/>
      <c r="CE57" s="228"/>
      <c r="CF57" s="228"/>
      <c r="CG57" s="228"/>
      <c r="CH57" s="228"/>
      <c r="CI57" s="228"/>
      <c r="CJ57" s="228"/>
      <c r="CK57" s="228"/>
      <c r="CL57" s="228"/>
      <c r="CM57" s="228"/>
      <c r="CN57" s="228"/>
      <c r="CO57" s="228"/>
      <c r="CP57" s="228"/>
      <c r="CQ57" s="228"/>
      <c r="CR57" s="228"/>
      <c r="CS57" s="228"/>
      <c r="CT57" s="228"/>
      <c r="CU57" s="228"/>
      <c r="CV57" s="228"/>
      <c r="CW57" s="228"/>
      <c r="CX57" s="228"/>
      <c r="CY57" s="228"/>
      <c r="CZ57" s="228"/>
      <c r="DA57" s="228"/>
      <c r="DB57" s="228"/>
      <c r="DC57" s="228"/>
      <c r="DD57" s="228"/>
      <c r="DE57" s="228"/>
      <c r="DF57" s="228"/>
      <c r="DG57" s="228"/>
      <c r="DH57" s="228"/>
      <c r="DI57" s="228"/>
      <c r="DJ57" s="228"/>
      <c r="DK57" s="228"/>
      <c r="DL57" s="228"/>
      <c r="DM57" s="228"/>
      <c r="DN57" s="228"/>
      <c r="DO57" s="228"/>
      <c r="DP57" s="228"/>
      <c r="DQ57" s="228"/>
      <c r="DR57" s="228"/>
      <c r="DS57" s="228"/>
      <c r="DT57" s="228"/>
      <c r="DU57" s="228"/>
      <c r="DV57" s="228"/>
      <c r="DW57" s="228"/>
      <c r="DX57" s="228"/>
      <c r="DY57" s="228"/>
      <c r="DZ57" s="228"/>
      <c r="EA57" s="228"/>
      <c r="EB57" s="228"/>
      <c r="EC57" s="228"/>
      <c r="ED57" s="228"/>
      <c r="EE57" s="228"/>
      <c r="EF57" s="228"/>
      <c r="EG57" s="228"/>
      <c r="EH57" s="228"/>
      <c r="EI57" s="228"/>
      <c r="EJ57" s="228"/>
      <c r="EK57" s="228"/>
      <c r="EL57" s="228"/>
      <c r="EM57" s="228"/>
      <c r="EN57" s="228"/>
      <c r="EO57" s="228"/>
      <c r="EP57" s="228"/>
      <c r="EQ57" s="228"/>
      <c r="ER57" s="228"/>
      <c r="ES57" s="228"/>
      <c r="ET57" s="228"/>
      <c r="EU57" s="228"/>
      <c r="EV57" s="228"/>
      <c r="EW57" s="228"/>
      <c r="EX57" s="228"/>
      <c r="EY57" s="228"/>
      <c r="EZ57" s="228"/>
      <c r="FA57" s="228"/>
      <c r="FB57" s="228"/>
      <c r="FC57" s="228"/>
      <c r="FD57" s="228"/>
      <c r="FE57" s="228"/>
      <c r="FF57" s="228"/>
      <c r="FG57" s="228"/>
      <c r="FH57" s="228"/>
      <c r="FI57" s="228"/>
      <c r="FJ57" s="228"/>
      <c r="FK57" s="228"/>
      <c r="FL57" s="228"/>
      <c r="FM57" s="228"/>
      <c r="FN57" s="228"/>
      <c r="FO57" s="228"/>
      <c r="FP57" s="228"/>
      <c r="FQ57" s="228"/>
      <c r="FR57" s="228"/>
      <c r="FS57" s="228"/>
      <c r="FT57" s="228"/>
      <c r="FU57" s="228"/>
      <c r="FV57" s="228"/>
      <c r="FW57" s="228"/>
      <c r="FX57" s="228"/>
      <c r="FY57" s="228"/>
      <c r="FZ57" s="228"/>
      <c r="GA57" s="228"/>
      <c r="GB57" s="228"/>
      <c r="GC57" s="228"/>
      <c r="GD57" s="228"/>
      <c r="GE57" s="228"/>
      <c r="GF57" s="228"/>
      <c r="GG57" s="228"/>
      <c r="GH57" s="228"/>
      <c r="GI57" s="228"/>
      <c r="GJ57" s="228"/>
      <c r="GK57" s="228"/>
      <c r="GL57" s="228"/>
      <c r="GM57" s="228"/>
      <c r="GN57" s="228"/>
      <c r="GO57" s="228"/>
      <c r="GP57" s="228"/>
      <c r="GQ57" s="228"/>
      <c r="GR57" s="228"/>
      <c r="GS57" s="228"/>
      <c r="GT57" s="228"/>
      <c r="GU57" s="228"/>
      <c r="GV57" s="228"/>
      <c r="GW57" s="228"/>
      <c r="GX57" s="228"/>
      <c r="GY57" s="228"/>
      <c r="GZ57" s="228"/>
      <c r="HA57" s="228"/>
      <c r="HB57" s="228"/>
      <c r="HC57" s="228"/>
      <c r="HD57" s="228"/>
      <c r="HE57" s="228"/>
      <c r="HF57" s="228"/>
      <c r="HG57" s="228"/>
      <c r="HH57" s="228"/>
      <c r="HI57" s="228"/>
      <c r="HJ57" s="228"/>
      <c r="HK57" s="228"/>
      <c r="HL57" s="228"/>
      <c r="HM57" s="228"/>
      <c r="HN57" s="228"/>
      <c r="HO57" s="228"/>
      <c r="HP57" s="228"/>
      <c r="HQ57" s="228"/>
      <c r="HR57" s="228"/>
      <c r="HS57" s="228"/>
      <c r="HT57" s="228"/>
      <c r="HU57" s="228"/>
      <c r="HV57" s="228"/>
      <c r="HW57" s="228"/>
      <c r="HX57" s="228"/>
      <c r="HY57" s="228"/>
      <c r="HZ57" s="228"/>
      <c r="IA57" s="228"/>
      <c r="IB57" s="228"/>
      <c r="IC57" s="228"/>
      <c r="ID57" s="228"/>
      <c r="IE57" s="228"/>
      <c r="IF57" s="228"/>
      <c r="IG57" s="228"/>
      <c r="IH57" s="228"/>
      <c r="II57" s="228"/>
      <c r="IJ57" s="228"/>
      <c r="IK57" s="228"/>
      <c r="IL57" s="228"/>
      <c r="IM57" s="228"/>
      <c r="IN57" s="228"/>
      <c r="IO57" s="228"/>
      <c r="IP57" s="228"/>
      <c r="IQ57" s="228"/>
      <c r="IR57" s="228"/>
      <c r="IS57" s="228"/>
      <c r="IT57" s="228"/>
      <c r="IU57" s="228"/>
      <c r="IV57" s="228"/>
      <c r="IW57" s="228"/>
      <c r="IX57" s="228"/>
      <c r="IY57" s="228"/>
      <c r="IZ57" s="228"/>
      <c r="JA57" s="228"/>
      <c r="JB57" s="228"/>
      <c r="JC57" s="228"/>
      <c r="JD57" s="228"/>
      <c r="JE57" s="228"/>
      <c r="JF57" s="228"/>
      <c r="JG57" s="228"/>
      <c r="JH57" s="228"/>
      <c r="JI57" s="228"/>
      <c r="JJ57" s="228"/>
      <c r="JK57" s="228"/>
      <c r="JL57" s="228"/>
      <c r="JM57" s="228"/>
      <c r="JN57" s="228"/>
      <c r="JO57" s="228"/>
      <c r="JP57" s="228"/>
      <c r="JQ57" s="228"/>
      <c r="JR57" s="228"/>
      <c r="JS57" s="228"/>
      <c r="JT57" s="228"/>
      <c r="JU57" s="228"/>
      <c r="JV57" s="228"/>
      <c r="JW57" s="228"/>
      <c r="JX57" s="228"/>
      <c r="JY57" s="228"/>
      <c r="JZ57" s="228"/>
      <c r="KA57" s="228"/>
      <c r="KB57" s="228"/>
      <c r="KC57" s="228"/>
      <c r="KD57" s="228"/>
      <c r="KE57" s="228"/>
      <c r="KF57" s="228"/>
      <c r="KG57" s="228"/>
      <c r="KH57" s="228"/>
      <c r="KI57" s="228"/>
      <c r="KJ57" s="228"/>
      <c r="KK57" s="228"/>
      <c r="KL57" s="228"/>
      <c r="KM57" s="228"/>
      <c r="KN57" s="228"/>
      <c r="KO57" s="228"/>
      <c r="KP57" s="228"/>
      <c r="KQ57" s="228"/>
      <c r="KR57" s="228"/>
      <c r="KS57" s="228"/>
      <c r="KT57" s="228"/>
      <c r="KU57" s="228"/>
      <c r="KV57" s="228"/>
      <c r="KW57" s="228"/>
      <c r="KX57" s="228"/>
      <c r="KY57" s="228"/>
      <c r="KZ57" s="228"/>
      <c r="LA57" s="228"/>
      <c r="LB57" s="228"/>
      <c r="LC57" s="228"/>
      <c r="LD57" s="228"/>
      <c r="LE57" s="228"/>
      <c r="LF57" s="228"/>
      <c r="LG57" s="228"/>
      <c r="LH57" s="228"/>
      <c r="LI57" s="228"/>
      <c r="LJ57" s="228"/>
      <c r="LK57" s="228"/>
      <c r="LL57" s="228"/>
      <c r="LM57" s="228"/>
      <c r="LN57" s="228"/>
      <c r="LO57" s="228"/>
      <c r="LP57" s="228"/>
      <c r="LQ57" s="228"/>
      <c r="LR57" s="228"/>
    </row>
    <row r="58" spans="1:330" s="149" customFormat="1" ht="12.75" customHeight="1" x14ac:dyDescent="0.25">
      <c r="A58" s="259">
        <v>47</v>
      </c>
      <c r="B58" s="269" t="s">
        <v>0</v>
      </c>
      <c r="C58" s="260" t="s">
        <v>1635</v>
      </c>
      <c r="D58" s="269" t="s">
        <v>45</v>
      </c>
      <c r="E58" s="292"/>
      <c r="F58" s="293"/>
      <c r="G58" s="270"/>
      <c r="H58" s="270" t="s">
        <v>189</v>
      </c>
      <c r="I58" s="271"/>
      <c r="J58" s="270" t="s">
        <v>1592</v>
      </c>
      <c r="K58" s="262" t="s">
        <v>45</v>
      </c>
      <c r="L58" s="316">
        <v>3492</v>
      </c>
      <c r="M58" s="322" t="s">
        <v>150</v>
      </c>
      <c r="N58" s="26">
        <v>0</v>
      </c>
      <c r="O58" s="266">
        <f t="shared" si="3"/>
        <v>0</v>
      </c>
      <c r="P58" s="267">
        <f t="shared" si="2"/>
        <v>0</v>
      </c>
      <c r="Q58" s="268">
        <f t="shared" si="4"/>
        <v>0</v>
      </c>
      <c r="R58" s="232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  <c r="AV58" s="230"/>
      <c r="AW58" s="230"/>
      <c r="AX58" s="230"/>
      <c r="AY58" s="230"/>
      <c r="AZ58" s="230"/>
      <c r="BA58" s="230"/>
      <c r="BB58" s="230"/>
      <c r="BC58" s="230"/>
      <c r="BD58" s="230"/>
      <c r="BE58" s="230"/>
      <c r="BF58" s="230"/>
      <c r="BG58" s="230"/>
      <c r="BH58" s="230"/>
      <c r="BI58" s="230"/>
      <c r="BJ58" s="230"/>
      <c r="BK58" s="230"/>
      <c r="BL58" s="230"/>
      <c r="BM58" s="230"/>
      <c r="BN58" s="230"/>
      <c r="BO58" s="230"/>
      <c r="BP58" s="230"/>
      <c r="BQ58" s="230"/>
      <c r="BR58" s="230"/>
      <c r="BS58" s="230"/>
      <c r="BT58" s="230"/>
      <c r="BU58" s="230"/>
      <c r="BV58" s="230"/>
      <c r="BW58" s="230"/>
      <c r="BX58" s="230"/>
      <c r="BY58" s="230"/>
      <c r="BZ58" s="230"/>
      <c r="CA58" s="230"/>
      <c r="CB58" s="230"/>
      <c r="CC58" s="230"/>
      <c r="CD58" s="230"/>
      <c r="CE58" s="230"/>
      <c r="CF58" s="230"/>
      <c r="CG58" s="230"/>
      <c r="CH58" s="230"/>
      <c r="CI58" s="230"/>
      <c r="CJ58" s="230"/>
      <c r="CK58" s="230"/>
      <c r="CL58" s="230"/>
      <c r="CM58" s="230"/>
      <c r="CN58" s="230"/>
      <c r="CO58" s="230"/>
      <c r="CP58" s="230"/>
      <c r="CQ58" s="230"/>
      <c r="CR58" s="230"/>
      <c r="CS58" s="230"/>
      <c r="CT58" s="230"/>
      <c r="CU58" s="230"/>
      <c r="CV58" s="230"/>
      <c r="CW58" s="230"/>
      <c r="CX58" s="230"/>
      <c r="CY58" s="230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0"/>
      <c r="DQ58" s="230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0"/>
      <c r="EI58" s="230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230"/>
      <c r="FF58" s="230"/>
      <c r="FG58" s="230"/>
      <c r="FH58" s="230"/>
      <c r="FI58" s="230"/>
      <c r="FJ58" s="230"/>
      <c r="FK58" s="230"/>
      <c r="FL58" s="230"/>
      <c r="FM58" s="230"/>
      <c r="FN58" s="230"/>
      <c r="FO58" s="230"/>
      <c r="FP58" s="230"/>
      <c r="FQ58" s="230"/>
      <c r="FR58" s="230"/>
      <c r="FS58" s="230"/>
      <c r="FT58" s="230"/>
      <c r="FU58" s="230"/>
      <c r="FV58" s="230"/>
      <c r="FW58" s="230"/>
      <c r="FX58" s="230"/>
      <c r="FY58" s="230"/>
      <c r="FZ58" s="230"/>
      <c r="GA58" s="230"/>
      <c r="GB58" s="230"/>
      <c r="GC58" s="230"/>
      <c r="GD58" s="230"/>
      <c r="GE58" s="230"/>
      <c r="GF58" s="230"/>
      <c r="GG58" s="230"/>
      <c r="GH58" s="230"/>
      <c r="GI58" s="230"/>
      <c r="GJ58" s="230"/>
      <c r="GK58" s="230"/>
      <c r="GL58" s="230"/>
      <c r="GM58" s="230"/>
      <c r="GN58" s="230"/>
      <c r="GO58" s="230"/>
      <c r="GP58" s="230"/>
      <c r="GQ58" s="230"/>
      <c r="GR58" s="230"/>
      <c r="GS58" s="230"/>
      <c r="GT58" s="230"/>
      <c r="GU58" s="230"/>
      <c r="GV58" s="230"/>
      <c r="GW58" s="230"/>
      <c r="GX58" s="230"/>
      <c r="GY58" s="230"/>
      <c r="GZ58" s="230"/>
      <c r="HA58" s="230"/>
      <c r="HB58" s="230"/>
      <c r="HC58" s="230"/>
      <c r="HD58" s="230"/>
      <c r="HE58" s="230"/>
      <c r="HF58" s="230"/>
      <c r="HG58" s="230"/>
      <c r="HH58" s="230"/>
      <c r="HI58" s="230"/>
      <c r="HJ58" s="230"/>
      <c r="HK58" s="230"/>
      <c r="HL58" s="230"/>
      <c r="HM58" s="230"/>
      <c r="HN58" s="230"/>
      <c r="HO58" s="230"/>
      <c r="HP58" s="230"/>
      <c r="HQ58" s="230"/>
      <c r="HR58" s="230"/>
      <c r="HS58" s="230"/>
      <c r="HT58" s="230"/>
      <c r="HU58" s="230"/>
      <c r="HV58" s="230"/>
      <c r="HW58" s="230"/>
      <c r="HX58" s="230"/>
      <c r="HY58" s="230"/>
      <c r="HZ58" s="230"/>
      <c r="IA58" s="230"/>
      <c r="IB58" s="230"/>
      <c r="IC58" s="230"/>
      <c r="ID58" s="230"/>
      <c r="IE58" s="230"/>
      <c r="IF58" s="230"/>
      <c r="IG58" s="230"/>
      <c r="IH58" s="230"/>
      <c r="II58" s="230"/>
      <c r="IJ58" s="230"/>
      <c r="IK58" s="230"/>
      <c r="IL58" s="230"/>
      <c r="IM58" s="230"/>
      <c r="IN58" s="230"/>
      <c r="IO58" s="230"/>
      <c r="IP58" s="230"/>
      <c r="IQ58" s="230"/>
      <c r="IR58" s="230"/>
      <c r="IS58" s="230"/>
      <c r="IT58" s="230"/>
      <c r="IU58" s="230"/>
      <c r="IV58" s="230"/>
      <c r="IW58" s="230"/>
      <c r="IX58" s="230"/>
      <c r="IY58" s="230"/>
      <c r="IZ58" s="230"/>
      <c r="JA58" s="230"/>
      <c r="JB58" s="230"/>
      <c r="JC58" s="230"/>
      <c r="JD58" s="230"/>
      <c r="JE58" s="230"/>
      <c r="JF58" s="230"/>
      <c r="JG58" s="230"/>
      <c r="JH58" s="230"/>
      <c r="JI58" s="230"/>
      <c r="JJ58" s="230"/>
      <c r="JK58" s="230"/>
      <c r="JL58" s="230"/>
      <c r="JM58" s="230"/>
      <c r="JN58" s="230"/>
      <c r="JO58" s="230"/>
      <c r="JP58" s="230"/>
      <c r="JQ58" s="230"/>
      <c r="JR58" s="230"/>
      <c r="JS58" s="230"/>
      <c r="JT58" s="230"/>
      <c r="JU58" s="230"/>
      <c r="JV58" s="230"/>
      <c r="JW58" s="230"/>
      <c r="JX58" s="230"/>
      <c r="JY58" s="230"/>
      <c r="JZ58" s="230"/>
      <c r="KA58" s="230"/>
      <c r="KB58" s="230"/>
      <c r="KC58" s="230"/>
      <c r="KD58" s="230"/>
      <c r="KE58" s="230"/>
      <c r="KF58" s="230"/>
      <c r="KG58" s="230"/>
      <c r="KH58" s="230"/>
      <c r="KI58" s="230"/>
      <c r="KJ58" s="230"/>
      <c r="KK58" s="230"/>
      <c r="KL58" s="230"/>
      <c r="KM58" s="230"/>
      <c r="KN58" s="230"/>
      <c r="KO58" s="230"/>
      <c r="KP58" s="230"/>
      <c r="KQ58" s="230"/>
      <c r="KR58" s="230"/>
      <c r="KS58" s="230"/>
      <c r="KT58" s="230"/>
      <c r="KU58" s="230"/>
      <c r="KV58" s="230"/>
      <c r="KW58" s="230"/>
      <c r="KX58" s="230"/>
      <c r="KY58" s="230"/>
      <c r="KZ58" s="230"/>
      <c r="LA58" s="230"/>
      <c r="LB58" s="230"/>
      <c r="LC58" s="230"/>
      <c r="LD58" s="230"/>
      <c r="LE58" s="230"/>
      <c r="LF58" s="230"/>
      <c r="LG58" s="230"/>
      <c r="LH58" s="230"/>
      <c r="LI58" s="230"/>
      <c r="LJ58" s="230"/>
      <c r="LK58" s="230"/>
      <c r="LL58" s="230"/>
      <c r="LM58" s="230"/>
      <c r="LN58" s="230"/>
      <c r="LO58" s="230"/>
      <c r="LP58" s="230"/>
      <c r="LQ58" s="230"/>
      <c r="LR58" s="230"/>
    </row>
    <row r="59" spans="1:330" s="189" customFormat="1" ht="12.75" customHeight="1" x14ac:dyDescent="0.25">
      <c r="A59" s="259">
        <v>48</v>
      </c>
      <c r="B59" s="260" t="s">
        <v>0</v>
      </c>
      <c r="C59" s="260" t="s">
        <v>1635</v>
      </c>
      <c r="D59" s="269" t="s">
        <v>211</v>
      </c>
      <c r="E59" s="292"/>
      <c r="F59" s="292"/>
      <c r="G59" s="262"/>
      <c r="H59" s="262" t="s">
        <v>212</v>
      </c>
      <c r="I59" s="262" t="s">
        <v>109</v>
      </c>
      <c r="J59" s="264" t="s">
        <v>213</v>
      </c>
      <c r="K59" s="262" t="s">
        <v>210</v>
      </c>
      <c r="L59" s="314">
        <v>68</v>
      </c>
      <c r="M59" s="322" t="s">
        <v>150</v>
      </c>
      <c r="N59" s="26">
        <v>0</v>
      </c>
      <c r="O59" s="266">
        <f t="shared" si="3"/>
        <v>0</v>
      </c>
      <c r="P59" s="267">
        <f t="shared" si="2"/>
        <v>0</v>
      </c>
      <c r="Q59" s="268">
        <f t="shared" si="4"/>
        <v>0</v>
      </c>
      <c r="R59" s="232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  <c r="AV59" s="230"/>
      <c r="AW59" s="230"/>
      <c r="AX59" s="230"/>
      <c r="AY59" s="230"/>
      <c r="AZ59" s="230"/>
      <c r="BA59" s="230"/>
      <c r="BB59" s="230"/>
      <c r="BC59" s="230"/>
      <c r="BD59" s="230"/>
      <c r="BE59" s="230"/>
      <c r="BF59" s="230"/>
      <c r="BG59" s="230"/>
      <c r="BH59" s="230"/>
      <c r="BI59" s="230"/>
      <c r="BJ59" s="230"/>
      <c r="BK59" s="230"/>
      <c r="BL59" s="230"/>
      <c r="BM59" s="230"/>
      <c r="BN59" s="230"/>
      <c r="BO59" s="230"/>
      <c r="BP59" s="230"/>
      <c r="BQ59" s="230"/>
      <c r="BR59" s="230"/>
      <c r="BS59" s="230"/>
      <c r="BT59" s="230"/>
      <c r="BU59" s="230"/>
      <c r="BV59" s="230"/>
      <c r="BW59" s="230"/>
      <c r="BX59" s="230"/>
      <c r="BY59" s="230"/>
      <c r="BZ59" s="230"/>
      <c r="CA59" s="230"/>
      <c r="CB59" s="230"/>
      <c r="CC59" s="230"/>
      <c r="CD59" s="230"/>
      <c r="CE59" s="230"/>
      <c r="CF59" s="230"/>
      <c r="CG59" s="230"/>
      <c r="CH59" s="230"/>
      <c r="CI59" s="230"/>
      <c r="CJ59" s="230"/>
      <c r="CK59" s="230"/>
      <c r="CL59" s="230"/>
      <c r="CM59" s="230"/>
      <c r="CN59" s="230"/>
      <c r="CO59" s="230"/>
      <c r="CP59" s="230"/>
      <c r="CQ59" s="230"/>
      <c r="CR59" s="230"/>
      <c r="CS59" s="230"/>
      <c r="CT59" s="230"/>
      <c r="CU59" s="230"/>
      <c r="CV59" s="230"/>
      <c r="CW59" s="230"/>
      <c r="CX59" s="230"/>
      <c r="CY59" s="230"/>
      <c r="CZ59" s="230"/>
      <c r="DA59" s="230"/>
      <c r="DB59" s="230"/>
      <c r="DC59" s="230"/>
      <c r="DD59" s="230"/>
      <c r="DE59" s="230"/>
      <c r="DF59" s="230"/>
      <c r="DG59" s="230"/>
      <c r="DH59" s="230"/>
      <c r="DI59" s="230"/>
      <c r="DJ59" s="230"/>
      <c r="DK59" s="230"/>
      <c r="DL59" s="230"/>
      <c r="DM59" s="230"/>
      <c r="DN59" s="230"/>
      <c r="DO59" s="230"/>
      <c r="DP59" s="230"/>
      <c r="DQ59" s="230"/>
      <c r="DR59" s="230"/>
      <c r="DS59" s="230"/>
      <c r="DT59" s="230"/>
      <c r="DU59" s="230"/>
      <c r="DV59" s="230"/>
      <c r="DW59" s="230"/>
      <c r="DX59" s="230"/>
      <c r="DY59" s="230"/>
      <c r="DZ59" s="230"/>
      <c r="EA59" s="230"/>
      <c r="EB59" s="230"/>
      <c r="EC59" s="230"/>
      <c r="ED59" s="230"/>
      <c r="EE59" s="230"/>
      <c r="EF59" s="230"/>
      <c r="EG59" s="230"/>
      <c r="EH59" s="230"/>
      <c r="EI59" s="230"/>
      <c r="EJ59" s="230"/>
      <c r="EK59" s="230"/>
      <c r="EL59" s="230"/>
      <c r="EM59" s="230"/>
      <c r="EN59" s="230"/>
      <c r="EO59" s="230"/>
      <c r="EP59" s="230"/>
      <c r="EQ59" s="230"/>
      <c r="ER59" s="230"/>
      <c r="ES59" s="230"/>
      <c r="ET59" s="230"/>
      <c r="EU59" s="230"/>
      <c r="EV59" s="230"/>
      <c r="EW59" s="230"/>
      <c r="EX59" s="230"/>
      <c r="EY59" s="230"/>
      <c r="EZ59" s="230"/>
      <c r="FA59" s="230"/>
      <c r="FB59" s="230"/>
      <c r="FC59" s="230"/>
      <c r="FD59" s="230"/>
      <c r="FE59" s="230"/>
      <c r="FF59" s="230"/>
      <c r="FG59" s="230"/>
      <c r="FH59" s="230"/>
      <c r="FI59" s="230"/>
      <c r="FJ59" s="230"/>
      <c r="FK59" s="230"/>
      <c r="FL59" s="230"/>
      <c r="FM59" s="230"/>
      <c r="FN59" s="230"/>
      <c r="FO59" s="230"/>
      <c r="FP59" s="230"/>
      <c r="FQ59" s="230"/>
      <c r="FR59" s="230"/>
      <c r="FS59" s="230"/>
      <c r="FT59" s="230"/>
      <c r="FU59" s="230"/>
      <c r="FV59" s="230"/>
      <c r="FW59" s="230"/>
      <c r="FX59" s="230"/>
      <c r="FY59" s="230"/>
      <c r="FZ59" s="230"/>
      <c r="GA59" s="230"/>
      <c r="GB59" s="230"/>
      <c r="GC59" s="230"/>
      <c r="GD59" s="230"/>
      <c r="GE59" s="230"/>
      <c r="GF59" s="230"/>
      <c r="GG59" s="230"/>
      <c r="GH59" s="230"/>
      <c r="GI59" s="230"/>
      <c r="GJ59" s="230"/>
      <c r="GK59" s="230"/>
      <c r="GL59" s="230"/>
      <c r="GM59" s="230"/>
      <c r="GN59" s="230"/>
      <c r="GO59" s="230"/>
      <c r="GP59" s="230"/>
      <c r="GQ59" s="230"/>
      <c r="GR59" s="230"/>
      <c r="GS59" s="230"/>
      <c r="GT59" s="230"/>
      <c r="GU59" s="230"/>
      <c r="GV59" s="230"/>
      <c r="GW59" s="230"/>
      <c r="GX59" s="230"/>
      <c r="GY59" s="230"/>
      <c r="GZ59" s="230"/>
      <c r="HA59" s="230"/>
      <c r="HB59" s="230"/>
      <c r="HC59" s="230"/>
      <c r="HD59" s="230"/>
      <c r="HE59" s="230"/>
      <c r="HF59" s="230"/>
      <c r="HG59" s="230"/>
      <c r="HH59" s="230"/>
      <c r="HI59" s="230"/>
      <c r="HJ59" s="230"/>
      <c r="HK59" s="230"/>
      <c r="HL59" s="230"/>
      <c r="HM59" s="230"/>
      <c r="HN59" s="230"/>
      <c r="HO59" s="230"/>
      <c r="HP59" s="230"/>
      <c r="HQ59" s="230"/>
      <c r="HR59" s="230"/>
      <c r="HS59" s="230"/>
      <c r="HT59" s="230"/>
      <c r="HU59" s="230"/>
      <c r="HV59" s="230"/>
      <c r="HW59" s="230"/>
      <c r="HX59" s="230"/>
      <c r="HY59" s="230"/>
      <c r="HZ59" s="230"/>
      <c r="IA59" s="230"/>
      <c r="IB59" s="230"/>
      <c r="IC59" s="230"/>
      <c r="ID59" s="230"/>
      <c r="IE59" s="230"/>
      <c r="IF59" s="230"/>
      <c r="IG59" s="230"/>
      <c r="IH59" s="230"/>
      <c r="II59" s="230"/>
      <c r="IJ59" s="230"/>
      <c r="IK59" s="230"/>
      <c r="IL59" s="230"/>
      <c r="IM59" s="230"/>
      <c r="IN59" s="230"/>
      <c r="IO59" s="230"/>
      <c r="IP59" s="230"/>
      <c r="IQ59" s="230"/>
      <c r="IR59" s="230"/>
      <c r="IS59" s="230"/>
      <c r="IT59" s="230"/>
      <c r="IU59" s="230"/>
      <c r="IV59" s="230"/>
      <c r="IW59" s="230"/>
      <c r="IX59" s="230"/>
      <c r="IY59" s="230"/>
      <c r="IZ59" s="230"/>
      <c r="JA59" s="230"/>
      <c r="JB59" s="230"/>
      <c r="JC59" s="230"/>
      <c r="JD59" s="230"/>
      <c r="JE59" s="230"/>
      <c r="JF59" s="230"/>
      <c r="JG59" s="230"/>
      <c r="JH59" s="230"/>
      <c r="JI59" s="230"/>
      <c r="JJ59" s="230"/>
      <c r="JK59" s="230"/>
      <c r="JL59" s="230"/>
      <c r="JM59" s="230"/>
      <c r="JN59" s="230"/>
      <c r="JO59" s="230"/>
      <c r="JP59" s="230"/>
      <c r="JQ59" s="230"/>
      <c r="JR59" s="230"/>
      <c r="JS59" s="230"/>
      <c r="JT59" s="230"/>
      <c r="JU59" s="230"/>
      <c r="JV59" s="230"/>
      <c r="JW59" s="230"/>
      <c r="JX59" s="230"/>
      <c r="JY59" s="230"/>
      <c r="JZ59" s="230"/>
      <c r="KA59" s="230"/>
      <c r="KB59" s="230"/>
      <c r="KC59" s="230"/>
      <c r="KD59" s="230"/>
      <c r="KE59" s="230"/>
      <c r="KF59" s="230"/>
      <c r="KG59" s="230"/>
      <c r="KH59" s="230"/>
      <c r="KI59" s="230"/>
      <c r="KJ59" s="230"/>
      <c r="KK59" s="230"/>
      <c r="KL59" s="230"/>
      <c r="KM59" s="230"/>
      <c r="KN59" s="230"/>
      <c r="KO59" s="230"/>
      <c r="KP59" s="230"/>
      <c r="KQ59" s="230"/>
      <c r="KR59" s="230"/>
      <c r="KS59" s="230"/>
      <c r="KT59" s="230"/>
      <c r="KU59" s="230"/>
      <c r="KV59" s="230"/>
      <c r="KW59" s="230"/>
      <c r="KX59" s="230"/>
      <c r="KY59" s="230"/>
      <c r="KZ59" s="230"/>
      <c r="LA59" s="230"/>
      <c r="LB59" s="230"/>
      <c r="LC59" s="230"/>
      <c r="LD59" s="230"/>
      <c r="LE59" s="230"/>
      <c r="LF59" s="230"/>
      <c r="LG59" s="230"/>
      <c r="LH59" s="230"/>
      <c r="LI59" s="230"/>
      <c r="LJ59" s="230"/>
      <c r="LK59" s="230"/>
      <c r="LL59" s="230"/>
      <c r="LM59" s="230"/>
      <c r="LN59" s="230"/>
      <c r="LO59" s="230"/>
      <c r="LP59" s="230"/>
      <c r="LQ59" s="230"/>
      <c r="LR59" s="230"/>
    </row>
    <row r="60" spans="1:330" ht="12.75" customHeight="1" x14ac:dyDescent="0.25">
      <c r="A60" s="259">
        <v>49</v>
      </c>
      <c r="B60" s="260" t="s">
        <v>0</v>
      </c>
      <c r="C60" s="260" t="s">
        <v>1635</v>
      </c>
      <c r="D60" s="261" t="s">
        <v>159</v>
      </c>
      <c r="E60" s="292"/>
      <c r="F60" s="292"/>
      <c r="G60" s="262"/>
      <c r="H60" s="263" t="s">
        <v>160</v>
      </c>
      <c r="I60" s="263"/>
      <c r="J60" s="264"/>
      <c r="K60" s="262" t="s">
        <v>45</v>
      </c>
      <c r="L60" s="314">
        <v>498</v>
      </c>
      <c r="M60" s="322" t="s">
        <v>150</v>
      </c>
      <c r="N60" s="26">
        <v>0</v>
      </c>
      <c r="O60" s="266">
        <f t="shared" si="3"/>
        <v>0</v>
      </c>
      <c r="P60" s="267">
        <f t="shared" si="2"/>
        <v>0</v>
      </c>
      <c r="Q60" s="268">
        <f t="shared" si="4"/>
        <v>0</v>
      </c>
      <c r="R60" s="231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228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8"/>
      <c r="AZ60" s="228"/>
      <c r="BA60" s="228"/>
      <c r="BB60" s="228"/>
      <c r="BC60" s="228"/>
      <c r="BD60" s="228"/>
      <c r="BE60" s="228"/>
      <c r="BF60" s="228"/>
      <c r="BG60" s="228"/>
      <c r="BH60" s="228"/>
      <c r="BI60" s="228"/>
      <c r="BJ60" s="228"/>
      <c r="BK60" s="228"/>
      <c r="BL60" s="228"/>
      <c r="BM60" s="228"/>
      <c r="BN60" s="228"/>
      <c r="BO60" s="228"/>
      <c r="BP60" s="228"/>
      <c r="BQ60" s="228"/>
      <c r="BR60" s="228"/>
      <c r="BS60" s="228"/>
      <c r="BT60" s="228"/>
      <c r="BU60" s="228"/>
      <c r="BV60" s="228"/>
      <c r="BW60" s="228"/>
      <c r="BX60" s="228"/>
      <c r="BY60" s="228"/>
      <c r="BZ60" s="228"/>
      <c r="CA60" s="228"/>
      <c r="CB60" s="228"/>
      <c r="CC60" s="228"/>
      <c r="CD60" s="228"/>
      <c r="CE60" s="228"/>
      <c r="CF60" s="228"/>
      <c r="CG60" s="228"/>
      <c r="CH60" s="228"/>
      <c r="CI60" s="228"/>
      <c r="CJ60" s="228"/>
      <c r="CK60" s="228"/>
      <c r="CL60" s="228"/>
      <c r="CM60" s="228"/>
      <c r="CN60" s="228"/>
      <c r="CO60" s="228"/>
      <c r="CP60" s="228"/>
      <c r="CQ60" s="228"/>
      <c r="CR60" s="228"/>
      <c r="CS60" s="228"/>
      <c r="CT60" s="228"/>
      <c r="CU60" s="228"/>
      <c r="CV60" s="228"/>
      <c r="CW60" s="228"/>
      <c r="CX60" s="228"/>
      <c r="CY60" s="228"/>
      <c r="CZ60" s="228"/>
      <c r="DA60" s="228"/>
      <c r="DB60" s="228"/>
      <c r="DC60" s="228"/>
      <c r="DD60" s="228"/>
      <c r="DE60" s="228"/>
      <c r="DF60" s="228"/>
      <c r="DG60" s="228"/>
      <c r="DH60" s="228"/>
      <c r="DI60" s="228"/>
      <c r="DJ60" s="228"/>
      <c r="DK60" s="228"/>
      <c r="DL60" s="228"/>
      <c r="DM60" s="228"/>
      <c r="DN60" s="228"/>
      <c r="DO60" s="228"/>
      <c r="DP60" s="228"/>
      <c r="DQ60" s="228"/>
      <c r="DR60" s="228"/>
      <c r="DS60" s="228"/>
      <c r="DT60" s="228"/>
      <c r="DU60" s="228"/>
      <c r="DV60" s="228"/>
      <c r="DW60" s="228"/>
      <c r="DX60" s="228"/>
      <c r="DY60" s="228"/>
      <c r="DZ60" s="228"/>
      <c r="EA60" s="228"/>
      <c r="EB60" s="228"/>
      <c r="EC60" s="228"/>
      <c r="ED60" s="228"/>
      <c r="EE60" s="228"/>
      <c r="EF60" s="228"/>
      <c r="EG60" s="228"/>
      <c r="EH60" s="228"/>
      <c r="EI60" s="228"/>
      <c r="EJ60" s="228"/>
      <c r="EK60" s="228"/>
      <c r="EL60" s="228"/>
      <c r="EM60" s="228"/>
      <c r="EN60" s="228"/>
      <c r="EO60" s="228"/>
      <c r="EP60" s="228"/>
      <c r="EQ60" s="228"/>
      <c r="ER60" s="228"/>
      <c r="ES60" s="228"/>
      <c r="ET60" s="228"/>
      <c r="EU60" s="228"/>
      <c r="EV60" s="228"/>
      <c r="EW60" s="228"/>
      <c r="EX60" s="228"/>
      <c r="EY60" s="228"/>
      <c r="EZ60" s="228"/>
      <c r="FA60" s="228"/>
      <c r="FB60" s="228"/>
      <c r="FC60" s="228"/>
      <c r="FD60" s="228"/>
      <c r="FE60" s="228"/>
      <c r="FF60" s="228"/>
      <c r="FG60" s="228"/>
      <c r="FH60" s="228"/>
      <c r="FI60" s="228"/>
      <c r="FJ60" s="228"/>
      <c r="FK60" s="228"/>
      <c r="FL60" s="228"/>
      <c r="FM60" s="228"/>
      <c r="FN60" s="228"/>
      <c r="FO60" s="228"/>
      <c r="FP60" s="228"/>
      <c r="FQ60" s="228"/>
      <c r="FR60" s="228"/>
      <c r="FS60" s="228"/>
      <c r="FT60" s="228"/>
      <c r="FU60" s="228"/>
      <c r="FV60" s="228"/>
      <c r="FW60" s="228"/>
      <c r="FX60" s="228"/>
      <c r="FY60" s="228"/>
      <c r="FZ60" s="228"/>
      <c r="GA60" s="228"/>
      <c r="GB60" s="228"/>
      <c r="GC60" s="228"/>
      <c r="GD60" s="228"/>
      <c r="GE60" s="228"/>
      <c r="GF60" s="228"/>
      <c r="GG60" s="228"/>
      <c r="GH60" s="228"/>
      <c r="GI60" s="228"/>
      <c r="GJ60" s="228"/>
      <c r="GK60" s="228"/>
      <c r="GL60" s="228"/>
      <c r="GM60" s="228"/>
      <c r="GN60" s="228"/>
      <c r="GO60" s="228"/>
      <c r="GP60" s="228"/>
      <c r="GQ60" s="228"/>
      <c r="GR60" s="228"/>
      <c r="GS60" s="228"/>
      <c r="GT60" s="228"/>
      <c r="GU60" s="228"/>
      <c r="GV60" s="228"/>
      <c r="GW60" s="228"/>
      <c r="GX60" s="228"/>
      <c r="GY60" s="228"/>
      <c r="GZ60" s="228"/>
      <c r="HA60" s="228"/>
      <c r="HB60" s="228"/>
      <c r="HC60" s="228"/>
      <c r="HD60" s="228"/>
      <c r="HE60" s="228"/>
      <c r="HF60" s="228"/>
      <c r="HG60" s="228"/>
      <c r="HH60" s="228"/>
      <c r="HI60" s="228"/>
      <c r="HJ60" s="228"/>
      <c r="HK60" s="228"/>
      <c r="HL60" s="228"/>
      <c r="HM60" s="228"/>
      <c r="HN60" s="228"/>
      <c r="HO60" s="228"/>
      <c r="HP60" s="228"/>
      <c r="HQ60" s="228"/>
      <c r="HR60" s="228"/>
      <c r="HS60" s="228"/>
      <c r="HT60" s="228"/>
      <c r="HU60" s="228"/>
      <c r="HV60" s="228"/>
      <c r="HW60" s="228"/>
      <c r="HX60" s="228"/>
      <c r="HY60" s="228"/>
      <c r="HZ60" s="228"/>
      <c r="IA60" s="228"/>
      <c r="IB60" s="228"/>
      <c r="IC60" s="228"/>
      <c r="ID60" s="228"/>
      <c r="IE60" s="228"/>
      <c r="IF60" s="228"/>
      <c r="IG60" s="228"/>
      <c r="IH60" s="228"/>
      <c r="II60" s="228"/>
      <c r="IJ60" s="228"/>
      <c r="IK60" s="228"/>
      <c r="IL60" s="228"/>
      <c r="IM60" s="228"/>
      <c r="IN60" s="228"/>
      <c r="IO60" s="228"/>
      <c r="IP60" s="228"/>
      <c r="IQ60" s="228"/>
      <c r="IR60" s="228"/>
      <c r="IS60" s="228"/>
      <c r="IT60" s="228"/>
      <c r="IU60" s="228"/>
      <c r="IV60" s="228"/>
      <c r="IW60" s="228"/>
      <c r="IX60" s="228"/>
      <c r="IY60" s="228"/>
      <c r="IZ60" s="228"/>
      <c r="JA60" s="228"/>
      <c r="JB60" s="228"/>
      <c r="JC60" s="228"/>
      <c r="JD60" s="228"/>
      <c r="JE60" s="228"/>
      <c r="JF60" s="228"/>
      <c r="JG60" s="228"/>
      <c r="JH60" s="228"/>
      <c r="JI60" s="228"/>
      <c r="JJ60" s="228"/>
      <c r="JK60" s="228"/>
      <c r="JL60" s="228"/>
      <c r="JM60" s="228"/>
      <c r="JN60" s="228"/>
      <c r="JO60" s="228"/>
      <c r="JP60" s="228"/>
      <c r="JQ60" s="228"/>
      <c r="JR60" s="228"/>
      <c r="JS60" s="228"/>
      <c r="JT60" s="228"/>
      <c r="JU60" s="228"/>
      <c r="JV60" s="228"/>
      <c r="JW60" s="228"/>
      <c r="JX60" s="228"/>
      <c r="JY60" s="228"/>
      <c r="JZ60" s="228"/>
      <c r="KA60" s="228"/>
      <c r="KB60" s="228"/>
      <c r="KC60" s="228"/>
      <c r="KD60" s="228"/>
      <c r="KE60" s="228"/>
      <c r="KF60" s="228"/>
      <c r="KG60" s="228"/>
      <c r="KH60" s="228"/>
      <c r="KI60" s="228"/>
      <c r="KJ60" s="228"/>
      <c r="KK60" s="228"/>
      <c r="KL60" s="228"/>
      <c r="KM60" s="228"/>
      <c r="KN60" s="228"/>
      <c r="KO60" s="228"/>
      <c r="KP60" s="228"/>
      <c r="KQ60" s="228"/>
      <c r="KR60" s="228"/>
      <c r="KS60" s="228"/>
      <c r="KT60" s="228"/>
      <c r="KU60" s="228"/>
      <c r="KV60" s="228"/>
      <c r="KW60" s="228"/>
      <c r="KX60" s="228"/>
      <c r="KY60" s="228"/>
      <c r="KZ60" s="228"/>
      <c r="LA60" s="228"/>
      <c r="LB60" s="228"/>
      <c r="LC60" s="228"/>
      <c r="LD60" s="228"/>
      <c r="LE60" s="228"/>
      <c r="LF60" s="228"/>
      <c r="LG60" s="228"/>
      <c r="LH60" s="228"/>
      <c r="LI60" s="228"/>
      <c r="LJ60" s="228"/>
      <c r="LK60" s="228"/>
      <c r="LL60" s="228"/>
      <c r="LM60" s="228"/>
      <c r="LN60" s="228"/>
      <c r="LO60" s="228"/>
      <c r="LP60" s="228"/>
      <c r="LQ60" s="228"/>
      <c r="LR60" s="228"/>
    </row>
    <row r="61" spans="1:330" s="188" customFormat="1" ht="12.75" customHeight="1" x14ac:dyDescent="0.25">
      <c r="A61" s="259">
        <v>50</v>
      </c>
      <c r="B61" s="260" t="s">
        <v>0</v>
      </c>
      <c r="C61" s="260" t="s">
        <v>1635</v>
      </c>
      <c r="D61" s="261" t="s">
        <v>125</v>
      </c>
      <c r="E61" s="293"/>
      <c r="F61" s="294"/>
      <c r="G61" s="262"/>
      <c r="H61" s="263" t="s">
        <v>127</v>
      </c>
      <c r="I61" s="263"/>
      <c r="J61" s="264" t="s">
        <v>51</v>
      </c>
      <c r="K61" s="262" t="s">
        <v>210</v>
      </c>
      <c r="L61" s="314">
        <v>5000</v>
      </c>
      <c r="M61" s="322" t="s">
        <v>150</v>
      </c>
      <c r="N61" s="26">
        <v>0</v>
      </c>
      <c r="O61" s="266">
        <f t="shared" si="3"/>
        <v>0</v>
      </c>
      <c r="P61" s="267">
        <f t="shared" si="2"/>
        <v>0</v>
      </c>
      <c r="Q61" s="268">
        <f t="shared" si="4"/>
        <v>0</v>
      </c>
      <c r="R61" s="231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/>
      <c r="BB61" s="228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8"/>
      <c r="BN61" s="228"/>
      <c r="BO61" s="228"/>
      <c r="BP61" s="228"/>
      <c r="BQ61" s="228"/>
      <c r="BR61" s="228"/>
      <c r="BS61" s="228"/>
      <c r="BT61" s="228"/>
      <c r="BU61" s="228"/>
      <c r="BV61" s="228"/>
      <c r="BW61" s="228"/>
      <c r="BX61" s="228"/>
      <c r="BY61" s="228"/>
      <c r="BZ61" s="228"/>
      <c r="CA61" s="228"/>
      <c r="CB61" s="228"/>
      <c r="CC61" s="228"/>
      <c r="CD61" s="228"/>
      <c r="CE61" s="228"/>
      <c r="CF61" s="228"/>
      <c r="CG61" s="228"/>
      <c r="CH61" s="228"/>
      <c r="CI61" s="228"/>
      <c r="CJ61" s="228"/>
      <c r="CK61" s="228"/>
      <c r="CL61" s="228"/>
      <c r="CM61" s="228"/>
      <c r="CN61" s="228"/>
      <c r="CO61" s="228"/>
      <c r="CP61" s="228"/>
      <c r="CQ61" s="228"/>
      <c r="CR61" s="228"/>
      <c r="CS61" s="228"/>
      <c r="CT61" s="228"/>
      <c r="CU61" s="228"/>
      <c r="CV61" s="228"/>
      <c r="CW61" s="228"/>
      <c r="CX61" s="228"/>
      <c r="CY61" s="228"/>
      <c r="CZ61" s="228"/>
      <c r="DA61" s="228"/>
      <c r="DB61" s="228"/>
      <c r="DC61" s="228"/>
      <c r="DD61" s="228"/>
      <c r="DE61" s="228"/>
      <c r="DF61" s="228"/>
      <c r="DG61" s="228"/>
      <c r="DH61" s="228"/>
      <c r="DI61" s="228"/>
      <c r="DJ61" s="228"/>
      <c r="DK61" s="228"/>
      <c r="DL61" s="228"/>
      <c r="DM61" s="228"/>
      <c r="DN61" s="228"/>
      <c r="DO61" s="228"/>
      <c r="DP61" s="228"/>
      <c r="DQ61" s="228"/>
      <c r="DR61" s="228"/>
      <c r="DS61" s="228"/>
      <c r="DT61" s="228"/>
      <c r="DU61" s="228"/>
      <c r="DV61" s="228"/>
      <c r="DW61" s="228"/>
      <c r="DX61" s="228"/>
      <c r="DY61" s="228"/>
      <c r="DZ61" s="228"/>
      <c r="EA61" s="228"/>
      <c r="EB61" s="228"/>
      <c r="EC61" s="228"/>
      <c r="ED61" s="228"/>
      <c r="EE61" s="228"/>
      <c r="EF61" s="228"/>
      <c r="EG61" s="228"/>
      <c r="EH61" s="228"/>
      <c r="EI61" s="228"/>
      <c r="EJ61" s="228"/>
      <c r="EK61" s="228"/>
      <c r="EL61" s="228"/>
      <c r="EM61" s="228"/>
      <c r="EN61" s="228"/>
      <c r="EO61" s="228"/>
      <c r="EP61" s="228"/>
      <c r="EQ61" s="228"/>
      <c r="ER61" s="228"/>
      <c r="ES61" s="228"/>
      <c r="ET61" s="228"/>
      <c r="EU61" s="228"/>
      <c r="EV61" s="228"/>
      <c r="EW61" s="228"/>
      <c r="EX61" s="228"/>
      <c r="EY61" s="228"/>
      <c r="EZ61" s="228"/>
      <c r="FA61" s="228"/>
      <c r="FB61" s="228"/>
      <c r="FC61" s="228"/>
      <c r="FD61" s="228"/>
      <c r="FE61" s="228"/>
      <c r="FF61" s="228"/>
      <c r="FG61" s="228"/>
      <c r="FH61" s="228"/>
      <c r="FI61" s="228"/>
      <c r="FJ61" s="228"/>
      <c r="FK61" s="228"/>
      <c r="FL61" s="228"/>
      <c r="FM61" s="228"/>
      <c r="FN61" s="228"/>
      <c r="FO61" s="228"/>
      <c r="FP61" s="228"/>
      <c r="FQ61" s="228"/>
      <c r="FR61" s="228"/>
      <c r="FS61" s="228"/>
      <c r="FT61" s="228"/>
      <c r="FU61" s="228"/>
      <c r="FV61" s="228"/>
      <c r="FW61" s="228"/>
      <c r="FX61" s="228"/>
      <c r="FY61" s="228"/>
      <c r="FZ61" s="228"/>
      <c r="GA61" s="228"/>
      <c r="GB61" s="228"/>
      <c r="GC61" s="228"/>
      <c r="GD61" s="228"/>
      <c r="GE61" s="228"/>
      <c r="GF61" s="228"/>
      <c r="GG61" s="228"/>
      <c r="GH61" s="228"/>
      <c r="GI61" s="228"/>
      <c r="GJ61" s="228"/>
      <c r="GK61" s="228"/>
      <c r="GL61" s="228"/>
      <c r="GM61" s="228"/>
      <c r="GN61" s="228"/>
      <c r="GO61" s="228"/>
      <c r="GP61" s="228"/>
      <c r="GQ61" s="228"/>
      <c r="GR61" s="228"/>
      <c r="GS61" s="228"/>
      <c r="GT61" s="228"/>
      <c r="GU61" s="228"/>
      <c r="GV61" s="228"/>
      <c r="GW61" s="228"/>
      <c r="GX61" s="228"/>
      <c r="GY61" s="228"/>
      <c r="GZ61" s="228"/>
      <c r="HA61" s="228"/>
      <c r="HB61" s="228"/>
      <c r="HC61" s="228"/>
      <c r="HD61" s="228"/>
      <c r="HE61" s="228"/>
      <c r="HF61" s="228"/>
      <c r="HG61" s="228"/>
      <c r="HH61" s="228"/>
      <c r="HI61" s="228"/>
      <c r="HJ61" s="228"/>
      <c r="HK61" s="228"/>
      <c r="HL61" s="228"/>
      <c r="HM61" s="228"/>
      <c r="HN61" s="228"/>
      <c r="HO61" s="228"/>
      <c r="HP61" s="228"/>
      <c r="HQ61" s="228"/>
      <c r="HR61" s="228"/>
      <c r="HS61" s="228"/>
      <c r="HT61" s="228"/>
      <c r="HU61" s="228"/>
      <c r="HV61" s="228"/>
      <c r="HW61" s="228"/>
      <c r="HX61" s="228"/>
      <c r="HY61" s="228"/>
      <c r="HZ61" s="228"/>
      <c r="IA61" s="228"/>
      <c r="IB61" s="228"/>
      <c r="IC61" s="228"/>
      <c r="ID61" s="228"/>
      <c r="IE61" s="228"/>
      <c r="IF61" s="228"/>
      <c r="IG61" s="228"/>
      <c r="IH61" s="228"/>
      <c r="II61" s="228"/>
      <c r="IJ61" s="228"/>
      <c r="IK61" s="228"/>
      <c r="IL61" s="228"/>
      <c r="IM61" s="228"/>
      <c r="IN61" s="228"/>
      <c r="IO61" s="228"/>
      <c r="IP61" s="228"/>
      <c r="IQ61" s="228"/>
      <c r="IR61" s="228"/>
      <c r="IS61" s="228"/>
      <c r="IT61" s="228"/>
      <c r="IU61" s="228"/>
      <c r="IV61" s="228"/>
      <c r="IW61" s="228"/>
      <c r="IX61" s="228"/>
      <c r="IY61" s="228"/>
      <c r="IZ61" s="228"/>
      <c r="JA61" s="228"/>
      <c r="JB61" s="228"/>
      <c r="JC61" s="228"/>
      <c r="JD61" s="228"/>
      <c r="JE61" s="228"/>
      <c r="JF61" s="228"/>
      <c r="JG61" s="228"/>
      <c r="JH61" s="228"/>
      <c r="JI61" s="228"/>
      <c r="JJ61" s="228"/>
      <c r="JK61" s="228"/>
      <c r="JL61" s="228"/>
      <c r="JM61" s="228"/>
      <c r="JN61" s="228"/>
      <c r="JO61" s="228"/>
      <c r="JP61" s="228"/>
      <c r="JQ61" s="228"/>
      <c r="JR61" s="228"/>
      <c r="JS61" s="228"/>
      <c r="JT61" s="228"/>
      <c r="JU61" s="228"/>
      <c r="JV61" s="228"/>
      <c r="JW61" s="228"/>
      <c r="JX61" s="228"/>
      <c r="JY61" s="228"/>
      <c r="JZ61" s="228"/>
      <c r="KA61" s="228"/>
      <c r="KB61" s="228"/>
      <c r="KC61" s="228"/>
      <c r="KD61" s="228"/>
      <c r="KE61" s="228"/>
      <c r="KF61" s="228"/>
      <c r="KG61" s="228"/>
      <c r="KH61" s="228"/>
      <c r="KI61" s="228"/>
      <c r="KJ61" s="228"/>
      <c r="KK61" s="228"/>
      <c r="KL61" s="228"/>
      <c r="KM61" s="228"/>
      <c r="KN61" s="228"/>
      <c r="KO61" s="228"/>
      <c r="KP61" s="228"/>
      <c r="KQ61" s="228"/>
      <c r="KR61" s="228"/>
      <c r="KS61" s="228"/>
      <c r="KT61" s="228"/>
      <c r="KU61" s="228"/>
      <c r="KV61" s="228"/>
      <c r="KW61" s="228"/>
      <c r="KX61" s="228"/>
      <c r="KY61" s="228"/>
      <c r="KZ61" s="228"/>
      <c r="LA61" s="228"/>
      <c r="LB61" s="228"/>
      <c r="LC61" s="228"/>
      <c r="LD61" s="228"/>
      <c r="LE61" s="228"/>
      <c r="LF61" s="228"/>
      <c r="LG61" s="228"/>
      <c r="LH61" s="228"/>
      <c r="LI61" s="228"/>
      <c r="LJ61" s="228"/>
      <c r="LK61" s="228"/>
      <c r="LL61" s="228"/>
      <c r="LM61" s="228"/>
      <c r="LN61" s="228"/>
      <c r="LO61" s="228"/>
      <c r="LP61" s="228"/>
      <c r="LQ61" s="228"/>
      <c r="LR61" s="228"/>
    </row>
    <row r="62" spans="1:330" s="188" customFormat="1" ht="12.75" customHeight="1" x14ac:dyDescent="0.25">
      <c r="A62" s="259">
        <v>51</v>
      </c>
      <c r="B62" s="269" t="s">
        <v>0</v>
      </c>
      <c r="C62" s="260" t="s">
        <v>1635</v>
      </c>
      <c r="D62" s="269" t="s">
        <v>1594</v>
      </c>
      <c r="E62" s="293"/>
      <c r="F62" s="292"/>
      <c r="G62" s="270" t="s">
        <v>1595</v>
      </c>
      <c r="H62" s="270" t="s">
        <v>189</v>
      </c>
      <c r="I62" s="271"/>
      <c r="J62" s="264" t="s">
        <v>51</v>
      </c>
      <c r="K62" s="262" t="s">
        <v>210</v>
      </c>
      <c r="L62" s="316">
        <v>10000</v>
      </c>
      <c r="M62" s="315" t="s">
        <v>150</v>
      </c>
      <c r="N62" s="26">
        <v>0</v>
      </c>
      <c r="O62" s="266">
        <f t="shared" si="3"/>
        <v>0</v>
      </c>
      <c r="P62" s="267">
        <f t="shared" si="2"/>
        <v>0</v>
      </c>
      <c r="Q62" s="268">
        <f t="shared" si="4"/>
        <v>0</v>
      </c>
      <c r="R62" s="231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228"/>
      <c r="AJ62" s="228"/>
      <c r="AK62" s="228"/>
      <c r="AL62" s="228"/>
      <c r="AM62" s="228"/>
      <c r="AN62" s="228"/>
      <c r="AO62" s="228"/>
      <c r="AP62" s="228"/>
      <c r="AQ62" s="228"/>
      <c r="AR62" s="228"/>
      <c r="AS62" s="228"/>
      <c r="AT62" s="228"/>
      <c r="AU62" s="228"/>
      <c r="AV62" s="228"/>
      <c r="AW62" s="228"/>
      <c r="AX62" s="228"/>
      <c r="AY62" s="228"/>
      <c r="AZ62" s="228"/>
      <c r="BA62" s="228"/>
      <c r="BB62" s="228"/>
      <c r="BC62" s="228"/>
      <c r="BD62" s="228"/>
      <c r="BE62" s="228"/>
      <c r="BF62" s="228"/>
      <c r="BG62" s="228"/>
      <c r="BH62" s="228"/>
      <c r="BI62" s="228"/>
      <c r="BJ62" s="228"/>
      <c r="BK62" s="228"/>
      <c r="BL62" s="228"/>
      <c r="BM62" s="228"/>
      <c r="BN62" s="228"/>
      <c r="BO62" s="228"/>
      <c r="BP62" s="228"/>
      <c r="BQ62" s="228"/>
      <c r="BR62" s="228"/>
      <c r="BS62" s="228"/>
      <c r="BT62" s="228"/>
      <c r="BU62" s="228"/>
      <c r="BV62" s="228"/>
      <c r="BW62" s="228"/>
      <c r="BX62" s="228"/>
      <c r="BY62" s="228"/>
      <c r="BZ62" s="228"/>
      <c r="CA62" s="228"/>
      <c r="CB62" s="228"/>
      <c r="CC62" s="228"/>
      <c r="CD62" s="228"/>
      <c r="CE62" s="228"/>
      <c r="CF62" s="228"/>
      <c r="CG62" s="228"/>
      <c r="CH62" s="228"/>
      <c r="CI62" s="228"/>
      <c r="CJ62" s="228"/>
      <c r="CK62" s="228"/>
      <c r="CL62" s="228"/>
      <c r="CM62" s="228"/>
      <c r="CN62" s="228"/>
      <c r="CO62" s="228"/>
      <c r="CP62" s="228"/>
      <c r="CQ62" s="228"/>
      <c r="CR62" s="228"/>
      <c r="CS62" s="228"/>
      <c r="CT62" s="228"/>
      <c r="CU62" s="228"/>
      <c r="CV62" s="228"/>
      <c r="CW62" s="228"/>
      <c r="CX62" s="228"/>
      <c r="CY62" s="228"/>
      <c r="CZ62" s="228"/>
      <c r="DA62" s="228"/>
      <c r="DB62" s="228"/>
      <c r="DC62" s="228"/>
      <c r="DD62" s="228"/>
      <c r="DE62" s="228"/>
      <c r="DF62" s="228"/>
      <c r="DG62" s="228"/>
      <c r="DH62" s="228"/>
      <c r="DI62" s="228"/>
      <c r="DJ62" s="228"/>
      <c r="DK62" s="228"/>
      <c r="DL62" s="228"/>
      <c r="DM62" s="228"/>
      <c r="DN62" s="228"/>
      <c r="DO62" s="228"/>
      <c r="DP62" s="228"/>
      <c r="DQ62" s="228"/>
      <c r="DR62" s="228"/>
      <c r="DS62" s="228"/>
      <c r="DT62" s="228"/>
      <c r="DU62" s="228"/>
      <c r="DV62" s="228"/>
      <c r="DW62" s="228"/>
      <c r="DX62" s="228"/>
      <c r="DY62" s="228"/>
      <c r="DZ62" s="228"/>
      <c r="EA62" s="228"/>
      <c r="EB62" s="228"/>
      <c r="EC62" s="228"/>
      <c r="ED62" s="228"/>
      <c r="EE62" s="228"/>
      <c r="EF62" s="228"/>
      <c r="EG62" s="228"/>
      <c r="EH62" s="228"/>
      <c r="EI62" s="228"/>
      <c r="EJ62" s="228"/>
      <c r="EK62" s="228"/>
      <c r="EL62" s="228"/>
      <c r="EM62" s="228"/>
      <c r="EN62" s="228"/>
      <c r="EO62" s="228"/>
      <c r="EP62" s="228"/>
      <c r="EQ62" s="228"/>
      <c r="ER62" s="228"/>
      <c r="ES62" s="228"/>
      <c r="ET62" s="228"/>
      <c r="EU62" s="228"/>
      <c r="EV62" s="228"/>
      <c r="EW62" s="228"/>
      <c r="EX62" s="228"/>
      <c r="EY62" s="228"/>
      <c r="EZ62" s="228"/>
      <c r="FA62" s="228"/>
      <c r="FB62" s="228"/>
      <c r="FC62" s="228"/>
      <c r="FD62" s="228"/>
      <c r="FE62" s="228"/>
      <c r="FF62" s="228"/>
      <c r="FG62" s="228"/>
      <c r="FH62" s="228"/>
      <c r="FI62" s="228"/>
      <c r="FJ62" s="228"/>
      <c r="FK62" s="228"/>
      <c r="FL62" s="228"/>
      <c r="FM62" s="228"/>
      <c r="FN62" s="228"/>
      <c r="FO62" s="228"/>
      <c r="FP62" s="228"/>
      <c r="FQ62" s="228"/>
      <c r="FR62" s="228"/>
      <c r="FS62" s="228"/>
      <c r="FT62" s="228"/>
      <c r="FU62" s="228"/>
      <c r="FV62" s="228"/>
      <c r="FW62" s="228"/>
      <c r="FX62" s="228"/>
      <c r="FY62" s="228"/>
      <c r="FZ62" s="228"/>
      <c r="GA62" s="228"/>
      <c r="GB62" s="228"/>
      <c r="GC62" s="228"/>
      <c r="GD62" s="228"/>
      <c r="GE62" s="228"/>
      <c r="GF62" s="228"/>
      <c r="GG62" s="228"/>
      <c r="GH62" s="228"/>
      <c r="GI62" s="228"/>
      <c r="GJ62" s="228"/>
      <c r="GK62" s="228"/>
      <c r="GL62" s="228"/>
      <c r="GM62" s="228"/>
      <c r="GN62" s="228"/>
      <c r="GO62" s="228"/>
      <c r="GP62" s="228"/>
      <c r="GQ62" s="228"/>
      <c r="GR62" s="228"/>
      <c r="GS62" s="228"/>
      <c r="GT62" s="228"/>
      <c r="GU62" s="228"/>
      <c r="GV62" s="228"/>
      <c r="GW62" s="228"/>
      <c r="GX62" s="228"/>
      <c r="GY62" s="228"/>
      <c r="GZ62" s="228"/>
      <c r="HA62" s="228"/>
      <c r="HB62" s="228"/>
      <c r="HC62" s="228"/>
      <c r="HD62" s="228"/>
      <c r="HE62" s="228"/>
      <c r="HF62" s="228"/>
      <c r="HG62" s="228"/>
      <c r="HH62" s="228"/>
      <c r="HI62" s="228"/>
      <c r="HJ62" s="228"/>
      <c r="HK62" s="228"/>
      <c r="HL62" s="228"/>
      <c r="HM62" s="228"/>
      <c r="HN62" s="228"/>
      <c r="HO62" s="228"/>
      <c r="HP62" s="228"/>
      <c r="HQ62" s="228"/>
      <c r="HR62" s="228"/>
      <c r="HS62" s="228"/>
      <c r="HT62" s="228"/>
      <c r="HU62" s="228"/>
      <c r="HV62" s="228"/>
      <c r="HW62" s="228"/>
      <c r="HX62" s="228"/>
      <c r="HY62" s="228"/>
      <c r="HZ62" s="228"/>
      <c r="IA62" s="228"/>
      <c r="IB62" s="228"/>
      <c r="IC62" s="228"/>
      <c r="ID62" s="228"/>
      <c r="IE62" s="228"/>
      <c r="IF62" s="228"/>
      <c r="IG62" s="228"/>
      <c r="IH62" s="228"/>
      <c r="II62" s="228"/>
      <c r="IJ62" s="228"/>
      <c r="IK62" s="228"/>
      <c r="IL62" s="228"/>
      <c r="IM62" s="228"/>
      <c r="IN62" s="228"/>
      <c r="IO62" s="228"/>
      <c r="IP62" s="228"/>
      <c r="IQ62" s="228"/>
      <c r="IR62" s="228"/>
      <c r="IS62" s="228"/>
      <c r="IT62" s="228"/>
      <c r="IU62" s="228"/>
      <c r="IV62" s="228"/>
      <c r="IW62" s="228"/>
      <c r="IX62" s="228"/>
      <c r="IY62" s="228"/>
      <c r="IZ62" s="228"/>
      <c r="JA62" s="228"/>
      <c r="JB62" s="228"/>
      <c r="JC62" s="228"/>
      <c r="JD62" s="228"/>
      <c r="JE62" s="228"/>
      <c r="JF62" s="228"/>
      <c r="JG62" s="228"/>
      <c r="JH62" s="228"/>
      <c r="JI62" s="228"/>
      <c r="JJ62" s="228"/>
      <c r="JK62" s="228"/>
      <c r="JL62" s="228"/>
      <c r="JM62" s="228"/>
      <c r="JN62" s="228"/>
      <c r="JO62" s="228"/>
      <c r="JP62" s="228"/>
      <c r="JQ62" s="228"/>
      <c r="JR62" s="228"/>
      <c r="JS62" s="228"/>
      <c r="JT62" s="228"/>
      <c r="JU62" s="228"/>
      <c r="JV62" s="228"/>
      <c r="JW62" s="228"/>
      <c r="JX62" s="228"/>
      <c r="JY62" s="228"/>
      <c r="JZ62" s="228"/>
      <c r="KA62" s="228"/>
      <c r="KB62" s="228"/>
      <c r="KC62" s="228"/>
      <c r="KD62" s="228"/>
      <c r="KE62" s="228"/>
      <c r="KF62" s="228"/>
      <c r="KG62" s="228"/>
      <c r="KH62" s="228"/>
      <c r="KI62" s="228"/>
      <c r="KJ62" s="228"/>
      <c r="KK62" s="228"/>
      <c r="KL62" s="228"/>
      <c r="KM62" s="228"/>
      <c r="KN62" s="228"/>
      <c r="KO62" s="228"/>
      <c r="KP62" s="228"/>
      <c r="KQ62" s="228"/>
      <c r="KR62" s="228"/>
      <c r="KS62" s="228"/>
      <c r="KT62" s="228"/>
      <c r="KU62" s="228"/>
      <c r="KV62" s="228"/>
      <c r="KW62" s="228"/>
      <c r="KX62" s="228"/>
      <c r="KY62" s="228"/>
      <c r="KZ62" s="228"/>
      <c r="LA62" s="228"/>
      <c r="LB62" s="228"/>
      <c r="LC62" s="228"/>
      <c r="LD62" s="228"/>
      <c r="LE62" s="228"/>
      <c r="LF62" s="228"/>
      <c r="LG62" s="228"/>
      <c r="LH62" s="228"/>
      <c r="LI62" s="228"/>
      <c r="LJ62" s="228"/>
      <c r="LK62" s="228"/>
      <c r="LL62" s="228"/>
      <c r="LM62" s="228"/>
      <c r="LN62" s="228"/>
      <c r="LO62" s="228"/>
      <c r="LP62" s="228"/>
      <c r="LQ62" s="228"/>
      <c r="LR62" s="228"/>
    </row>
    <row r="63" spans="1:330" s="188" customFormat="1" ht="12.75" customHeight="1" x14ac:dyDescent="0.25">
      <c r="A63" s="259">
        <v>52</v>
      </c>
      <c r="B63" s="260" t="s">
        <v>0</v>
      </c>
      <c r="C63" s="260" t="s">
        <v>1635</v>
      </c>
      <c r="D63" s="269" t="s">
        <v>209</v>
      </c>
      <c r="E63" s="292"/>
      <c r="F63" s="292"/>
      <c r="G63" s="274" t="s">
        <v>164</v>
      </c>
      <c r="H63" s="263" t="s">
        <v>1593</v>
      </c>
      <c r="I63" s="263"/>
      <c r="J63" s="264" t="s">
        <v>198</v>
      </c>
      <c r="K63" s="262" t="s">
        <v>210</v>
      </c>
      <c r="L63" s="314">
        <v>10689</v>
      </c>
      <c r="M63" s="322" t="s">
        <v>150</v>
      </c>
      <c r="N63" s="26">
        <v>0</v>
      </c>
      <c r="O63" s="266">
        <f t="shared" si="3"/>
        <v>0</v>
      </c>
      <c r="P63" s="267">
        <f t="shared" si="2"/>
        <v>0</v>
      </c>
      <c r="Q63" s="268">
        <f t="shared" si="4"/>
        <v>0</v>
      </c>
      <c r="R63" s="231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Q63" s="228"/>
      <c r="AR63" s="228"/>
      <c r="AS63" s="228"/>
      <c r="AT63" s="228"/>
      <c r="AU63" s="228"/>
      <c r="AV63" s="228"/>
      <c r="AW63" s="228"/>
      <c r="AX63" s="228"/>
      <c r="AY63" s="228"/>
      <c r="AZ63" s="228"/>
      <c r="BA63" s="228"/>
      <c r="BB63" s="228"/>
      <c r="BC63" s="228"/>
      <c r="BD63" s="228"/>
      <c r="BE63" s="228"/>
      <c r="BF63" s="228"/>
      <c r="BG63" s="228"/>
      <c r="BH63" s="228"/>
      <c r="BI63" s="228"/>
      <c r="BJ63" s="228"/>
      <c r="BK63" s="228"/>
      <c r="BL63" s="228"/>
      <c r="BM63" s="228"/>
      <c r="BN63" s="228"/>
      <c r="BO63" s="228"/>
      <c r="BP63" s="228"/>
      <c r="BQ63" s="228"/>
      <c r="BR63" s="228"/>
      <c r="BS63" s="228"/>
      <c r="BT63" s="228"/>
      <c r="BU63" s="228"/>
      <c r="BV63" s="228"/>
      <c r="BW63" s="228"/>
      <c r="BX63" s="228"/>
      <c r="BY63" s="228"/>
      <c r="BZ63" s="228"/>
      <c r="CA63" s="228"/>
      <c r="CB63" s="228"/>
      <c r="CC63" s="228"/>
      <c r="CD63" s="228"/>
      <c r="CE63" s="228"/>
      <c r="CF63" s="228"/>
      <c r="CG63" s="228"/>
      <c r="CH63" s="228"/>
      <c r="CI63" s="228"/>
      <c r="CJ63" s="228"/>
      <c r="CK63" s="228"/>
      <c r="CL63" s="228"/>
      <c r="CM63" s="228"/>
      <c r="CN63" s="228"/>
      <c r="CO63" s="228"/>
      <c r="CP63" s="228"/>
      <c r="CQ63" s="228"/>
      <c r="CR63" s="228"/>
      <c r="CS63" s="228"/>
      <c r="CT63" s="228"/>
      <c r="CU63" s="228"/>
      <c r="CV63" s="228"/>
      <c r="CW63" s="228"/>
      <c r="CX63" s="228"/>
      <c r="CY63" s="228"/>
      <c r="CZ63" s="228"/>
      <c r="DA63" s="228"/>
      <c r="DB63" s="228"/>
      <c r="DC63" s="228"/>
      <c r="DD63" s="228"/>
      <c r="DE63" s="228"/>
      <c r="DF63" s="228"/>
      <c r="DG63" s="228"/>
      <c r="DH63" s="228"/>
      <c r="DI63" s="228"/>
      <c r="DJ63" s="228"/>
      <c r="DK63" s="228"/>
      <c r="DL63" s="228"/>
      <c r="DM63" s="228"/>
      <c r="DN63" s="228"/>
      <c r="DO63" s="228"/>
      <c r="DP63" s="228"/>
      <c r="DQ63" s="228"/>
      <c r="DR63" s="228"/>
      <c r="DS63" s="228"/>
      <c r="DT63" s="228"/>
      <c r="DU63" s="228"/>
      <c r="DV63" s="228"/>
      <c r="DW63" s="228"/>
      <c r="DX63" s="228"/>
      <c r="DY63" s="228"/>
      <c r="DZ63" s="228"/>
      <c r="EA63" s="228"/>
      <c r="EB63" s="228"/>
      <c r="EC63" s="228"/>
      <c r="ED63" s="228"/>
      <c r="EE63" s="228"/>
      <c r="EF63" s="228"/>
      <c r="EG63" s="228"/>
      <c r="EH63" s="228"/>
      <c r="EI63" s="228"/>
      <c r="EJ63" s="228"/>
      <c r="EK63" s="228"/>
      <c r="EL63" s="228"/>
      <c r="EM63" s="228"/>
      <c r="EN63" s="228"/>
      <c r="EO63" s="228"/>
      <c r="EP63" s="228"/>
      <c r="EQ63" s="228"/>
      <c r="ER63" s="228"/>
      <c r="ES63" s="228"/>
      <c r="ET63" s="228"/>
      <c r="EU63" s="228"/>
      <c r="EV63" s="228"/>
      <c r="EW63" s="228"/>
      <c r="EX63" s="228"/>
      <c r="EY63" s="228"/>
      <c r="EZ63" s="228"/>
      <c r="FA63" s="228"/>
      <c r="FB63" s="228"/>
      <c r="FC63" s="228"/>
      <c r="FD63" s="228"/>
      <c r="FE63" s="228"/>
      <c r="FF63" s="228"/>
      <c r="FG63" s="228"/>
      <c r="FH63" s="228"/>
      <c r="FI63" s="228"/>
      <c r="FJ63" s="228"/>
      <c r="FK63" s="228"/>
      <c r="FL63" s="228"/>
      <c r="FM63" s="228"/>
      <c r="FN63" s="228"/>
      <c r="FO63" s="228"/>
      <c r="FP63" s="228"/>
      <c r="FQ63" s="228"/>
      <c r="FR63" s="228"/>
      <c r="FS63" s="228"/>
      <c r="FT63" s="228"/>
      <c r="FU63" s="228"/>
      <c r="FV63" s="228"/>
      <c r="FW63" s="228"/>
      <c r="FX63" s="228"/>
      <c r="FY63" s="228"/>
      <c r="FZ63" s="228"/>
      <c r="GA63" s="228"/>
      <c r="GB63" s="228"/>
      <c r="GC63" s="228"/>
      <c r="GD63" s="228"/>
      <c r="GE63" s="228"/>
      <c r="GF63" s="228"/>
      <c r="GG63" s="228"/>
      <c r="GH63" s="228"/>
      <c r="GI63" s="228"/>
      <c r="GJ63" s="228"/>
      <c r="GK63" s="228"/>
      <c r="GL63" s="228"/>
      <c r="GM63" s="228"/>
      <c r="GN63" s="228"/>
      <c r="GO63" s="228"/>
      <c r="GP63" s="228"/>
      <c r="GQ63" s="228"/>
      <c r="GR63" s="228"/>
      <c r="GS63" s="228"/>
      <c r="GT63" s="228"/>
      <c r="GU63" s="228"/>
      <c r="GV63" s="228"/>
      <c r="GW63" s="228"/>
      <c r="GX63" s="228"/>
      <c r="GY63" s="228"/>
      <c r="GZ63" s="228"/>
      <c r="HA63" s="228"/>
      <c r="HB63" s="228"/>
      <c r="HC63" s="228"/>
      <c r="HD63" s="228"/>
      <c r="HE63" s="228"/>
      <c r="HF63" s="228"/>
      <c r="HG63" s="228"/>
      <c r="HH63" s="228"/>
      <c r="HI63" s="228"/>
      <c r="HJ63" s="228"/>
      <c r="HK63" s="228"/>
      <c r="HL63" s="228"/>
      <c r="HM63" s="228"/>
      <c r="HN63" s="228"/>
      <c r="HO63" s="228"/>
      <c r="HP63" s="228"/>
      <c r="HQ63" s="228"/>
      <c r="HR63" s="228"/>
      <c r="HS63" s="228"/>
      <c r="HT63" s="228"/>
      <c r="HU63" s="228"/>
      <c r="HV63" s="228"/>
      <c r="HW63" s="228"/>
      <c r="HX63" s="228"/>
      <c r="HY63" s="228"/>
      <c r="HZ63" s="228"/>
      <c r="IA63" s="228"/>
      <c r="IB63" s="228"/>
      <c r="IC63" s="228"/>
      <c r="ID63" s="228"/>
      <c r="IE63" s="228"/>
      <c r="IF63" s="228"/>
      <c r="IG63" s="228"/>
      <c r="IH63" s="228"/>
      <c r="II63" s="228"/>
      <c r="IJ63" s="228"/>
      <c r="IK63" s="228"/>
      <c r="IL63" s="228"/>
      <c r="IM63" s="228"/>
      <c r="IN63" s="228"/>
      <c r="IO63" s="228"/>
      <c r="IP63" s="228"/>
      <c r="IQ63" s="228"/>
      <c r="IR63" s="228"/>
      <c r="IS63" s="228"/>
      <c r="IT63" s="228"/>
      <c r="IU63" s="228"/>
      <c r="IV63" s="228"/>
      <c r="IW63" s="228"/>
      <c r="IX63" s="228"/>
      <c r="IY63" s="228"/>
      <c r="IZ63" s="228"/>
      <c r="JA63" s="228"/>
      <c r="JB63" s="228"/>
      <c r="JC63" s="228"/>
      <c r="JD63" s="228"/>
      <c r="JE63" s="228"/>
      <c r="JF63" s="228"/>
      <c r="JG63" s="228"/>
      <c r="JH63" s="228"/>
      <c r="JI63" s="228"/>
      <c r="JJ63" s="228"/>
      <c r="JK63" s="228"/>
      <c r="JL63" s="228"/>
      <c r="JM63" s="228"/>
      <c r="JN63" s="228"/>
      <c r="JO63" s="228"/>
      <c r="JP63" s="228"/>
      <c r="JQ63" s="228"/>
      <c r="JR63" s="228"/>
      <c r="JS63" s="228"/>
      <c r="JT63" s="228"/>
      <c r="JU63" s="228"/>
      <c r="JV63" s="228"/>
      <c r="JW63" s="228"/>
      <c r="JX63" s="228"/>
      <c r="JY63" s="228"/>
      <c r="JZ63" s="228"/>
      <c r="KA63" s="228"/>
      <c r="KB63" s="228"/>
      <c r="KC63" s="228"/>
      <c r="KD63" s="228"/>
      <c r="KE63" s="228"/>
      <c r="KF63" s="228"/>
      <c r="KG63" s="228"/>
      <c r="KH63" s="228"/>
      <c r="KI63" s="228"/>
      <c r="KJ63" s="228"/>
      <c r="KK63" s="228"/>
      <c r="KL63" s="228"/>
      <c r="KM63" s="228"/>
      <c r="KN63" s="228"/>
      <c r="KO63" s="228"/>
      <c r="KP63" s="228"/>
      <c r="KQ63" s="228"/>
      <c r="KR63" s="228"/>
      <c r="KS63" s="228"/>
      <c r="KT63" s="228"/>
      <c r="KU63" s="228"/>
      <c r="KV63" s="228"/>
      <c r="KW63" s="228"/>
      <c r="KX63" s="228"/>
      <c r="KY63" s="228"/>
      <c r="KZ63" s="228"/>
      <c r="LA63" s="228"/>
      <c r="LB63" s="228"/>
      <c r="LC63" s="228"/>
      <c r="LD63" s="228"/>
      <c r="LE63" s="228"/>
      <c r="LF63" s="228"/>
      <c r="LG63" s="228"/>
      <c r="LH63" s="228"/>
      <c r="LI63" s="228"/>
      <c r="LJ63" s="228"/>
      <c r="LK63" s="228"/>
      <c r="LL63" s="228"/>
      <c r="LM63" s="228"/>
      <c r="LN63" s="228"/>
      <c r="LO63" s="228"/>
      <c r="LP63" s="228"/>
      <c r="LQ63" s="228"/>
      <c r="LR63" s="228"/>
    </row>
    <row r="64" spans="1:330" ht="12.75" customHeight="1" x14ac:dyDescent="0.25">
      <c r="A64" s="259">
        <v>53</v>
      </c>
      <c r="B64" s="260" t="s">
        <v>0</v>
      </c>
      <c r="C64" s="260" t="s">
        <v>1635</v>
      </c>
      <c r="D64" s="261" t="s">
        <v>340</v>
      </c>
      <c r="E64" s="292"/>
      <c r="F64" s="292"/>
      <c r="G64" s="262" t="s">
        <v>339</v>
      </c>
      <c r="H64" s="262" t="s">
        <v>338</v>
      </c>
      <c r="I64" s="262"/>
      <c r="J64" s="262" t="s">
        <v>51</v>
      </c>
      <c r="K64" s="262" t="s">
        <v>45</v>
      </c>
      <c r="L64" s="314">
        <v>156</v>
      </c>
      <c r="M64" s="322" t="s">
        <v>150</v>
      </c>
      <c r="N64" s="26">
        <v>0</v>
      </c>
      <c r="O64" s="266">
        <f t="shared" si="3"/>
        <v>0</v>
      </c>
      <c r="P64" s="267">
        <f t="shared" si="2"/>
        <v>0</v>
      </c>
      <c r="Q64" s="268">
        <f t="shared" si="4"/>
        <v>0</v>
      </c>
      <c r="R64" s="231"/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28"/>
      <c r="AH64" s="228"/>
      <c r="AI64" s="228"/>
      <c r="AJ64" s="228"/>
      <c r="AK64" s="228"/>
      <c r="AL64" s="228"/>
      <c r="AM64" s="228"/>
      <c r="AN64" s="228"/>
      <c r="AO64" s="228"/>
      <c r="AP64" s="228"/>
      <c r="AQ64" s="228"/>
      <c r="AR64" s="228"/>
      <c r="AS64" s="228"/>
      <c r="AT64" s="228"/>
      <c r="AU64" s="228"/>
      <c r="AV64" s="228"/>
      <c r="AW64" s="228"/>
      <c r="AX64" s="228"/>
      <c r="AY64" s="228"/>
      <c r="AZ64" s="228"/>
      <c r="BA64" s="228"/>
      <c r="BB64" s="228"/>
      <c r="BC64" s="228"/>
      <c r="BD64" s="228"/>
      <c r="BE64" s="228"/>
      <c r="BF64" s="228"/>
      <c r="BG64" s="228"/>
      <c r="BH64" s="228"/>
      <c r="BI64" s="228"/>
      <c r="BJ64" s="228"/>
      <c r="BK64" s="228"/>
      <c r="BL64" s="228"/>
      <c r="BM64" s="228"/>
      <c r="BN64" s="228"/>
      <c r="BO64" s="228"/>
      <c r="BP64" s="228"/>
      <c r="BQ64" s="228"/>
      <c r="BR64" s="228"/>
      <c r="BS64" s="228"/>
      <c r="BT64" s="228"/>
      <c r="BU64" s="228"/>
      <c r="BV64" s="228"/>
      <c r="BW64" s="228"/>
      <c r="BX64" s="228"/>
      <c r="BY64" s="228"/>
      <c r="BZ64" s="228"/>
      <c r="CA64" s="228"/>
      <c r="CB64" s="228"/>
      <c r="CC64" s="228"/>
      <c r="CD64" s="228"/>
      <c r="CE64" s="228"/>
      <c r="CF64" s="228"/>
      <c r="CG64" s="228"/>
      <c r="CH64" s="228"/>
      <c r="CI64" s="228"/>
      <c r="CJ64" s="228"/>
      <c r="CK64" s="228"/>
      <c r="CL64" s="228"/>
      <c r="CM64" s="228"/>
      <c r="CN64" s="228"/>
      <c r="CO64" s="228"/>
      <c r="CP64" s="228"/>
      <c r="CQ64" s="228"/>
      <c r="CR64" s="228"/>
      <c r="CS64" s="228"/>
      <c r="CT64" s="228"/>
      <c r="CU64" s="228"/>
      <c r="CV64" s="228"/>
      <c r="CW64" s="228"/>
      <c r="CX64" s="228"/>
      <c r="CY64" s="228"/>
      <c r="CZ64" s="228"/>
      <c r="DA64" s="228"/>
      <c r="DB64" s="228"/>
      <c r="DC64" s="228"/>
      <c r="DD64" s="228"/>
      <c r="DE64" s="228"/>
      <c r="DF64" s="228"/>
      <c r="DG64" s="228"/>
      <c r="DH64" s="228"/>
      <c r="DI64" s="228"/>
      <c r="DJ64" s="228"/>
      <c r="DK64" s="228"/>
      <c r="DL64" s="228"/>
      <c r="DM64" s="228"/>
      <c r="DN64" s="228"/>
      <c r="DO64" s="228"/>
      <c r="DP64" s="228"/>
      <c r="DQ64" s="228"/>
      <c r="DR64" s="228"/>
      <c r="DS64" s="228"/>
      <c r="DT64" s="228"/>
      <c r="DU64" s="228"/>
      <c r="DV64" s="228"/>
      <c r="DW64" s="228"/>
      <c r="DX64" s="228"/>
      <c r="DY64" s="228"/>
      <c r="DZ64" s="228"/>
      <c r="EA64" s="228"/>
      <c r="EB64" s="228"/>
      <c r="EC64" s="228"/>
      <c r="ED64" s="228"/>
      <c r="EE64" s="228"/>
      <c r="EF64" s="228"/>
      <c r="EG64" s="228"/>
      <c r="EH64" s="228"/>
      <c r="EI64" s="228"/>
      <c r="EJ64" s="228"/>
      <c r="EK64" s="228"/>
      <c r="EL64" s="228"/>
      <c r="EM64" s="228"/>
      <c r="EN64" s="228"/>
      <c r="EO64" s="228"/>
      <c r="EP64" s="228"/>
      <c r="EQ64" s="228"/>
      <c r="ER64" s="228"/>
      <c r="ES64" s="228"/>
      <c r="ET64" s="228"/>
      <c r="EU64" s="228"/>
      <c r="EV64" s="228"/>
      <c r="EW64" s="228"/>
      <c r="EX64" s="228"/>
      <c r="EY64" s="228"/>
      <c r="EZ64" s="228"/>
      <c r="FA64" s="228"/>
      <c r="FB64" s="228"/>
      <c r="FC64" s="228"/>
      <c r="FD64" s="228"/>
      <c r="FE64" s="228"/>
      <c r="FF64" s="228"/>
      <c r="FG64" s="228"/>
      <c r="FH64" s="228"/>
      <c r="FI64" s="228"/>
      <c r="FJ64" s="228"/>
      <c r="FK64" s="228"/>
      <c r="FL64" s="228"/>
      <c r="FM64" s="228"/>
      <c r="FN64" s="228"/>
      <c r="FO64" s="228"/>
      <c r="FP64" s="228"/>
      <c r="FQ64" s="228"/>
      <c r="FR64" s="228"/>
      <c r="FS64" s="228"/>
      <c r="FT64" s="228"/>
      <c r="FU64" s="228"/>
      <c r="FV64" s="228"/>
      <c r="FW64" s="228"/>
      <c r="FX64" s="228"/>
      <c r="FY64" s="228"/>
      <c r="FZ64" s="228"/>
      <c r="GA64" s="228"/>
      <c r="GB64" s="228"/>
      <c r="GC64" s="228"/>
      <c r="GD64" s="228"/>
      <c r="GE64" s="228"/>
      <c r="GF64" s="228"/>
      <c r="GG64" s="228"/>
      <c r="GH64" s="228"/>
      <c r="GI64" s="228"/>
      <c r="GJ64" s="228"/>
      <c r="GK64" s="228"/>
      <c r="GL64" s="228"/>
      <c r="GM64" s="228"/>
      <c r="GN64" s="228"/>
      <c r="GO64" s="228"/>
      <c r="GP64" s="228"/>
      <c r="GQ64" s="228"/>
      <c r="GR64" s="228"/>
      <c r="GS64" s="228"/>
      <c r="GT64" s="228"/>
      <c r="GU64" s="228"/>
      <c r="GV64" s="228"/>
      <c r="GW64" s="228"/>
      <c r="GX64" s="228"/>
      <c r="GY64" s="228"/>
      <c r="GZ64" s="228"/>
      <c r="HA64" s="228"/>
      <c r="HB64" s="228"/>
      <c r="HC64" s="228"/>
      <c r="HD64" s="228"/>
      <c r="HE64" s="228"/>
      <c r="HF64" s="228"/>
      <c r="HG64" s="228"/>
      <c r="HH64" s="228"/>
      <c r="HI64" s="228"/>
      <c r="HJ64" s="228"/>
      <c r="HK64" s="228"/>
      <c r="HL64" s="228"/>
      <c r="HM64" s="228"/>
      <c r="HN64" s="228"/>
      <c r="HO64" s="228"/>
      <c r="HP64" s="228"/>
      <c r="HQ64" s="228"/>
      <c r="HR64" s="228"/>
      <c r="HS64" s="228"/>
      <c r="HT64" s="228"/>
      <c r="HU64" s="228"/>
      <c r="HV64" s="228"/>
      <c r="HW64" s="228"/>
      <c r="HX64" s="228"/>
      <c r="HY64" s="228"/>
      <c r="HZ64" s="228"/>
      <c r="IA64" s="228"/>
      <c r="IB64" s="228"/>
      <c r="IC64" s="228"/>
      <c r="ID64" s="228"/>
      <c r="IE64" s="228"/>
      <c r="IF64" s="228"/>
      <c r="IG64" s="228"/>
      <c r="IH64" s="228"/>
      <c r="II64" s="228"/>
      <c r="IJ64" s="228"/>
      <c r="IK64" s="228"/>
      <c r="IL64" s="228"/>
      <c r="IM64" s="228"/>
      <c r="IN64" s="228"/>
      <c r="IO64" s="228"/>
      <c r="IP64" s="228"/>
      <c r="IQ64" s="228"/>
      <c r="IR64" s="228"/>
      <c r="IS64" s="228"/>
      <c r="IT64" s="228"/>
      <c r="IU64" s="228"/>
      <c r="IV64" s="228"/>
      <c r="IW64" s="228"/>
      <c r="IX64" s="228"/>
      <c r="IY64" s="228"/>
      <c r="IZ64" s="228"/>
      <c r="JA64" s="228"/>
      <c r="JB64" s="228"/>
      <c r="JC64" s="228"/>
      <c r="JD64" s="228"/>
      <c r="JE64" s="228"/>
      <c r="JF64" s="228"/>
      <c r="JG64" s="228"/>
      <c r="JH64" s="228"/>
      <c r="JI64" s="228"/>
      <c r="JJ64" s="228"/>
      <c r="JK64" s="228"/>
      <c r="JL64" s="228"/>
      <c r="JM64" s="228"/>
      <c r="JN64" s="228"/>
      <c r="JO64" s="228"/>
      <c r="JP64" s="228"/>
      <c r="JQ64" s="228"/>
      <c r="JR64" s="228"/>
      <c r="JS64" s="228"/>
      <c r="JT64" s="228"/>
      <c r="JU64" s="228"/>
      <c r="JV64" s="228"/>
      <c r="JW64" s="228"/>
      <c r="JX64" s="228"/>
      <c r="JY64" s="228"/>
      <c r="JZ64" s="228"/>
      <c r="KA64" s="228"/>
      <c r="KB64" s="228"/>
      <c r="KC64" s="228"/>
      <c r="KD64" s="228"/>
      <c r="KE64" s="228"/>
      <c r="KF64" s="228"/>
      <c r="KG64" s="228"/>
      <c r="KH64" s="228"/>
      <c r="KI64" s="228"/>
      <c r="KJ64" s="228"/>
      <c r="KK64" s="228"/>
      <c r="KL64" s="228"/>
      <c r="KM64" s="228"/>
      <c r="KN64" s="228"/>
      <c r="KO64" s="228"/>
      <c r="KP64" s="228"/>
      <c r="KQ64" s="228"/>
      <c r="KR64" s="228"/>
      <c r="KS64" s="228"/>
      <c r="KT64" s="228"/>
      <c r="KU64" s="228"/>
      <c r="KV64" s="228"/>
      <c r="KW64" s="228"/>
      <c r="KX64" s="228"/>
      <c r="KY64" s="228"/>
      <c r="KZ64" s="228"/>
      <c r="LA64" s="228"/>
      <c r="LB64" s="228"/>
      <c r="LC64" s="228"/>
      <c r="LD64" s="228"/>
      <c r="LE64" s="228"/>
      <c r="LF64" s="228"/>
      <c r="LG64" s="228"/>
      <c r="LH64" s="228"/>
      <c r="LI64" s="228"/>
      <c r="LJ64" s="228"/>
      <c r="LK64" s="228"/>
      <c r="LL64" s="228"/>
      <c r="LM64" s="228"/>
      <c r="LN64" s="228"/>
      <c r="LO64" s="228"/>
      <c r="LP64" s="228"/>
      <c r="LQ64" s="228"/>
      <c r="LR64" s="228"/>
    </row>
    <row r="65" spans="1:330" s="169" customFormat="1" ht="12.75" customHeight="1" x14ac:dyDescent="0.25">
      <c r="A65" s="259">
        <v>54</v>
      </c>
      <c r="B65" s="260" t="s">
        <v>0</v>
      </c>
      <c r="C65" s="260" t="s">
        <v>1635</v>
      </c>
      <c r="D65" s="261" t="s">
        <v>167</v>
      </c>
      <c r="E65" s="292"/>
      <c r="F65" s="292"/>
      <c r="G65" s="262"/>
      <c r="H65" s="262" t="s">
        <v>49</v>
      </c>
      <c r="I65" s="262"/>
      <c r="J65" s="262" t="s">
        <v>166</v>
      </c>
      <c r="K65" s="262" t="s">
        <v>45</v>
      </c>
      <c r="L65" s="314">
        <v>180</v>
      </c>
      <c r="M65" s="322" t="s">
        <v>150</v>
      </c>
      <c r="N65" s="26">
        <v>0</v>
      </c>
      <c r="O65" s="266">
        <f t="shared" si="3"/>
        <v>0</v>
      </c>
      <c r="P65" s="267">
        <f t="shared" si="2"/>
        <v>0</v>
      </c>
      <c r="Q65" s="268">
        <f t="shared" si="4"/>
        <v>0</v>
      </c>
      <c r="R65" s="231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/>
      <c r="BI65" s="228"/>
      <c r="BJ65" s="228"/>
      <c r="BK65" s="228"/>
      <c r="BL65" s="228"/>
      <c r="BM65" s="228"/>
      <c r="BN65" s="228"/>
      <c r="BO65" s="228"/>
      <c r="BP65" s="228"/>
      <c r="BQ65" s="228"/>
      <c r="BR65" s="228"/>
      <c r="BS65" s="228"/>
      <c r="BT65" s="228"/>
      <c r="BU65" s="228"/>
      <c r="BV65" s="228"/>
      <c r="BW65" s="228"/>
      <c r="BX65" s="228"/>
      <c r="BY65" s="228"/>
      <c r="BZ65" s="228"/>
      <c r="CA65" s="228"/>
      <c r="CB65" s="228"/>
      <c r="CC65" s="228"/>
      <c r="CD65" s="228"/>
      <c r="CE65" s="228"/>
      <c r="CF65" s="228"/>
      <c r="CG65" s="228"/>
      <c r="CH65" s="228"/>
      <c r="CI65" s="228"/>
      <c r="CJ65" s="228"/>
      <c r="CK65" s="228"/>
      <c r="CL65" s="228"/>
      <c r="CM65" s="228"/>
      <c r="CN65" s="228"/>
      <c r="CO65" s="228"/>
      <c r="CP65" s="228"/>
      <c r="CQ65" s="228"/>
      <c r="CR65" s="228"/>
      <c r="CS65" s="228"/>
      <c r="CT65" s="228"/>
      <c r="CU65" s="228"/>
      <c r="CV65" s="228"/>
      <c r="CW65" s="228"/>
      <c r="CX65" s="228"/>
      <c r="CY65" s="228"/>
      <c r="CZ65" s="228"/>
      <c r="DA65" s="228"/>
      <c r="DB65" s="228"/>
      <c r="DC65" s="228"/>
      <c r="DD65" s="228"/>
      <c r="DE65" s="228"/>
      <c r="DF65" s="228"/>
      <c r="DG65" s="228"/>
      <c r="DH65" s="228"/>
      <c r="DI65" s="228"/>
      <c r="DJ65" s="228"/>
      <c r="DK65" s="228"/>
      <c r="DL65" s="228"/>
      <c r="DM65" s="228"/>
      <c r="DN65" s="228"/>
      <c r="DO65" s="228"/>
      <c r="DP65" s="228"/>
      <c r="DQ65" s="228"/>
      <c r="DR65" s="228"/>
      <c r="DS65" s="228"/>
      <c r="DT65" s="228"/>
      <c r="DU65" s="228"/>
      <c r="DV65" s="228"/>
      <c r="DW65" s="228"/>
      <c r="DX65" s="228"/>
      <c r="DY65" s="228"/>
      <c r="DZ65" s="228"/>
      <c r="EA65" s="228"/>
      <c r="EB65" s="228"/>
      <c r="EC65" s="228"/>
      <c r="ED65" s="228"/>
      <c r="EE65" s="228"/>
      <c r="EF65" s="228"/>
      <c r="EG65" s="228"/>
      <c r="EH65" s="228"/>
      <c r="EI65" s="228"/>
      <c r="EJ65" s="228"/>
      <c r="EK65" s="228"/>
      <c r="EL65" s="228"/>
      <c r="EM65" s="228"/>
      <c r="EN65" s="228"/>
      <c r="EO65" s="228"/>
      <c r="EP65" s="228"/>
      <c r="EQ65" s="228"/>
      <c r="ER65" s="228"/>
      <c r="ES65" s="228"/>
      <c r="ET65" s="228"/>
      <c r="EU65" s="228"/>
      <c r="EV65" s="228"/>
      <c r="EW65" s="228"/>
      <c r="EX65" s="228"/>
      <c r="EY65" s="228"/>
      <c r="EZ65" s="228"/>
      <c r="FA65" s="228"/>
      <c r="FB65" s="228"/>
      <c r="FC65" s="228"/>
      <c r="FD65" s="228"/>
      <c r="FE65" s="228"/>
      <c r="FF65" s="228"/>
      <c r="FG65" s="228"/>
      <c r="FH65" s="228"/>
      <c r="FI65" s="228"/>
      <c r="FJ65" s="228"/>
      <c r="FK65" s="228"/>
      <c r="FL65" s="228"/>
      <c r="FM65" s="228"/>
      <c r="FN65" s="228"/>
      <c r="FO65" s="228"/>
      <c r="FP65" s="228"/>
      <c r="FQ65" s="228"/>
      <c r="FR65" s="228"/>
      <c r="FS65" s="228"/>
      <c r="FT65" s="228"/>
      <c r="FU65" s="228"/>
      <c r="FV65" s="228"/>
      <c r="FW65" s="228"/>
      <c r="FX65" s="228"/>
      <c r="FY65" s="228"/>
      <c r="FZ65" s="228"/>
      <c r="GA65" s="228"/>
      <c r="GB65" s="228"/>
      <c r="GC65" s="228"/>
      <c r="GD65" s="228"/>
      <c r="GE65" s="228"/>
      <c r="GF65" s="228"/>
      <c r="GG65" s="228"/>
      <c r="GH65" s="228"/>
      <c r="GI65" s="228"/>
      <c r="GJ65" s="228"/>
      <c r="GK65" s="228"/>
      <c r="GL65" s="228"/>
      <c r="GM65" s="228"/>
      <c r="GN65" s="228"/>
      <c r="GO65" s="228"/>
      <c r="GP65" s="228"/>
      <c r="GQ65" s="228"/>
      <c r="GR65" s="228"/>
      <c r="GS65" s="228"/>
      <c r="GT65" s="228"/>
      <c r="GU65" s="228"/>
      <c r="GV65" s="228"/>
      <c r="GW65" s="228"/>
      <c r="GX65" s="228"/>
      <c r="GY65" s="228"/>
      <c r="GZ65" s="228"/>
      <c r="HA65" s="228"/>
      <c r="HB65" s="228"/>
      <c r="HC65" s="228"/>
      <c r="HD65" s="228"/>
      <c r="HE65" s="228"/>
      <c r="HF65" s="228"/>
      <c r="HG65" s="228"/>
      <c r="HH65" s="228"/>
      <c r="HI65" s="228"/>
      <c r="HJ65" s="228"/>
      <c r="HK65" s="228"/>
      <c r="HL65" s="228"/>
      <c r="HM65" s="228"/>
      <c r="HN65" s="228"/>
      <c r="HO65" s="228"/>
      <c r="HP65" s="228"/>
      <c r="HQ65" s="228"/>
      <c r="HR65" s="228"/>
      <c r="HS65" s="228"/>
      <c r="HT65" s="228"/>
      <c r="HU65" s="228"/>
      <c r="HV65" s="228"/>
      <c r="HW65" s="228"/>
      <c r="HX65" s="228"/>
      <c r="HY65" s="228"/>
      <c r="HZ65" s="228"/>
      <c r="IA65" s="228"/>
      <c r="IB65" s="228"/>
      <c r="IC65" s="228"/>
      <c r="ID65" s="228"/>
      <c r="IE65" s="228"/>
      <c r="IF65" s="228"/>
      <c r="IG65" s="228"/>
      <c r="IH65" s="228"/>
      <c r="II65" s="228"/>
      <c r="IJ65" s="228"/>
      <c r="IK65" s="228"/>
      <c r="IL65" s="228"/>
      <c r="IM65" s="228"/>
      <c r="IN65" s="228"/>
      <c r="IO65" s="228"/>
      <c r="IP65" s="228"/>
      <c r="IQ65" s="228"/>
      <c r="IR65" s="228"/>
      <c r="IS65" s="228"/>
      <c r="IT65" s="228"/>
      <c r="IU65" s="228"/>
      <c r="IV65" s="228"/>
      <c r="IW65" s="228"/>
      <c r="IX65" s="228"/>
      <c r="IY65" s="228"/>
      <c r="IZ65" s="228"/>
      <c r="JA65" s="228"/>
      <c r="JB65" s="228"/>
      <c r="JC65" s="228"/>
      <c r="JD65" s="228"/>
      <c r="JE65" s="228"/>
      <c r="JF65" s="228"/>
      <c r="JG65" s="228"/>
      <c r="JH65" s="228"/>
      <c r="JI65" s="228"/>
      <c r="JJ65" s="228"/>
      <c r="JK65" s="228"/>
      <c r="JL65" s="228"/>
      <c r="JM65" s="228"/>
      <c r="JN65" s="228"/>
      <c r="JO65" s="228"/>
      <c r="JP65" s="228"/>
      <c r="JQ65" s="228"/>
      <c r="JR65" s="228"/>
      <c r="JS65" s="228"/>
      <c r="JT65" s="228"/>
      <c r="JU65" s="228"/>
      <c r="JV65" s="228"/>
      <c r="JW65" s="228"/>
      <c r="JX65" s="228"/>
      <c r="JY65" s="228"/>
      <c r="JZ65" s="228"/>
      <c r="KA65" s="228"/>
      <c r="KB65" s="228"/>
      <c r="KC65" s="228"/>
      <c r="KD65" s="228"/>
      <c r="KE65" s="228"/>
      <c r="KF65" s="228"/>
      <c r="KG65" s="228"/>
      <c r="KH65" s="228"/>
      <c r="KI65" s="228"/>
      <c r="KJ65" s="228"/>
      <c r="KK65" s="228"/>
      <c r="KL65" s="228"/>
      <c r="KM65" s="228"/>
      <c r="KN65" s="228"/>
      <c r="KO65" s="228"/>
      <c r="KP65" s="228"/>
      <c r="KQ65" s="228"/>
      <c r="KR65" s="228"/>
      <c r="KS65" s="228"/>
      <c r="KT65" s="228"/>
      <c r="KU65" s="228"/>
      <c r="KV65" s="228"/>
      <c r="KW65" s="228"/>
      <c r="KX65" s="228"/>
      <c r="KY65" s="228"/>
      <c r="KZ65" s="228"/>
      <c r="LA65" s="228"/>
      <c r="LB65" s="228"/>
      <c r="LC65" s="228"/>
      <c r="LD65" s="228"/>
      <c r="LE65" s="228"/>
      <c r="LF65" s="228"/>
      <c r="LG65" s="228"/>
      <c r="LH65" s="228"/>
      <c r="LI65" s="228"/>
      <c r="LJ65" s="228"/>
      <c r="LK65" s="228"/>
      <c r="LL65" s="228"/>
      <c r="LM65" s="228"/>
      <c r="LN65" s="228"/>
      <c r="LO65" s="228"/>
      <c r="LP65" s="228"/>
      <c r="LQ65" s="228"/>
      <c r="LR65" s="228"/>
    </row>
    <row r="66" spans="1:330" ht="12.75" customHeight="1" x14ac:dyDescent="0.25">
      <c r="A66" s="259">
        <v>55</v>
      </c>
      <c r="B66" s="260" t="s">
        <v>0</v>
      </c>
      <c r="C66" s="260" t="s">
        <v>1635</v>
      </c>
      <c r="D66" s="261" t="s">
        <v>123</v>
      </c>
      <c r="E66" s="291"/>
      <c r="F66" s="292"/>
      <c r="G66" s="262"/>
      <c r="H66" s="263" t="s">
        <v>124</v>
      </c>
      <c r="I66" s="263"/>
      <c r="J66" s="264"/>
      <c r="K66" s="262" t="s">
        <v>45</v>
      </c>
      <c r="L66" s="314">
        <v>850</v>
      </c>
      <c r="M66" s="322" t="s">
        <v>150</v>
      </c>
      <c r="N66" s="26">
        <v>0</v>
      </c>
      <c r="O66" s="266">
        <f t="shared" si="3"/>
        <v>0</v>
      </c>
      <c r="P66" s="267">
        <f t="shared" si="2"/>
        <v>0</v>
      </c>
      <c r="Q66" s="268">
        <f t="shared" si="4"/>
        <v>0</v>
      </c>
      <c r="R66" s="231"/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  <c r="AI66" s="228"/>
      <c r="AJ66" s="228"/>
      <c r="AK66" s="228"/>
      <c r="AL66" s="228"/>
      <c r="AM66" s="228"/>
      <c r="AN66" s="228"/>
      <c r="AO66" s="228"/>
      <c r="AP66" s="228"/>
      <c r="AQ66" s="228"/>
      <c r="AR66" s="228"/>
      <c r="AS66" s="228"/>
      <c r="AT66" s="228"/>
      <c r="AU66" s="228"/>
      <c r="AV66" s="228"/>
      <c r="AW66" s="228"/>
      <c r="AX66" s="228"/>
      <c r="AY66" s="228"/>
      <c r="AZ66" s="228"/>
      <c r="BA66" s="228"/>
      <c r="BB66" s="228"/>
      <c r="BC66" s="228"/>
      <c r="BD66" s="228"/>
      <c r="BE66" s="228"/>
      <c r="BF66" s="228"/>
      <c r="BG66" s="228"/>
      <c r="BH66" s="228"/>
      <c r="BI66" s="228"/>
      <c r="BJ66" s="228"/>
      <c r="BK66" s="228"/>
      <c r="BL66" s="228"/>
      <c r="BM66" s="228"/>
      <c r="BN66" s="228"/>
      <c r="BO66" s="228"/>
      <c r="BP66" s="228"/>
      <c r="BQ66" s="228"/>
      <c r="BR66" s="228"/>
      <c r="BS66" s="228"/>
      <c r="BT66" s="228"/>
      <c r="BU66" s="228"/>
      <c r="BV66" s="228"/>
      <c r="BW66" s="228"/>
      <c r="BX66" s="228"/>
      <c r="BY66" s="228"/>
      <c r="BZ66" s="228"/>
      <c r="CA66" s="228"/>
      <c r="CB66" s="228"/>
      <c r="CC66" s="228"/>
      <c r="CD66" s="228"/>
      <c r="CE66" s="228"/>
      <c r="CF66" s="228"/>
      <c r="CG66" s="228"/>
      <c r="CH66" s="228"/>
      <c r="CI66" s="228"/>
      <c r="CJ66" s="228"/>
      <c r="CK66" s="228"/>
      <c r="CL66" s="228"/>
      <c r="CM66" s="228"/>
      <c r="CN66" s="228"/>
      <c r="CO66" s="228"/>
      <c r="CP66" s="228"/>
      <c r="CQ66" s="228"/>
      <c r="CR66" s="228"/>
      <c r="CS66" s="228"/>
      <c r="CT66" s="228"/>
      <c r="CU66" s="228"/>
      <c r="CV66" s="228"/>
      <c r="CW66" s="228"/>
      <c r="CX66" s="228"/>
      <c r="CY66" s="228"/>
      <c r="CZ66" s="228"/>
      <c r="DA66" s="228"/>
      <c r="DB66" s="228"/>
      <c r="DC66" s="228"/>
      <c r="DD66" s="228"/>
      <c r="DE66" s="228"/>
      <c r="DF66" s="228"/>
      <c r="DG66" s="228"/>
      <c r="DH66" s="228"/>
      <c r="DI66" s="228"/>
      <c r="DJ66" s="228"/>
      <c r="DK66" s="228"/>
      <c r="DL66" s="228"/>
      <c r="DM66" s="228"/>
      <c r="DN66" s="228"/>
      <c r="DO66" s="228"/>
      <c r="DP66" s="228"/>
      <c r="DQ66" s="228"/>
      <c r="DR66" s="228"/>
      <c r="DS66" s="228"/>
      <c r="DT66" s="228"/>
      <c r="DU66" s="228"/>
      <c r="DV66" s="228"/>
      <c r="DW66" s="228"/>
      <c r="DX66" s="228"/>
      <c r="DY66" s="228"/>
      <c r="DZ66" s="228"/>
      <c r="EA66" s="228"/>
      <c r="EB66" s="228"/>
      <c r="EC66" s="228"/>
      <c r="ED66" s="228"/>
      <c r="EE66" s="228"/>
      <c r="EF66" s="228"/>
      <c r="EG66" s="228"/>
      <c r="EH66" s="228"/>
      <c r="EI66" s="228"/>
      <c r="EJ66" s="228"/>
      <c r="EK66" s="228"/>
      <c r="EL66" s="228"/>
      <c r="EM66" s="228"/>
      <c r="EN66" s="228"/>
      <c r="EO66" s="228"/>
      <c r="EP66" s="228"/>
      <c r="EQ66" s="228"/>
      <c r="ER66" s="228"/>
      <c r="ES66" s="228"/>
      <c r="ET66" s="228"/>
      <c r="EU66" s="228"/>
      <c r="EV66" s="228"/>
      <c r="EW66" s="228"/>
      <c r="EX66" s="228"/>
      <c r="EY66" s="228"/>
      <c r="EZ66" s="228"/>
      <c r="FA66" s="228"/>
      <c r="FB66" s="228"/>
      <c r="FC66" s="228"/>
      <c r="FD66" s="228"/>
      <c r="FE66" s="228"/>
      <c r="FF66" s="228"/>
      <c r="FG66" s="228"/>
      <c r="FH66" s="228"/>
      <c r="FI66" s="228"/>
      <c r="FJ66" s="228"/>
      <c r="FK66" s="228"/>
      <c r="FL66" s="228"/>
      <c r="FM66" s="228"/>
      <c r="FN66" s="228"/>
      <c r="FO66" s="228"/>
      <c r="FP66" s="228"/>
      <c r="FQ66" s="228"/>
      <c r="FR66" s="228"/>
      <c r="FS66" s="228"/>
      <c r="FT66" s="228"/>
      <c r="FU66" s="228"/>
      <c r="FV66" s="228"/>
      <c r="FW66" s="228"/>
      <c r="FX66" s="228"/>
      <c r="FY66" s="228"/>
      <c r="FZ66" s="228"/>
      <c r="GA66" s="228"/>
      <c r="GB66" s="228"/>
      <c r="GC66" s="228"/>
      <c r="GD66" s="228"/>
      <c r="GE66" s="228"/>
      <c r="GF66" s="228"/>
      <c r="GG66" s="228"/>
      <c r="GH66" s="228"/>
      <c r="GI66" s="228"/>
      <c r="GJ66" s="228"/>
      <c r="GK66" s="228"/>
      <c r="GL66" s="228"/>
      <c r="GM66" s="228"/>
      <c r="GN66" s="228"/>
      <c r="GO66" s="228"/>
      <c r="GP66" s="228"/>
      <c r="GQ66" s="228"/>
      <c r="GR66" s="228"/>
      <c r="GS66" s="228"/>
      <c r="GT66" s="228"/>
      <c r="GU66" s="228"/>
      <c r="GV66" s="228"/>
      <c r="GW66" s="228"/>
      <c r="GX66" s="228"/>
      <c r="GY66" s="228"/>
      <c r="GZ66" s="228"/>
      <c r="HA66" s="228"/>
      <c r="HB66" s="228"/>
      <c r="HC66" s="228"/>
      <c r="HD66" s="228"/>
      <c r="HE66" s="228"/>
      <c r="HF66" s="228"/>
      <c r="HG66" s="228"/>
      <c r="HH66" s="228"/>
      <c r="HI66" s="228"/>
      <c r="HJ66" s="228"/>
      <c r="HK66" s="228"/>
      <c r="HL66" s="228"/>
      <c r="HM66" s="228"/>
      <c r="HN66" s="228"/>
      <c r="HO66" s="228"/>
      <c r="HP66" s="228"/>
      <c r="HQ66" s="228"/>
      <c r="HR66" s="228"/>
      <c r="HS66" s="228"/>
      <c r="HT66" s="228"/>
      <c r="HU66" s="228"/>
      <c r="HV66" s="228"/>
      <c r="HW66" s="228"/>
      <c r="HX66" s="228"/>
      <c r="HY66" s="228"/>
      <c r="HZ66" s="228"/>
      <c r="IA66" s="228"/>
      <c r="IB66" s="228"/>
      <c r="IC66" s="228"/>
      <c r="ID66" s="228"/>
      <c r="IE66" s="228"/>
      <c r="IF66" s="228"/>
      <c r="IG66" s="228"/>
      <c r="IH66" s="228"/>
      <c r="II66" s="228"/>
      <c r="IJ66" s="228"/>
      <c r="IK66" s="228"/>
      <c r="IL66" s="228"/>
      <c r="IM66" s="228"/>
      <c r="IN66" s="228"/>
      <c r="IO66" s="228"/>
      <c r="IP66" s="228"/>
      <c r="IQ66" s="228"/>
      <c r="IR66" s="228"/>
      <c r="IS66" s="228"/>
      <c r="IT66" s="228"/>
      <c r="IU66" s="228"/>
      <c r="IV66" s="228"/>
      <c r="IW66" s="228"/>
      <c r="IX66" s="228"/>
      <c r="IY66" s="228"/>
      <c r="IZ66" s="228"/>
      <c r="JA66" s="228"/>
      <c r="JB66" s="228"/>
      <c r="JC66" s="228"/>
      <c r="JD66" s="228"/>
      <c r="JE66" s="228"/>
      <c r="JF66" s="228"/>
      <c r="JG66" s="228"/>
      <c r="JH66" s="228"/>
      <c r="JI66" s="228"/>
      <c r="JJ66" s="228"/>
      <c r="JK66" s="228"/>
      <c r="JL66" s="228"/>
      <c r="JM66" s="228"/>
      <c r="JN66" s="228"/>
      <c r="JO66" s="228"/>
      <c r="JP66" s="228"/>
      <c r="JQ66" s="228"/>
      <c r="JR66" s="228"/>
      <c r="JS66" s="228"/>
      <c r="JT66" s="228"/>
      <c r="JU66" s="228"/>
      <c r="JV66" s="228"/>
      <c r="JW66" s="228"/>
      <c r="JX66" s="228"/>
      <c r="JY66" s="228"/>
      <c r="JZ66" s="228"/>
      <c r="KA66" s="228"/>
      <c r="KB66" s="228"/>
      <c r="KC66" s="228"/>
      <c r="KD66" s="228"/>
      <c r="KE66" s="228"/>
      <c r="KF66" s="228"/>
      <c r="KG66" s="228"/>
      <c r="KH66" s="228"/>
      <c r="KI66" s="228"/>
      <c r="KJ66" s="228"/>
      <c r="KK66" s="228"/>
      <c r="KL66" s="228"/>
      <c r="KM66" s="228"/>
      <c r="KN66" s="228"/>
      <c r="KO66" s="228"/>
      <c r="KP66" s="228"/>
      <c r="KQ66" s="228"/>
      <c r="KR66" s="228"/>
      <c r="KS66" s="228"/>
      <c r="KT66" s="228"/>
      <c r="KU66" s="228"/>
      <c r="KV66" s="228"/>
      <c r="KW66" s="228"/>
      <c r="KX66" s="228"/>
      <c r="KY66" s="228"/>
      <c r="KZ66" s="228"/>
      <c r="LA66" s="228"/>
      <c r="LB66" s="228"/>
      <c r="LC66" s="228"/>
      <c r="LD66" s="228"/>
      <c r="LE66" s="228"/>
      <c r="LF66" s="228"/>
      <c r="LG66" s="228"/>
      <c r="LH66" s="228"/>
      <c r="LI66" s="228"/>
      <c r="LJ66" s="228"/>
      <c r="LK66" s="228"/>
      <c r="LL66" s="228"/>
      <c r="LM66" s="228"/>
      <c r="LN66" s="228"/>
      <c r="LO66" s="228"/>
      <c r="LP66" s="228"/>
      <c r="LQ66" s="228"/>
      <c r="LR66" s="228"/>
    </row>
    <row r="67" spans="1:330" ht="12.75" customHeight="1" x14ac:dyDescent="0.25">
      <c r="A67" s="259">
        <v>56</v>
      </c>
      <c r="B67" s="260" t="s">
        <v>0</v>
      </c>
      <c r="C67" s="260" t="s">
        <v>1635</v>
      </c>
      <c r="D67" s="261" t="s">
        <v>1596</v>
      </c>
      <c r="E67" s="292"/>
      <c r="F67" s="292"/>
      <c r="G67" s="262"/>
      <c r="H67" s="262" t="s">
        <v>46</v>
      </c>
      <c r="I67" s="263"/>
      <c r="J67" s="264" t="s">
        <v>47</v>
      </c>
      <c r="K67" s="262" t="s">
        <v>45</v>
      </c>
      <c r="L67" s="314">
        <v>141</v>
      </c>
      <c r="M67" s="322" t="s">
        <v>150</v>
      </c>
      <c r="N67" s="26">
        <v>0</v>
      </c>
      <c r="O67" s="266">
        <f t="shared" si="3"/>
        <v>0</v>
      </c>
      <c r="P67" s="267">
        <f t="shared" si="2"/>
        <v>0</v>
      </c>
      <c r="Q67" s="268">
        <f t="shared" si="4"/>
        <v>0</v>
      </c>
      <c r="R67" s="231"/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  <c r="AI67" s="228"/>
      <c r="AJ67" s="228"/>
      <c r="AK67" s="228"/>
      <c r="AL67" s="228"/>
      <c r="AM67" s="228"/>
      <c r="AN67" s="228"/>
      <c r="AO67" s="228"/>
      <c r="AP67" s="228"/>
      <c r="AQ67" s="228"/>
      <c r="AR67" s="228"/>
      <c r="AS67" s="228"/>
      <c r="AT67" s="228"/>
      <c r="AU67" s="228"/>
      <c r="AV67" s="228"/>
      <c r="AW67" s="228"/>
      <c r="AX67" s="228"/>
      <c r="AY67" s="228"/>
      <c r="AZ67" s="228"/>
      <c r="BA67" s="228"/>
      <c r="BB67" s="228"/>
      <c r="BC67" s="228"/>
      <c r="BD67" s="228"/>
      <c r="BE67" s="228"/>
      <c r="BF67" s="228"/>
      <c r="BG67" s="228"/>
      <c r="BH67" s="228"/>
      <c r="BI67" s="228"/>
      <c r="BJ67" s="228"/>
      <c r="BK67" s="228"/>
      <c r="BL67" s="228"/>
      <c r="BM67" s="228"/>
      <c r="BN67" s="228"/>
      <c r="BO67" s="228"/>
      <c r="BP67" s="228"/>
      <c r="BQ67" s="228"/>
      <c r="BR67" s="228"/>
      <c r="BS67" s="228"/>
      <c r="BT67" s="228"/>
      <c r="BU67" s="228"/>
      <c r="BV67" s="228"/>
      <c r="BW67" s="228"/>
      <c r="BX67" s="228"/>
      <c r="BY67" s="228"/>
      <c r="BZ67" s="228"/>
      <c r="CA67" s="228"/>
      <c r="CB67" s="228"/>
      <c r="CC67" s="228"/>
      <c r="CD67" s="228"/>
      <c r="CE67" s="228"/>
      <c r="CF67" s="228"/>
      <c r="CG67" s="228"/>
      <c r="CH67" s="228"/>
      <c r="CI67" s="228"/>
      <c r="CJ67" s="228"/>
      <c r="CK67" s="228"/>
      <c r="CL67" s="228"/>
      <c r="CM67" s="228"/>
      <c r="CN67" s="228"/>
      <c r="CO67" s="228"/>
      <c r="CP67" s="228"/>
      <c r="CQ67" s="228"/>
      <c r="CR67" s="228"/>
      <c r="CS67" s="228"/>
      <c r="CT67" s="228"/>
      <c r="CU67" s="228"/>
      <c r="CV67" s="228"/>
      <c r="CW67" s="228"/>
      <c r="CX67" s="228"/>
      <c r="CY67" s="228"/>
      <c r="CZ67" s="228"/>
      <c r="DA67" s="228"/>
      <c r="DB67" s="228"/>
      <c r="DC67" s="228"/>
      <c r="DD67" s="228"/>
      <c r="DE67" s="228"/>
      <c r="DF67" s="228"/>
      <c r="DG67" s="228"/>
      <c r="DH67" s="228"/>
      <c r="DI67" s="228"/>
      <c r="DJ67" s="228"/>
      <c r="DK67" s="228"/>
      <c r="DL67" s="228"/>
      <c r="DM67" s="228"/>
      <c r="DN67" s="228"/>
      <c r="DO67" s="228"/>
      <c r="DP67" s="228"/>
      <c r="DQ67" s="228"/>
      <c r="DR67" s="228"/>
      <c r="DS67" s="228"/>
      <c r="DT67" s="228"/>
      <c r="DU67" s="228"/>
      <c r="DV67" s="228"/>
      <c r="DW67" s="228"/>
      <c r="DX67" s="228"/>
      <c r="DY67" s="228"/>
      <c r="DZ67" s="228"/>
      <c r="EA67" s="228"/>
      <c r="EB67" s="228"/>
      <c r="EC67" s="228"/>
      <c r="ED67" s="228"/>
      <c r="EE67" s="228"/>
      <c r="EF67" s="228"/>
      <c r="EG67" s="228"/>
      <c r="EH67" s="228"/>
      <c r="EI67" s="228"/>
      <c r="EJ67" s="228"/>
      <c r="EK67" s="228"/>
      <c r="EL67" s="228"/>
      <c r="EM67" s="228"/>
      <c r="EN67" s="228"/>
      <c r="EO67" s="228"/>
      <c r="EP67" s="228"/>
      <c r="EQ67" s="228"/>
      <c r="ER67" s="228"/>
      <c r="ES67" s="228"/>
      <c r="ET67" s="228"/>
      <c r="EU67" s="228"/>
      <c r="EV67" s="228"/>
      <c r="EW67" s="228"/>
      <c r="EX67" s="228"/>
      <c r="EY67" s="228"/>
      <c r="EZ67" s="228"/>
      <c r="FA67" s="228"/>
      <c r="FB67" s="228"/>
      <c r="FC67" s="228"/>
      <c r="FD67" s="228"/>
      <c r="FE67" s="228"/>
      <c r="FF67" s="228"/>
      <c r="FG67" s="228"/>
      <c r="FH67" s="228"/>
      <c r="FI67" s="228"/>
      <c r="FJ67" s="228"/>
      <c r="FK67" s="228"/>
      <c r="FL67" s="228"/>
      <c r="FM67" s="228"/>
      <c r="FN67" s="228"/>
      <c r="FO67" s="228"/>
      <c r="FP67" s="228"/>
      <c r="FQ67" s="228"/>
      <c r="FR67" s="228"/>
      <c r="FS67" s="228"/>
      <c r="FT67" s="228"/>
      <c r="FU67" s="228"/>
      <c r="FV67" s="228"/>
      <c r="FW67" s="228"/>
      <c r="FX67" s="228"/>
      <c r="FY67" s="228"/>
      <c r="FZ67" s="228"/>
      <c r="GA67" s="228"/>
      <c r="GB67" s="228"/>
      <c r="GC67" s="228"/>
      <c r="GD67" s="228"/>
      <c r="GE67" s="228"/>
      <c r="GF67" s="228"/>
      <c r="GG67" s="228"/>
      <c r="GH67" s="228"/>
      <c r="GI67" s="228"/>
      <c r="GJ67" s="228"/>
      <c r="GK67" s="228"/>
      <c r="GL67" s="228"/>
      <c r="GM67" s="228"/>
      <c r="GN67" s="228"/>
      <c r="GO67" s="228"/>
      <c r="GP67" s="228"/>
      <c r="GQ67" s="228"/>
      <c r="GR67" s="228"/>
      <c r="GS67" s="228"/>
      <c r="GT67" s="228"/>
      <c r="GU67" s="228"/>
      <c r="GV67" s="228"/>
      <c r="GW67" s="228"/>
      <c r="GX67" s="228"/>
      <c r="GY67" s="228"/>
      <c r="GZ67" s="228"/>
      <c r="HA67" s="228"/>
      <c r="HB67" s="228"/>
      <c r="HC67" s="228"/>
      <c r="HD67" s="228"/>
      <c r="HE67" s="228"/>
      <c r="HF67" s="228"/>
      <c r="HG67" s="228"/>
      <c r="HH67" s="228"/>
      <c r="HI67" s="228"/>
      <c r="HJ67" s="228"/>
      <c r="HK67" s="228"/>
      <c r="HL67" s="228"/>
      <c r="HM67" s="228"/>
      <c r="HN67" s="228"/>
      <c r="HO67" s="228"/>
      <c r="HP67" s="228"/>
      <c r="HQ67" s="228"/>
      <c r="HR67" s="228"/>
      <c r="HS67" s="228"/>
      <c r="HT67" s="228"/>
      <c r="HU67" s="228"/>
      <c r="HV67" s="228"/>
      <c r="HW67" s="228"/>
      <c r="HX67" s="228"/>
      <c r="HY67" s="228"/>
      <c r="HZ67" s="228"/>
      <c r="IA67" s="228"/>
      <c r="IB67" s="228"/>
      <c r="IC67" s="228"/>
      <c r="ID67" s="228"/>
      <c r="IE67" s="228"/>
      <c r="IF67" s="228"/>
      <c r="IG67" s="228"/>
      <c r="IH67" s="228"/>
      <c r="II67" s="228"/>
      <c r="IJ67" s="228"/>
      <c r="IK67" s="228"/>
      <c r="IL67" s="228"/>
      <c r="IM67" s="228"/>
      <c r="IN67" s="228"/>
      <c r="IO67" s="228"/>
      <c r="IP67" s="228"/>
      <c r="IQ67" s="228"/>
      <c r="IR67" s="228"/>
      <c r="IS67" s="228"/>
      <c r="IT67" s="228"/>
      <c r="IU67" s="228"/>
      <c r="IV67" s="228"/>
      <c r="IW67" s="228"/>
      <c r="IX67" s="228"/>
      <c r="IY67" s="228"/>
      <c r="IZ67" s="228"/>
      <c r="JA67" s="228"/>
      <c r="JB67" s="228"/>
      <c r="JC67" s="228"/>
      <c r="JD67" s="228"/>
      <c r="JE67" s="228"/>
      <c r="JF67" s="228"/>
      <c r="JG67" s="228"/>
      <c r="JH67" s="228"/>
      <c r="JI67" s="228"/>
      <c r="JJ67" s="228"/>
      <c r="JK67" s="228"/>
      <c r="JL67" s="228"/>
      <c r="JM67" s="228"/>
      <c r="JN67" s="228"/>
      <c r="JO67" s="228"/>
      <c r="JP67" s="228"/>
      <c r="JQ67" s="228"/>
      <c r="JR67" s="228"/>
      <c r="JS67" s="228"/>
      <c r="JT67" s="228"/>
      <c r="JU67" s="228"/>
      <c r="JV67" s="228"/>
      <c r="JW67" s="228"/>
      <c r="JX67" s="228"/>
      <c r="JY67" s="228"/>
      <c r="JZ67" s="228"/>
      <c r="KA67" s="228"/>
      <c r="KB67" s="228"/>
      <c r="KC67" s="228"/>
      <c r="KD67" s="228"/>
      <c r="KE67" s="228"/>
      <c r="KF67" s="228"/>
      <c r="KG67" s="228"/>
      <c r="KH67" s="228"/>
      <c r="KI67" s="228"/>
      <c r="KJ67" s="228"/>
      <c r="KK67" s="228"/>
      <c r="KL67" s="228"/>
      <c r="KM67" s="228"/>
      <c r="KN67" s="228"/>
      <c r="KO67" s="228"/>
      <c r="KP67" s="228"/>
      <c r="KQ67" s="228"/>
      <c r="KR67" s="228"/>
      <c r="KS67" s="228"/>
      <c r="KT67" s="228"/>
      <c r="KU67" s="228"/>
      <c r="KV67" s="228"/>
      <c r="KW67" s="228"/>
      <c r="KX67" s="228"/>
      <c r="KY67" s="228"/>
      <c r="KZ67" s="228"/>
      <c r="LA67" s="228"/>
      <c r="LB67" s="228"/>
      <c r="LC67" s="228"/>
      <c r="LD67" s="228"/>
      <c r="LE67" s="228"/>
      <c r="LF67" s="228"/>
      <c r="LG67" s="228"/>
      <c r="LH67" s="228"/>
      <c r="LI67" s="228"/>
      <c r="LJ67" s="228"/>
      <c r="LK67" s="228"/>
      <c r="LL67" s="228"/>
      <c r="LM67" s="228"/>
      <c r="LN67" s="228"/>
      <c r="LO67" s="228"/>
      <c r="LP67" s="228"/>
      <c r="LQ67" s="228"/>
      <c r="LR67" s="228"/>
    </row>
    <row r="68" spans="1:330" s="169" customFormat="1" ht="12.75" customHeight="1" x14ac:dyDescent="0.25">
      <c r="A68" s="259">
        <v>57</v>
      </c>
      <c r="B68" s="260" t="s">
        <v>148</v>
      </c>
      <c r="C68" s="260" t="s">
        <v>1635</v>
      </c>
      <c r="D68" s="261" t="s">
        <v>10</v>
      </c>
      <c r="E68" s="292"/>
      <c r="F68" s="292"/>
      <c r="G68" s="262" t="s">
        <v>1584</v>
      </c>
      <c r="H68" s="263"/>
      <c r="I68" s="263" t="s">
        <v>117</v>
      </c>
      <c r="J68" s="264" t="s">
        <v>1656</v>
      </c>
      <c r="K68" s="262" t="s">
        <v>148</v>
      </c>
      <c r="L68" s="314">
        <v>210</v>
      </c>
      <c r="M68" s="322" t="s">
        <v>150</v>
      </c>
      <c r="N68" s="26">
        <v>0</v>
      </c>
      <c r="O68" s="266">
        <f t="shared" si="3"/>
        <v>0</v>
      </c>
      <c r="P68" s="267">
        <f t="shared" si="2"/>
        <v>0</v>
      </c>
      <c r="Q68" s="268">
        <f t="shared" si="4"/>
        <v>0</v>
      </c>
      <c r="R68" s="231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  <c r="AV68" s="228"/>
      <c r="AW68" s="228"/>
      <c r="AX68" s="228"/>
      <c r="AY68" s="228"/>
      <c r="AZ68" s="228"/>
      <c r="BA68" s="228"/>
      <c r="BB68" s="228"/>
      <c r="BC68" s="228"/>
      <c r="BD68" s="228"/>
      <c r="BE68" s="228"/>
      <c r="BF68" s="228"/>
      <c r="BG68" s="228"/>
      <c r="BH68" s="228"/>
      <c r="BI68" s="228"/>
      <c r="BJ68" s="228"/>
      <c r="BK68" s="228"/>
      <c r="BL68" s="228"/>
      <c r="BM68" s="228"/>
      <c r="BN68" s="228"/>
      <c r="BO68" s="228"/>
      <c r="BP68" s="228"/>
      <c r="BQ68" s="228"/>
      <c r="BR68" s="228"/>
      <c r="BS68" s="228"/>
      <c r="BT68" s="228"/>
      <c r="BU68" s="228"/>
      <c r="BV68" s="228"/>
      <c r="BW68" s="228"/>
      <c r="BX68" s="228"/>
      <c r="BY68" s="228"/>
      <c r="BZ68" s="228"/>
      <c r="CA68" s="228"/>
      <c r="CB68" s="228"/>
      <c r="CC68" s="228"/>
      <c r="CD68" s="228"/>
      <c r="CE68" s="228"/>
      <c r="CF68" s="228"/>
      <c r="CG68" s="228"/>
      <c r="CH68" s="228"/>
      <c r="CI68" s="228"/>
      <c r="CJ68" s="228"/>
      <c r="CK68" s="228"/>
      <c r="CL68" s="228"/>
      <c r="CM68" s="228"/>
      <c r="CN68" s="228"/>
      <c r="CO68" s="228"/>
      <c r="CP68" s="228"/>
      <c r="CQ68" s="228"/>
      <c r="CR68" s="228"/>
      <c r="CS68" s="228"/>
      <c r="CT68" s="228"/>
      <c r="CU68" s="228"/>
      <c r="CV68" s="228"/>
      <c r="CW68" s="228"/>
      <c r="CX68" s="228"/>
      <c r="CY68" s="228"/>
      <c r="CZ68" s="228"/>
      <c r="DA68" s="228"/>
      <c r="DB68" s="228"/>
      <c r="DC68" s="228"/>
      <c r="DD68" s="228"/>
      <c r="DE68" s="228"/>
      <c r="DF68" s="228"/>
      <c r="DG68" s="228"/>
      <c r="DH68" s="228"/>
      <c r="DI68" s="228"/>
      <c r="DJ68" s="228"/>
      <c r="DK68" s="228"/>
      <c r="DL68" s="228"/>
      <c r="DM68" s="228"/>
      <c r="DN68" s="228"/>
      <c r="DO68" s="228"/>
      <c r="DP68" s="228"/>
      <c r="DQ68" s="228"/>
      <c r="DR68" s="228"/>
      <c r="DS68" s="228"/>
      <c r="DT68" s="228"/>
      <c r="DU68" s="228"/>
      <c r="DV68" s="228"/>
      <c r="DW68" s="228"/>
      <c r="DX68" s="228"/>
      <c r="DY68" s="228"/>
      <c r="DZ68" s="228"/>
      <c r="EA68" s="228"/>
      <c r="EB68" s="228"/>
      <c r="EC68" s="228"/>
      <c r="ED68" s="228"/>
      <c r="EE68" s="228"/>
      <c r="EF68" s="228"/>
      <c r="EG68" s="228"/>
      <c r="EH68" s="228"/>
      <c r="EI68" s="228"/>
      <c r="EJ68" s="228"/>
      <c r="EK68" s="228"/>
      <c r="EL68" s="228"/>
      <c r="EM68" s="228"/>
      <c r="EN68" s="228"/>
      <c r="EO68" s="228"/>
      <c r="EP68" s="228"/>
      <c r="EQ68" s="228"/>
      <c r="ER68" s="228"/>
      <c r="ES68" s="228"/>
      <c r="ET68" s="228"/>
      <c r="EU68" s="228"/>
      <c r="EV68" s="228"/>
      <c r="EW68" s="228"/>
      <c r="EX68" s="228"/>
      <c r="EY68" s="228"/>
      <c r="EZ68" s="228"/>
      <c r="FA68" s="228"/>
      <c r="FB68" s="228"/>
      <c r="FC68" s="228"/>
      <c r="FD68" s="228"/>
      <c r="FE68" s="228"/>
      <c r="FF68" s="228"/>
      <c r="FG68" s="228"/>
      <c r="FH68" s="228"/>
      <c r="FI68" s="228"/>
      <c r="FJ68" s="228"/>
      <c r="FK68" s="228"/>
      <c r="FL68" s="228"/>
      <c r="FM68" s="228"/>
      <c r="FN68" s="228"/>
      <c r="FO68" s="228"/>
      <c r="FP68" s="228"/>
      <c r="FQ68" s="228"/>
      <c r="FR68" s="228"/>
      <c r="FS68" s="228"/>
      <c r="FT68" s="228"/>
      <c r="FU68" s="228"/>
      <c r="FV68" s="228"/>
      <c r="FW68" s="228"/>
      <c r="FX68" s="228"/>
      <c r="FY68" s="228"/>
      <c r="FZ68" s="228"/>
      <c r="GA68" s="228"/>
      <c r="GB68" s="228"/>
      <c r="GC68" s="228"/>
      <c r="GD68" s="228"/>
      <c r="GE68" s="228"/>
      <c r="GF68" s="228"/>
      <c r="GG68" s="228"/>
      <c r="GH68" s="228"/>
      <c r="GI68" s="228"/>
      <c r="GJ68" s="228"/>
      <c r="GK68" s="228"/>
      <c r="GL68" s="228"/>
      <c r="GM68" s="228"/>
      <c r="GN68" s="228"/>
      <c r="GO68" s="228"/>
      <c r="GP68" s="228"/>
      <c r="GQ68" s="228"/>
      <c r="GR68" s="228"/>
      <c r="GS68" s="228"/>
      <c r="GT68" s="228"/>
      <c r="GU68" s="228"/>
      <c r="GV68" s="228"/>
      <c r="GW68" s="228"/>
      <c r="GX68" s="228"/>
      <c r="GY68" s="228"/>
      <c r="GZ68" s="228"/>
      <c r="HA68" s="228"/>
      <c r="HB68" s="228"/>
      <c r="HC68" s="228"/>
      <c r="HD68" s="228"/>
      <c r="HE68" s="228"/>
      <c r="HF68" s="228"/>
      <c r="HG68" s="228"/>
      <c r="HH68" s="228"/>
      <c r="HI68" s="228"/>
      <c r="HJ68" s="228"/>
      <c r="HK68" s="228"/>
      <c r="HL68" s="228"/>
      <c r="HM68" s="228"/>
      <c r="HN68" s="228"/>
      <c r="HO68" s="228"/>
      <c r="HP68" s="228"/>
      <c r="HQ68" s="228"/>
      <c r="HR68" s="228"/>
      <c r="HS68" s="228"/>
      <c r="HT68" s="228"/>
      <c r="HU68" s="228"/>
      <c r="HV68" s="228"/>
      <c r="HW68" s="228"/>
      <c r="HX68" s="228"/>
      <c r="HY68" s="228"/>
      <c r="HZ68" s="228"/>
      <c r="IA68" s="228"/>
      <c r="IB68" s="228"/>
      <c r="IC68" s="228"/>
      <c r="ID68" s="228"/>
      <c r="IE68" s="228"/>
      <c r="IF68" s="228"/>
      <c r="IG68" s="228"/>
      <c r="IH68" s="228"/>
      <c r="II68" s="228"/>
      <c r="IJ68" s="228"/>
      <c r="IK68" s="228"/>
      <c r="IL68" s="228"/>
      <c r="IM68" s="228"/>
      <c r="IN68" s="228"/>
      <c r="IO68" s="228"/>
      <c r="IP68" s="228"/>
      <c r="IQ68" s="228"/>
      <c r="IR68" s="228"/>
      <c r="IS68" s="228"/>
      <c r="IT68" s="228"/>
      <c r="IU68" s="228"/>
      <c r="IV68" s="228"/>
      <c r="IW68" s="228"/>
      <c r="IX68" s="228"/>
      <c r="IY68" s="228"/>
      <c r="IZ68" s="228"/>
      <c r="JA68" s="228"/>
      <c r="JB68" s="228"/>
      <c r="JC68" s="228"/>
      <c r="JD68" s="228"/>
      <c r="JE68" s="228"/>
      <c r="JF68" s="228"/>
      <c r="JG68" s="228"/>
      <c r="JH68" s="228"/>
      <c r="JI68" s="228"/>
      <c r="JJ68" s="228"/>
      <c r="JK68" s="228"/>
      <c r="JL68" s="228"/>
      <c r="JM68" s="228"/>
      <c r="JN68" s="228"/>
      <c r="JO68" s="228"/>
      <c r="JP68" s="228"/>
      <c r="JQ68" s="228"/>
      <c r="JR68" s="228"/>
      <c r="JS68" s="228"/>
      <c r="JT68" s="228"/>
      <c r="JU68" s="228"/>
      <c r="JV68" s="228"/>
      <c r="JW68" s="228"/>
      <c r="JX68" s="228"/>
      <c r="JY68" s="228"/>
      <c r="JZ68" s="228"/>
      <c r="KA68" s="228"/>
      <c r="KB68" s="228"/>
      <c r="KC68" s="228"/>
      <c r="KD68" s="228"/>
      <c r="KE68" s="228"/>
      <c r="KF68" s="228"/>
      <c r="KG68" s="228"/>
      <c r="KH68" s="228"/>
      <c r="KI68" s="228"/>
      <c r="KJ68" s="228"/>
      <c r="KK68" s="228"/>
      <c r="KL68" s="228"/>
      <c r="KM68" s="228"/>
      <c r="KN68" s="228"/>
      <c r="KO68" s="228"/>
      <c r="KP68" s="228"/>
      <c r="KQ68" s="228"/>
      <c r="KR68" s="228"/>
      <c r="KS68" s="228"/>
      <c r="KT68" s="228"/>
      <c r="KU68" s="228"/>
      <c r="KV68" s="228"/>
      <c r="KW68" s="228"/>
      <c r="KX68" s="228"/>
      <c r="KY68" s="228"/>
      <c r="KZ68" s="228"/>
      <c r="LA68" s="228"/>
      <c r="LB68" s="228"/>
      <c r="LC68" s="228"/>
      <c r="LD68" s="228"/>
      <c r="LE68" s="228"/>
      <c r="LF68" s="228"/>
      <c r="LG68" s="228"/>
      <c r="LH68" s="228"/>
      <c r="LI68" s="228"/>
      <c r="LJ68" s="228"/>
      <c r="LK68" s="228"/>
      <c r="LL68" s="228"/>
      <c r="LM68" s="228"/>
      <c r="LN68" s="228"/>
      <c r="LO68" s="228"/>
      <c r="LP68" s="228"/>
      <c r="LQ68" s="228"/>
      <c r="LR68" s="228"/>
    </row>
    <row r="69" spans="1:330" ht="12.75" customHeight="1" x14ac:dyDescent="0.25">
      <c r="A69" s="259">
        <v>58</v>
      </c>
      <c r="B69" s="260" t="s">
        <v>148</v>
      </c>
      <c r="C69" s="260" t="s">
        <v>1635</v>
      </c>
      <c r="D69" s="261" t="s">
        <v>10</v>
      </c>
      <c r="E69" s="291"/>
      <c r="F69" s="291"/>
      <c r="G69" s="262" t="s">
        <v>335</v>
      </c>
      <c r="H69" s="263"/>
      <c r="I69" s="263" t="s">
        <v>117</v>
      </c>
      <c r="J69" s="274" t="s">
        <v>51</v>
      </c>
      <c r="K69" s="262" t="s">
        <v>148</v>
      </c>
      <c r="L69" s="314">
        <v>576</v>
      </c>
      <c r="M69" s="322" t="s">
        <v>150</v>
      </c>
      <c r="N69" s="26">
        <v>0</v>
      </c>
      <c r="O69" s="266">
        <f t="shared" si="3"/>
        <v>0</v>
      </c>
      <c r="P69" s="267">
        <f t="shared" si="2"/>
        <v>0</v>
      </c>
      <c r="Q69" s="268">
        <f t="shared" si="4"/>
        <v>0</v>
      </c>
      <c r="R69" s="231"/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28"/>
      <c r="AG69" s="228"/>
      <c r="AH69" s="228"/>
      <c r="AI69" s="228"/>
      <c r="AJ69" s="228"/>
      <c r="AK69" s="228"/>
      <c r="AL69" s="228"/>
      <c r="AM69" s="228"/>
      <c r="AN69" s="228"/>
      <c r="AO69" s="228"/>
      <c r="AP69" s="228"/>
      <c r="AQ69" s="228"/>
      <c r="AR69" s="228"/>
      <c r="AS69" s="228"/>
      <c r="AT69" s="228"/>
      <c r="AU69" s="228"/>
      <c r="AV69" s="228"/>
      <c r="AW69" s="228"/>
      <c r="AX69" s="228"/>
      <c r="AY69" s="228"/>
      <c r="AZ69" s="228"/>
      <c r="BA69" s="228"/>
      <c r="BB69" s="228"/>
      <c r="BC69" s="228"/>
      <c r="BD69" s="228"/>
      <c r="BE69" s="228"/>
      <c r="BF69" s="228"/>
      <c r="BG69" s="228"/>
      <c r="BH69" s="228"/>
      <c r="BI69" s="228"/>
      <c r="BJ69" s="228"/>
      <c r="BK69" s="228"/>
      <c r="BL69" s="228"/>
      <c r="BM69" s="228"/>
      <c r="BN69" s="228"/>
      <c r="BO69" s="228"/>
      <c r="BP69" s="228"/>
      <c r="BQ69" s="228"/>
      <c r="BR69" s="228"/>
      <c r="BS69" s="228"/>
      <c r="BT69" s="228"/>
      <c r="BU69" s="228"/>
      <c r="BV69" s="228"/>
      <c r="BW69" s="228"/>
      <c r="BX69" s="228"/>
      <c r="BY69" s="228"/>
      <c r="BZ69" s="228"/>
      <c r="CA69" s="228"/>
      <c r="CB69" s="228"/>
      <c r="CC69" s="228"/>
      <c r="CD69" s="228"/>
      <c r="CE69" s="228"/>
      <c r="CF69" s="228"/>
      <c r="CG69" s="228"/>
      <c r="CH69" s="228"/>
      <c r="CI69" s="228"/>
      <c r="CJ69" s="228"/>
      <c r="CK69" s="228"/>
      <c r="CL69" s="228"/>
      <c r="CM69" s="228"/>
      <c r="CN69" s="228"/>
      <c r="CO69" s="228"/>
      <c r="CP69" s="228"/>
      <c r="CQ69" s="228"/>
      <c r="CR69" s="228"/>
      <c r="CS69" s="228"/>
      <c r="CT69" s="228"/>
      <c r="CU69" s="228"/>
      <c r="CV69" s="228"/>
      <c r="CW69" s="228"/>
      <c r="CX69" s="228"/>
      <c r="CY69" s="228"/>
      <c r="CZ69" s="228"/>
      <c r="DA69" s="228"/>
      <c r="DB69" s="228"/>
      <c r="DC69" s="228"/>
      <c r="DD69" s="228"/>
      <c r="DE69" s="228"/>
      <c r="DF69" s="228"/>
      <c r="DG69" s="228"/>
      <c r="DH69" s="228"/>
      <c r="DI69" s="228"/>
      <c r="DJ69" s="228"/>
      <c r="DK69" s="228"/>
      <c r="DL69" s="228"/>
      <c r="DM69" s="228"/>
      <c r="DN69" s="228"/>
      <c r="DO69" s="228"/>
      <c r="DP69" s="228"/>
      <c r="DQ69" s="228"/>
      <c r="DR69" s="228"/>
      <c r="DS69" s="228"/>
      <c r="DT69" s="228"/>
      <c r="DU69" s="228"/>
      <c r="DV69" s="228"/>
      <c r="DW69" s="228"/>
      <c r="DX69" s="228"/>
      <c r="DY69" s="228"/>
      <c r="DZ69" s="228"/>
      <c r="EA69" s="228"/>
      <c r="EB69" s="228"/>
      <c r="EC69" s="228"/>
      <c r="ED69" s="228"/>
      <c r="EE69" s="228"/>
      <c r="EF69" s="228"/>
      <c r="EG69" s="228"/>
      <c r="EH69" s="228"/>
      <c r="EI69" s="228"/>
      <c r="EJ69" s="228"/>
      <c r="EK69" s="228"/>
      <c r="EL69" s="228"/>
      <c r="EM69" s="228"/>
      <c r="EN69" s="228"/>
      <c r="EO69" s="228"/>
      <c r="EP69" s="228"/>
      <c r="EQ69" s="228"/>
      <c r="ER69" s="228"/>
      <c r="ES69" s="228"/>
      <c r="ET69" s="228"/>
      <c r="EU69" s="228"/>
      <c r="EV69" s="228"/>
      <c r="EW69" s="228"/>
      <c r="EX69" s="228"/>
      <c r="EY69" s="228"/>
      <c r="EZ69" s="228"/>
      <c r="FA69" s="228"/>
      <c r="FB69" s="228"/>
      <c r="FC69" s="228"/>
      <c r="FD69" s="228"/>
      <c r="FE69" s="228"/>
      <c r="FF69" s="228"/>
      <c r="FG69" s="228"/>
      <c r="FH69" s="228"/>
      <c r="FI69" s="228"/>
      <c r="FJ69" s="228"/>
      <c r="FK69" s="228"/>
      <c r="FL69" s="228"/>
      <c r="FM69" s="228"/>
      <c r="FN69" s="228"/>
      <c r="FO69" s="228"/>
      <c r="FP69" s="228"/>
      <c r="FQ69" s="228"/>
      <c r="FR69" s="228"/>
      <c r="FS69" s="228"/>
      <c r="FT69" s="228"/>
      <c r="FU69" s="228"/>
      <c r="FV69" s="228"/>
      <c r="FW69" s="228"/>
      <c r="FX69" s="228"/>
      <c r="FY69" s="228"/>
      <c r="FZ69" s="228"/>
      <c r="GA69" s="228"/>
      <c r="GB69" s="228"/>
      <c r="GC69" s="228"/>
      <c r="GD69" s="228"/>
      <c r="GE69" s="228"/>
      <c r="GF69" s="228"/>
      <c r="GG69" s="228"/>
      <c r="GH69" s="228"/>
      <c r="GI69" s="228"/>
      <c r="GJ69" s="228"/>
      <c r="GK69" s="228"/>
      <c r="GL69" s="228"/>
      <c r="GM69" s="228"/>
      <c r="GN69" s="228"/>
      <c r="GO69" s="228"/>
      <c r="GP69" s="228"/>
      <c r="GQ69" s="228"/>
      <c r="GR69" s="228"/>
      <c r="GS69" s="228"/>
      <c r="GT69" s="228"/>
      <c r="GU69" s="228"/>
      <c r="GV69" s="228"/>
      <c r="GW69" s="228"/>
      <c r="GX69" s="228"/>
      <c r="GY69" s="228"/>
      <c r="GZ69" s="228"/>
      <c r="HA69" s="228"/>
      <c r="HB69" s="228"/>
      <c r="HC69" s="228"/>
      <c r="HD69" s="228"/>
      <c r="HE69" s="228"/>
      <c r="HF69" s="228"/>
      <c r="HG69" s="228"/>
      <c r="HH69" s="228"/>
      <c r="HI69" s="228"/>
      <c r="HJ69" s="228"/>
      <c r="HK69" s="228"/>
      <c r="HL69" s="228"/>
      <c r="HM69" s="228"/>
      <c r="HN69" s="228"/>
      <c r="HO69" s="228"/>
      <c r="HP69" s="228"/>
      <c r="HQ69" s="228"/>
      <c r="HR69" s="228"/>
      <c r="HS69" s="228"/>
      <c r="HT69" s="228"/>
      <c r="HU69" s="228"/>
      <c r="HV69" s="228"/>
      <c r="HW69" s="228"/>
      <c r="HX69" s="228"/>
      <c r="HY69" s="228"/>
      <c r="HZ69" s="228"/>
      <c r="IA69" s="228"/>
      <c r="IB69" s="228"/>
      <c r="IC69" s="228"/>
      <c r="ID69" s="228"/>
      <c r="IE69" s="228"/>
      <c r="IF69" s="228"/>
      <c r="IG69" s="228"/>
      <c r="IH69" s="228"/>
      <c r="II69" s="228"/>
      <c r="IJ69" s="228"/>
      <c r="IK69" s="228"/>
      <c r="IL69" s="228"/>
      <c r="IM69" s="228"/>
      <c r="IN69" s="228"/>
      <c r="IO69" s="228"/>
      <c r="IP69" s="228"/>
      <c r="IQ69" s="228"/>
      <c r="IR69" s="228"/>
      <c r="IS69" s="228"/>
      <c r="IT69" s="228"/>
      <c r="IU69" s="228"/>
      <c r="IV69" s="228"/>
      <c r="IW69" s="228"/>
      <c r="IX69" s="228"/>
      <c r="IY69" s="228"/>
      <c r="IZ69" s="228"/>
      <c r="JA69" s="228"/>
      <c r="JB69" s="228"/>
      <c r="JC69" s="228"/>
      <c r="JD69" s="228"/>
      <c r="JE69" s="228"/>
      <c r="JF69" s="228"/>
      <c r="JG69" s="228"/>
      <c r="JH69" s="228"/>
      <c r="JI69" s="228"/>
      <c r="JJ69" s="228"/>
      <c r="JK69" s="228"/>
      <c r="JL69" s="228"/>
      <c r="JM69" s="228"/>
      <c r="JN69" s="228"/>
      <c r="JO69" s="228"/>
      <c r="JP69" s="228"/>
      <c r="JQ69" s="228"/>
      <c r="JR69" s="228"/>
      <c r="JS69" s="228"/>
      <c r="JT69" s="228"/>
      <c r="JU69" s="228"/>
      <c r="JV69" s="228"/>
      <c r="JW69" s="228"/>
      <c r="JX69" s="228"/>
      <c r="JY69" s="228"/>
      <c r="JZ69" s="228"/>
      <c r="KA69" s="228"/>
      <c r="KB69" s="228"/>
      <c r="KC69" s="228"/>
      <c r="KD69" s="228"/>
      <c r="KE69" s="228"/>
      <c r="KF69" s="228"/>
      <c r="KG69" s="228"/>
      <c r="KH69" s="228"/>
      <c r="KI69" s="228"/>
      <c r="KJ69" s="228"/>
      <c r="KK69" s="228"/>
      <c r="KL69" s="228"/>
      <c r="KM69" s="228"/>
      <c r="KN69" s="228"/>
      <c r="KO69" s="228"/>
      <c r="KP69" s="228"/>
      <c r="KQ69" s="228"/>
      <c r="KR69" s="228"/>
      <c r="KS69" s="228"/>
      <c r="KT69" s="228"/>
      <c r="KU69" s="228"/>
      <c r="KV69" s="228"/>
      <c r="KW69" s="228"/>
      <c r="KX69" s="228"/>
      <c r="KY69" s="228"/>
      <c r="KZ69" s="228"/>
      <c r="LA69" s="228"/>
      <c r="LB69" s="228"/>
      <c r="LC69" s="228"/>
      <c r="LD69" s="228"/>
      <c r="LE69" s="228"/>
      <c r="LF69" s="228"/>
      <c r="LG69" s="228"/>
      <c r="LH69" s="228"/>
      <c r="LI69" s="228"/>
      <c r="LJ69" s="228"/>
      <c r="LK69" s="228"/>
      <c r="LL69" s="228"/>
      <c r="LM69" s="228"/>
      <c r="LN69" s="228"/>
      <c r="LO69" s="228"/>
      <c r="LP69" s="228"/>
      <c r="LQ69" s="228"/>
      <c r="LR69" s="228"/>
    </row>
    <row r="70" spans="1:330" ht="12.75" customHeight="1" x14ac:dyDescent="0.25">
      <c r="A70" s="259">
        <v>59</v>
      </c>
      <c r="B70" s="260" t="s">
        <v>148</v>
      </c>
      <c r="C70" s="260" t="s">
        <v>1635</v>
      </c>
      <c r="D70" s="261" t="s">
        <v>10</v>
      </c>
      <c r="E70" s="292"/>
      <c r="F70" s="292"/>
      <c r="G70" s="262" t="s">
        <v>116</v>
      </c>
      <c r="H70" s="263"/>
      <c r="I70" s="263" t="s">
        <v>117</v>
      </c>
      <c r="J70" s="274" t="s">
        <v>51</v>
      </c>
      <c r="K70" s="262" t="s">
        <v>148</v>
      </c>
      <c r="L70" s="314">
        <v>2397</v>
      </c>
      <c r="M70" s="322" t="s">
        <v>150</v>
      </c>
      <c r="N70" s="26">
        <v>0</v>
      </c>
      <c r="O70" s="266">
        <f t="shared" si="3"/>
        <v>0</v>
      </c>
      <c r="P70" s="267">
        <f t="shared" si="2"/>
        <v>0</v>
      </c>
      <c r="Q70" s="268">
        <f t="shared" si="4"/>
        <v>0</v>
      </c>
      <c r="R70" s="231"/>
      <c r="S70" s="228"/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28"/>
      <c r="AG70" s="228"/>
      <c r="AH70" s="228"/>
      <c r="AI70" s="228"/>
      <c r="AJ70" s="228"/>
      <c r="AK70" s="228"/>
      <c r="AL70" s="228"/>
      <c r="AM70" s="228"/>
      <c r="AN70" s="228"/>
      <c r="AO70" s="228"/>
      <c r="AP70" s="228"/>
      <c r="AQ70" s="228"/>
      <c r="AR70" s="228"/>
      <c r="AS70" s="228"/>
      <c r="AT70" s="228"/>
      <c r="AU70" s="228"/>
      <c r="AV70" s="228"/>
      <c r="AW70" s="228"/>
      <c r="AX70" s="228"/>
      <c r="AY70" s="228"/>
      <c r="AZ70" s="228"/>
      <c r="BA70" s="228"/>
      <c r="BB70" s="228"/>
      <c r="BC70" s="228"/>
      <c r="BD70" s="228"/>
      <c r="BE70" s="228"/>
      <c r="BF70" s="228"/>
      <c r="BG70" s="228"/>
      <c r="BH70" s="228"/>
      <c r="BI70" s="228"/>
      <c r="BJ70" s="228"/>
      <c r="BK70" s="228"/>
      <c r="BL70" s="228"/>
      <c r="BM70" s="228"/>
      <c r="BN70" s="228"/>
      <c r="BO70" s="228"/>
      <c r="BP70" s="228"/>
      <c r="BQ70" s="228"/>
      <c r="BR70" s="228"/>
      <c r="BS70" s="228"/>
      <c r="BT70" s="228"/>
      <c r="BU70" s="228"/>
      <c r="BV70" s="228"/>
      <c r="BW70" s="228"/>
      <c r="BX70" s="228"/>
      <c r="BY70" s="228"/>
      <c r="BZ70" s="228"/>
      <c r="CA70" s="228"/>
      <c r="CB70" s="228"/>
      <c r="CC70" s="228"/>
      <c r="CD70" s="228"/>
      <c r="CE70" s="228"/>
      <c r="CF70" s="228"/>
      <c r="CG70" s="228"/>
      <c r="CH70" s="228"/>
      <c r="CI70" s="228"/>
      <c r="CJ70" s="228"/>
      <c r="CK70" s="228"/>
      <c r="CL70" s="228"/>
      <c r="CM70" s="228"/>
      <c r="CN70" s="228"/>
      <c r="CO70" s="228"/>
      <c r="CP70" s="228"/>
      <c r="CQ70" s="228"/>
      <c r="CR70" s="228"/>
      <c r="CS70" s="228"/>
      <c r="CT70" s="228"/>
      <c r="CU70" s="228"/>
      <c r="CV70" s="228"/>
      <c r="CW70" s="228"/>
      <c r="CX70" s="228"/>
      <c r="CY70" s="228"/>
      <c r="CZ70" s="228"/>
      <c r="DA70" s="228"/>
      <c r="DB70" s="228"/>
      <c r="DC70" s="228"/>
      <c r="DD70" s="228"/>
      <c r="DE70" s="228"/>
      <c r="DF70" s="228"/>
      <c r="DG70" s="228"/>
      <c r="DH70" s="228"/>
      <c r="DI70" s="228"/>
      <c r="DJ70" s="228"/>
      <c r="DK70" s="228"/>
      <c r="DL70" s="228"/>
      <c r="DM70" s="228"/>
      <c r="DN70" s="228"/>
      <c r="DO70" s="228"/>
      <c r="DP70" s="228"/>
      <c r="DQ70" s="228"/>
      <c r="DR70" s="228"/>
      <c r="DS70" s="228"/>
      <c r="DT70" s="228"/>
      <c r="DU70" s="228"/>
      <c r="DV70" s="228"/>
      <c r="DW70" s="228"/>
      <c r="DX70" s="228"/>
      <c r="DY70" s="228"/>
      <c r="DZ70" s="228"/>
      <c r="EA70" s="228"/>
      <c r="EB70" s="228"/>
      <c r="EC70" s="228"/>
      <c r="ED70" s="228"/>
      <c r="EE70" s="228"/>
      <c r="EF70" s="228"/>
      <c r="EG70" s="228"/>
      <c r="EH70" s="228"/>
      <c r="EI70" s="228"/>
      <c r="EJ70" s="228"/>
      <c r="EK70" s="228"/>
      <c r="EL70" s="228"/>
      <c r="EM70" s="228"/>
      <c r="EN70" s="228"/>
      <c r="EO70" s="228"/>
      <c r="EP70" s="228"/>
      <c r="EQ70" s="228"/>
      <c r="ER70" s="228"/>
      <c r="ES70" s="228"/>
      <c r="ET70" s="228"/>
      <c r="EU70" s="228"/>
      <c r="EV70" s="228"/>
      <c r="EW70" s="228"/>
      <c r="EX70" s="228"/>
      <c r="EY70" s="228"/>
      <c r="EZ70" s="228"/>
      <c r="FA70" s="228"/>
      <c r="FB70" s="228"/>
      <c r="FC70" s="228"/>
      <c r="FD70" s="228"/>
      <c r="FE70" s="228"/>
      <c r="FF70" s="228"/>
      <c r="FG70" s="228"/>
      <c r="FH70" s="228"/>
      <c r="FI70" s="228"/>
      <c r="FJ70" s="228"/>
      <c r="FK70" s="228"/>
      <c r="FL70" s="228"/>
      <c r="FM70" s="228"/>
      <c r="FN70" s="228"/>
      <c r="FO70" s="228"/>
      <c r="FP70" s="228"/>
      <c r="FQ70" s="228"/>
      <c r="FR70" s="228"/>
      <c r="FS70" s="228"/>
      <c r="FT70" s="228"/>
      <c r="FU70" s="228"/>
      <c r="FV70" s="228"/>
      <c r="FW70" s="228"/>
      <c r="FX70" s="228"/>
      <c r="FY70" s="228"/>
      <c r="FZ70" s="228"/>
      <c r="GA70" s="228"/>
      <c r="GB70" s="228"/>
      <c r="GC70" s="228"/>
      <c r="GD70" s="228"/>
      <c r="GE70" s="228"/>
      <c r="GF70" s="228"/>
      <c r="GG70" s="228"/>
      <c r="GH70" s="228"/>
      <c r="GI70" s="228"/>
      <c r="GJ70" s="228"/>
      <c r="GK70" s="228"/>
      <c r="GL70" s="228"/>
      <c r="GM70" s="228"/>
      <c r="GN70" s="228"/>
      <c r="GO70" s="228"/>
      <c r="GP70" s="228"/>
      <c r="GQ70" s="228"/>
      <c r="GR70" s="228"/>
      <c r="GS70" s="228"/>
      <c r="GT70" s="228"/>
      <c r="GU70" s="228"/>
      <c r="GV70" s="228"/>
      <c r="GW70" s="228"/>
      <c r="GX70" s="228"/>
      <c r="GY70" s="228"/>
      <c r="GZ70" s="228"/>
      <c r="HA70" s="228"/>
      <c r="HB70" s="228"/>
      <c r="HC70" s="228"/>
      <c r="HD70" s="228"/>
      <c r="HE70" s="228"/>
      <c r="HF70" s="228"/>
      <c r="HG70" s="228"/>
      <c r="HH70" s="228"/>
      <c r="HI70" s="228"/>
      <c r="HJ70" s="228"/>
      <c r="HK70" s="228"/>
      <c r="HL70" s="228"/>
      <c r="HM70" s="228"/>
      <c r="HN70" s="228"/>
      <c r="HO70" s="228"/>
      <c r="HP70" s="228"/>
      <c r="HQ70" s="228"/>
      <c r="HR70" s="228"/>
      <c r="HS70" s="228"/>
      <c r="HT70" s="228"/>
      <c r="HU70" s="228"/>
      <c r="HV70" s="228"/>
      <c r="HW70" s="228"/>
      <c r="HX70" s="228"/>
      <c r="HY70" s="228"/>
      <c r="HZ70" s="228"/>
      <c r="IA70" s="228"/>
      <c r="IB70" s="228"/>
      <c r="IC70" s="228"/>
      <c r="ID70" s="228"/>
      <c r="IE70" s="228"/>
      <c r="IF70" s="228"/>
      <c r="IG70" s="228"/>
      <c r="IH70" s="228"/>
      <c r="II70" s="228"/>
      <c r="IJ70" s="228"/>
      <c r="IK70" s="228"/>
      <c r="IL70" s="228"/>
      <c r="IM70" s="228"/>
      <c r="IN70" s="228"/>
      <c r="IO70" s="228"/>
      <c r="IP70" s="228"/>
      <c r="IQ70" s="228"/>
      <c r="IR70" s="228"/>
      <c r="IS70" s="228"/>
      <c r="IT70" s="228"/>
      <c r="IU70" s="228"/>
      <c r="IV70" s="228"/>
      <c r="IW70" s="228"/>
      <c r="IX70" s="228"/>
      <c r="IY70" s="228"/>
      <c r="IZ70" s="228"/>
      <c r="JA70" s="228"/>
      <c r="JB70" s="228"/>
      <c r="JC70" s="228"/>
      <c r="JD70" s="228"/>
      <c r="JE70" s="228"/>
      <c r="JF70" s="228"/>
      <c r="JG70" s="228"/>
      <c r="JH70" s="228"/>
      <c r="JI70" s="228"/>
      <c r="JJ70" s="228"/>
      <c r="JK70" s="228"/>
      <c r="JL70" s="228"/>
      <c r="JM70" s="228"/>
      <c r="JN70" s="228"/>
      <c r="JO70" s="228"/>
      <c r="JP70" s="228"/>
      <c r="JQ70" s="228"/>
      <c r="JR70" s="228"/>
      <c r="JS70" s="228"/>
      <c r="JT70" s="228"/>
      <c r="JU70" s="228"/>
      <c r="JV70" s="228"/>
      <c r="JW70" s="228"/>
      <c r="JX70" s="228"/>
      <c r="JY70" s="228"/>
      <c r="JZ70" s="228"/>
      <c r="KA70" s="228"/>
      <c r="KB70" s="228"/>
      <c r="KC70" s="228"/>
      <c r="KD70" s="228"/>
      <c r="KE70" s="228"/>
      <c r="KF70" s="228"/>
      <c r="KG70" s="228"/>
      <c r="KH70" s="228"/>
      <c r="KI70" s="228"/>
      <c r="KJ70" s="228"/>
      <c r="KK70" s="228"/>
      <c r="KL70" s="228"/>
      <c r="KM70" s="228"/>
      <c r="KN70" s="228"/>
      <c r="KO70" s="228"/>
      <c r="KP70" s="228"/>
      <c r="KQ70" s="228"/>
      <c r="KR70" s="228"/>
      <c r="KS70" s="228"/>
      <c r="KT70" s="228"/>
      <c r="KU70" s="228"/>
      <c r="KV70" s="228"/>
      <c r="KW70" s="228"/>
      <c r="KX70" s="228"/>
      <c r="KY70" s="228"/>
      <c r="KZ70" s="228"/>
      <c r="LA70" s="228"/>
      <c r="LB70" s="228"/>
      <c r="LC70" s="228"/>
      <c r="LD70" s="228"/>
      <c r="LE70" s="228"/>
      <c r="LF70" s="228"/>
      <c r="LG70" s="228"/>
      <c r="LH70" s="228"/>
      <c r="LI70" s="228"/>
      <c r="LJ70" s="228"/>
      <c r="LK70" s="228"/>
      <c r="LL70" s="228"/>
      <c r="LM70" s="228"/>
      <c r="LN70" s="228"/>
      <c r="LO70" s="228"/>
      <c r="LP70" s="228"/>
      <c r="LQ70" s="228"/>
      <c r="LR70" s="228"/>
    </row>
    <row r="71" spans="1:330" ht="12.75" customHeight="1" x14ac:dyDescent="0.25">
      <c r="A71" s="259">
        <v>60</v>
      </c>
      <c r="B71" s="260" t="s">
        <v>148</v>
      </c>
      <c r="C71" s="260" t="s">
        <v>1635</v>
      </c>
      <c r="D71" s="277" t="s">
        <v>10</v>
      </c>
      <c r="E71" s="291"/>
      <c r="F71" s="291"/>
      <c r="G71" s="275" t="s">
        <v>122</v>
      </c>
      <c r="H71" s="275"/>
      <c r="I71" s="275" t="s">
        <v>117</v>
      </c>
      <c r="J71" s="275" t="s">
        <v>51</v>
      </c>
      <c r="K71" s="262" t="s">
        <v>148</v>
      </c>
      <c r="L71" s="314">
        <v>2782</v>
      </c>
      <c r="M71" s="315" t="s">
        <v>151</v>
      </c>
      <c r="N71" s="26">
        <v>0</v>
      </c>
      <c r="O71" s="266">
        <f t="shared" si="3"/>
        <v>0</v>
      </c>
      <c r="P71" s="267">
        <f t="shared" si="2"/>
        <v>0</v>
      </c>
      <c r="Q71" s="268">
        <f t="shared" si="4"/>
        <v>0</v>
      </c>
      <c r="R71" s="231"/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28"/>
      <c r="AG71" s="228"/>
      <c r="AH71" s="228"/>
      <c r="AI71" s="228"/>
      <c r="AJ71" s="228"/>
      <c r="AK71" s="228"/>
      <c r="AL71" s="228"/>
      <c r="AM71" s="228"/>
      <c r="AN71" s="228"/>
      <c r="AO71" s="228"/>
      <c r="AP71" s="228"/>
      <c r="AQ71" s="228"/>
      <c r="AR71" s="228"/>
      <c r="AS71" s="228"/>
      <c r="AT71" s="228"/>
      <c r="AU71" s="228"/>
      <c r="AV71" s="228"/>
      <c r="AW71" s="228"/>
      <c r="AX71" s="228"/>
      <c r="AY71" s="228"/>
      <c r="AZ71" s="228"/>
      <c r="BA71" s="228"/>
      <c r="BB71" s="228"/>
      <c r="BC71" s="228"/>
      <c r="BD71" s="228"/>
      <c r="BE71" s="228"/>
      <c r="BF71" s="228"/>
      <c r="BG71" s="228"/>
      <c r="BH71" s="228"/>
      <c r="BI71" s="228"/>
      <c r="BJ71" s="228"/>
      <c r="BK71" s="228"/>
      <c r="BL71" s="228"/>
      <c r="BM71" s="228"/>
      <c r="BN71" s="228"/>
      <c r="BO71" s="228"/>
      <c r="BP71" s="228"/>
      <c r="BQ71" s="228"/>
      <c r="BR71" s="228"/>
      <c r="BS71" s="228"/>
      <c r="BT71" s="228"/>
      <c r="BU71" s="228"/>
      <c r="BV71" s="228"/>
      <c r="BW71" s="228"/>
      <c r="BX71" s="228"/>
      <c r="BY71" s="228"/>
      <c r="BZ71" s="228"/>
      <c r="CA71" s="228"/>
      <c r="CB71" s="228"/>
      <c r="CC71" s="228"/>
      <c r="CD71" s="228"/>
      <c r="CE71" s="228"/>
      <c r="CF71" s="228"/>
      <c r="CG71" s="228"/>
      <c r="CH71" s="228"/>
      <c r="CI71" s="228"/>
      <c r="CJ71" s="228"/>
      <c r="CK71" s="228"/>
      <c r="CL71" s="228"/>
      <c r="CM71" s="228"/>
      <c r="CN71" s="228"/>
      <c r="CO71" s="228"/>
      <c r="CP71" s="228"/>
      <c r="CQ71" s="228"/>
      <c r="CR71" s="228"/>
      <c r="CS71" s="228"/>
      <c r="CT71" s="228"/>
      <c r="CU71" s="228"/>
      <c r="CV71" s="228"/>
      <c r="CW71" s="228"/>
      <c r="CX71" s="228"/>
      <c r="CY71" s="228"/>
      <c r="CZ71" s="228"/>
      <c r="DA71" s="228"/>
      <c r="DB71" s="228"/>
      <c r="DC71" s="228"/>
      <c r="DD71" s="228"/>
      <c r="DE71" s="228"/>
      <c r="DF71" s="228"/>
      <c r="DG71" s="228"/>
      <c r="DH71" s="228"/>
      <c r="DI71" s="228"/>
      <c r="DJ71" s="228"/>
      <c r="DK71" s="228"/>
      <c r="DL71" s="228"/>
      <c r="DM71" s="228"/>
      <c r="DN71" s="228"/>
      <c r="DO71" s="228"/>
      <c r="DP71" s="228"/>
      <c r="DQ71" s="228"/>
      <c r="DR71" s="228"/>
      <c r="DS71" s="228"/>
      <c r="DT71" s="228"/>
      <c r="DU71" s="228"/>
      <c r="DV71" s="228"/>
      <c r="DW71" s="228"/>
      <c r="DX71" s="228"/>
      <c r="DY71" s="228"/>
      <c r="DZ71" s="228"/>
      <c r="EA71" s="228"/>
      <c r="EB71" s="228"/>
      <c r="EC71" s="228"/>
      <c r="ED71" s="228"/>
      <c r="EE71" s="228"/>
      <c r="EF71" s="228"/>
      <c r="EG71" s="228"/>
      <c r="EH71" s="228"/>
      <c r="EI71" s="228"/>
      <c r="EJ71" s="228"/>
      <c r="EK71" s="228"/>
      <c r="EL71" s="228"/>
      <c r="EM71" s="228"/>
      <c r="EN71" s="228"/>
      <c r="EO71" s="228"/>
      <c r="EP71" s="228"/>
      <c r="EQ71" s="228"/>
      <c r="ER71" s="228"/>
      <c r="ES71" s="228"/>
      <c r="ET71" s="228"/>
      <c r="EU71" s="228"/>
      <c r="EV71" s="228"/>
      <c r="EW71" s="228"/>
      <c r="EX71" s="228"/>
      <c r="EY71" s="228"/>
      <c r="EZ71" s="228"/>
      <c r="FA71" s="228"/>
      <c r="FB71" s="228"/>
      <c r="FC71" s="228"/>
      <c r="FD71" s="228"/>
      <c r="FE71" s="228"/>
      <c r="FF71" s="228"/>
      <c r="FG71" s="228"/>
      <c r="FH71" s="228"/>
      <c r="FI71" s="228"/>
      <c r="FJ71" s="228"/>
      <c r="FK71" s="228"/>
      <c r="FL71" s="228"/>
      <c r="FM71" s="228"/>
      <c r="FN71" s="228"/>
      <c r="FO71" s="228"/>
      <c r="FP71" s="228"/>
      <c r="FQ71" s="228"/>
      <c r="FR71" s="228"/>
      <c r="FS71" s="228"/>
      <c r="FT71" s="228"/>
      <c r="FU71" s="228"/>
      <c r="FV71" s="228"/>
      <c r="FW71" s="228"/>
      <c r="FX71" s="228"/>
      <c r="FY71" s="228"/>
      <c r="FZ71" s="228"/>
      <c r="GA71" s="228"/>
      <c r="GB71" s="228"/>
      <c r="GC71" s="228"/>
      <c r="GD71" s="228"/>
      <c r="GE71" s="228"/>
      <c r="GF71" s="228"/>
      <c r="GG71" s="228"/>
      <c r="GH71" s="228"/>
      <c r="GI71" s="228"/>
      <c r="GJ71" s="228"/>
      <c r="GK71" s="228"/>
      <c r="GL71" s="228"/>
      <c r="GM71" s="228"/>
      <c r="GN71" s="228"/>
      <c r="GO71" s="228"/>
      <c r="GP71" s="228"/>
      <c r="GQ71" s="228"/>
      <c r="GR71" s="228"/>
      <c r="GS71" s="228"/>
      <c r="GT71" s="228"/>
      <c r="GU71" s="228"/>
      <c r="GV71" s="228"/>
      <c r="GW71" s="228"/>
      <c r="GX71" s="228"/>
      <c r="GY71" s="228"/>
      <c r="GZ71" s="228"/>
      <c r="HA71" s="228"/>
      <c r="HB71" s="228"/>
      <c r="HC71" s="228"/>
      <c r="HD71" s="228"/>
      <c r="HE71" s="228"/>
      <c r="HF71" s="228"/>
      <c r="HG71" s="228"/>
      <c r="HH71" s="228"/>
      <c r="HI71" s="228"/>
      <c r="HJ71" s="228"/>
      <c r="HK71" s="228"/>
      <c r="HL71" s="228"/>
      <c r="HM71" s="228"/>
      <c r="HN71" s="228"/>
      <c r="HO71" s="228"/>
      <c r="HP71" s="228"/>
      <c r="HQ71" s="228"/>
      <c r="HR71" s="228"/>
      <c r="HS71" s="228"/>
      <c r="HT71" s="228"/>
      <c r="HU71" s="228"/>
      <c r="HV71" s="228"/>
      <c r="HW71" s="228"/>
      <c r="HX71" s="228"/>
      <c r="HY71" s="228"/>
      <c r="HZ71" s="228"/>
      <c r="IA71" s="228"/>
      <c r="IB71" s="228"/>
      <c r="IC71" s="228"/>
      <c r="ID71" s="228"/>
      <c r="IE71" s="228"/>
      <c r="IF71" s="228"/>
      <c r="IG71" s="228"/>
      <c r="IH71" s="228"/>
      <c r="II71" s="228"/>
      <c r="IJ71" s="228"/>
      <c r="IK71" s="228"/>
      <c r="IL71" s="228"/>
      <c r="IM71" s="228"/>
      <c r="IN71" s="228"/>
      <c r="IO71" s="228"/>
      <c r="IP71" s="228"/>
      <c r="IQ71" s="228"/>
      <c r="IR71" s="228"/>
      <c r="IS71" s="228"/>
      <c r="IT71" s="228"/>
      <c r="IU71" s="228"/>
      <c r="IV71" s="228"/>
      <c r="IW71" s="228"/>
      <c r="IX71" s="228"/>
      <c r="IY71" s="228"/>
      <c r="IZ71" s="228"/>
      <c r="JA71" s="228"/>
      <c r="JB71" s="228"/>
      <c r="JC71" s="228"/>
      <c r="JD71" s="228"/>
      <c r="JE71" s="228"/>
      <c r="JF71" s="228"/>
      <c r="JG71" s="228"/>
      <c r="JH71" s="228"/>
      <c r="JI71" s="228"/>
      <c r="JJ71" s="228"/>
      <c r="JK71" s="228"/>
      <c r="JL71" s="228"/>
      <c r="JM71" s="228"/>
      <c r="JN71" s="228"/>
      <c r="JO71" s="228"/>
      <c r="JP71" s="228"/>
      <c r="JQ71" s="228"/>
      <c r="JR71" s="228"/>
      <c r="JS71" s="228"/>
      <c r="JT71" s="228"/>
      <c r="JU71" s="228"/>
      <c r="JV71" s="228"/>
      <c r="JW71" s="228"/>
      <c r="JX71" s="228"/>
      <c r="JY71" s="228"/>
      <c r="JZ71" s="228"/>
      <c r="KA71" s="228"/>
      <c r="KB71" s="228"/>
      <c r="KC71" s="228"/>
      <c r="KD71" s="228"/>
      <c r="KE71" s="228"/>
      <c r="KF71" s="228"/>
      <c r="KG71" s="228"/>
      <c r="KH71" s="228"/>
      <c r="KI71" s="228"/>
      <c r="KJ71" s="228"/>
      <c r="KK71" s="228"/>
      <c r="KL71" s="228"/>
      <c r="KM71" s="228"/>
      <c r="KN71" s="228"/>
      <c r="KO71" s="228"/>
      <c r="KP71" s="228"/>
      <c r="KQ71" s="228"/>
      <c r="KR71" s="228"/>
      <c r="KS71" s="228"/>
      <c r="KT71" s="228"/>
      <c r="KU71" s="228"/>
      <c r="KV71" s="228"/>
      <c r="KW71" s="228"/>
      <c r="KX71" s="228"/>
      <c r="KY71" s="228"/>
      <c r="KZ71" s="228"/>
      <c r="LA71" s="228"/>
      <c r="LB71" s="228"/>
      <c r="LC71" s="228"/>
      <c r="LD71" s="228"/>
      <c r="LE71" s="228"/>
      <c r="LF71" s="228"/>
      <c r="LG71" s="228"/>
      <c r="LH71" s="228"/>
      <c r="LI71" s="228"/>
      <c r="LJ71" s="228"/>
      <c r="LK71" s="228"/>
      <c r="LL71" s="228"/>
      <c r="LM71" s="228"/>
      <c r="LN71" s="228"/>
      <c r="LO71" s="228"/>
      <c r="LP71" s="228"/>
      <c r="LQ71" s="228"/>
      <c r="LR71" s="228"/>
    </row>
    <row r="72" spans="1:330" ht="12.75" customHeight="1" x14ac:dyDescent="0.25">
      <c r="A72" s="259">
        <v>61</v>
      </c>
      <c r="B72" s="260" t="s">
        <v>148</v>
      </c>
      <c r="C72" s="260" t="s">
        <v>1635</v>
      </c>
      <c r="D72" s="261" t="s">
        <v>12</v>
      </c>
      <c r="E72" s="292"/>
      <c r="F72" s="292"/>
      <c r="G72" s="262" t="s">
        <v>121</v>
      </c>
      <c r="H72" s="263"/>
      <c r="I72" s="263" t="s">
        <v>117</v>
      </c>
      <c r="J72" s="274" t="s">
        <v>51</v>
      </c>
      <c r="K72" s="262" t="s">
        <v>148</v>
      </c>
      <c r="L72" s="314">
        <v>2302</v>
      </c>
      <c r="M72" s="322" t="s">
        <v>150</v>
      </c>
      <c r="N72" s="26">
        <v>0</v>
      </c>
      <c r="O72" s="266">
        <f t="shared" si="3"/>
        <v>0</v>
      </c>
      <c r="P72" s="267">
        <f t="shared" si="2"/>
        <v>0</v>
      </c>
      <c r="Q72" s="268">
        <f t="shared" si="4"/>
        <v>0</v>
      </c>
      <c r="R72" s="231"/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28"/>
      <c r="AG72" s="228"/>
      <c r="AH72" s="228"/>
      <c r="AI72" s="228"/>
      <c r="AJ72" s="228"/>
      <c r="AK72" s="228"/>
      <c r="AL72" s="228"/>
      <c r="AM72" s="228"/>
      <c r="AN72" s="228"/>
      <c r="AO72" s="228"/>
      <c r="AP72" s="228"/>
      <c r="AQ72" s="228"/>
      <c r="AR72" s="228"/>
      <c r="AS72" s="228"/>
      <c r="AT72" s="228"/>
      <c r="AU72" s="228"/>
      <c r="AV72" s="228"/>
      <c r="AW72" s="228"/>
      <c r="AX72" s="228"/>
      <c r="AY72" s="228"/>
      <c r="AZ72" s="228"/>
      <c r="BA72" s="228"/>
      <c r="BB72" s="228"/>
      <c r="BC72" s="228"/>
      <c r="BD72" s="228"/>
      <c r="BE72" s="228"/>
      <c r="BF72" s="228"/>
      <c r="BG72" s="228"/>
      <c r="BH72" s="228"/>
      <c r="BI72" s="228"/>
      <c r="BJ72" s="228"/>
      <c r="BK72" s="228"/>
      <c r="BL72" s="228"/>
      <c r="BM72" s="228"/>
      <c r="BN72" s="228"/>
      <c r="BO72" s="228"/>
      <c r="BP72" s="228"/>
      <c r="BQ72" s="228"/>
      <c r="BR72" s="228"/>
      <c r="BS72" s="228"/>
      <c r="BT72" s="228"/>
      <c r="BU72" s="228"/>
      <c r="BV72" s="228"/>
      <c r="BW72" s="228"/>
      <c r="BX72" s="228"/>
      <c r="BY72" s="228"/>
      <c r="BZ72" s="228"/>
      <c r="CA72" s="228"/>
      <c r="CB72" s="228"/>
      <c r="CC72" s="228"/>
      <c r="CD72" s="228"/>
      <c r="CE72" s="228"/>
      <c r="CF72" s="228"/>
      <c r="CG72" s="228"/>
      <c r="CH72" s="228"/>
      <c r="CI72" s="228"/>
      <c r="CJ72" s="228"/>
      <c r="CK72" s="228"/>
      <c r="CL72" s="228"/>
      <c r="CM72" s="228"/>
      <c r="CN72" s="228"/>
      <c r="CO72" s="228"/>
      <c r="CP72" s="228"/>
      <c r="CQ72" s="228"/>
      <c r="CR72" s="228"/>
      <c r="CS72" s="228"/>
      <c r="CT72" s="228"/>
      <c r="CU72" s="228"/>
      <c r="CV72" s="228"/>
      <c r="CW72" s="228"/>
      <c r="CX72" s="228"/>
      <c r="CY72" s="228"/>
      <c r="CZ72" s="228"/>
      <c r="DA72" s="228"/>
      <c r="DB72" s="228"/>
      <c r="DC72" s="228"/>
      <c r="DD72" s="228"/>
      <c r="DE72" s="228"/>
      <c r="DF72" s="228"/>
      <c r="DG72" s="228"/>
      <c r="DH72" s="228"/>
      <c r="DI72" s="228"/>
      <c r="DJ72" s="228"/>
      <c r="DK72" s="228"/>
      <c r="DL72" s="228"/>
      <c r="DM72" s="228"/>
      <c r="DN72" s="228"/>
      <c r="DO72" s="228"/>
      <c r="DP72" s="228"/>
      <c r="DQ72" s="228"/>
      <c r="DR72" s="228"/>
      <c r="DS72" s="228"/>
      <c r="DT72" s="228"/>
      <c r="DU72" s="228"/>
      <c r="DV72" s="228"/>
      <c r="DW72" s="228"/>
      <c r="DX72" s="228"/>
      <c r="DY72" s="228"/>
      <c r="DZ72" s="228"/>
      <c r="EA72" s="228"/>
      <c r="EB72" s="228"/>
      <c r="EC72" s="228"/>
      <c r="ED72" s="228"/>
      <c r="EE72" s="228"/>
      <c r="EF72" s="228"/>
      <c r="EG72" s="228"/>
      <c r="EH72" s="228"/>
      <c r="EI72" s="228"/>
      <c r="EJ72" s="228"/>
      <c r="EK72" s="228"/>
      <c r="EL72" s="228"/>
      <c r="EM72" s="228"/>
      <c r="EN72" s="228"/>
      <c r="EO72" s="228"/>
      <c r="EP72" s="228"/>
      <c r="EQ72" s="228"/>
      <c r="ER72" s="228"/>
      <c r="ES72" s="228"/>
      <c r="ET72" s="228"/>
      <c r="EU72" s="228"/>
      <c r="EV72" s="228"/>
      <c r="EW72" s="228"/>
      <c r="EX72" s="228"/>
      <c r="EY72" s="228"/>
      <c r="EZ72" s="228"/>
      <c r="FA72" s="228"/>
      <c r="FB72" s="228"/>
      <c r="FC72" s="228"/>
      <c r="FD72" s="228"/>
      <c r="FE72" s="228"/>
      <c r="FF72" s="228"/>
      <c r="FG72" s="228"/>
      <c r="FH72" s="228"/>
      <c r="FI72" s="228"/>
      <c r="FJ72" s="228"/>
      <c r="FK72" s="228"/>
      <c r="FL72" s="228"/>
      <c r="FM72" s="228"/>
      <c r="FN72" s="228"/>
      <c r="FO72" s="228"/>
      <c r="FP72" s="228"/>
      <c r="FQ72" s="228"/>
      <c r="FR72" s="228"/>
      <c r="FS72" s="228"/>
      <c r="FT72" s="228"/>
      <c r="FU72" s="228"/>
      <c r="FV72" s="228"/>
      <c r="FW72" s="228"/>
      <c r="FX72" s="228"/>
      <c r="FY72" s="228"/>
      <c r="FZ72" s="228"/>
      <c r="GA72" s="228"/>
      <c r="GB72" s="228"/>
      <c r="GC72" s="228"/>
      <c r="GD72" s="228"/>
      <c r="GE72" s="228"/>
      <c r="GF72" s="228"/>
      <c r="GG72" s="228"/>
      <c r="GH72" s="228"/>
      <c r="GI72" s="228"/>
      <c r="GJ72" s="228"/>
      <c r="GK72" s="228"/>
      <c r="GL72" s="228"/>
      <c r="GM72" s="228"/>
      <c r="GN72" s="228"/>
      <c r="GO72" s="228"/>
      <c r="GP72" s="228"/>
      <c r="GQ72" s="228"/>
      <c r="GR72" s="228"/>
      <c r="GS72" s="228"/>
      <c r="GT72" s="228"/>
      <c r="GU72" s="228"/>
      <c r="GV72" s="228"/>
      <c r="GW72" s="228"/>
      <c r="GX72" s="228"/>
      <c r="GY72" s="228"/>
      <c r="GZ72" s="228"/>
      <c r="HA72" s="228"/>
      <c r="HB72" s="228"/>
      <c r="HC72" s="228"/>
      <c r="HD72" s="228"/>
      <c r="HE72" s="228"/>
      <c r="HF72" s="228"/>
      <c r="HG72" s="228"/>
      <c r="HH72" s="228"/>
      <c r="HI72" s="228"/>
      <c r="HJ72" s="228"/>
      <c r="HK72" s="228"/>
      <c r="HL72" s="228"/>
      <c r="HM72" s="228"/>
      <c r="HN72" s="228"/>
      <c r="HO72" s="228"/>
      <c r="HP72" s="228"/>
      <c r="HQ72" s="228"/>
      <c r="HR72" s="228"/>
      <c r="HS72" s="228"/>
      <c r="HT72" s="228"/>
      <c r="HU72" s="228"/>
      <c r="HV72" s="228"/>
      <c r="HW72" s="228"/>
      <c r="HX72" s="228"/>
      <c r="HY72" s="228"/>
      <c r="HZ72" s="228"/>
      <c r="IA72" s="228"/>
      <c r="IB72" s="228"/>
      <c r="IC72" s="228"/>
      <c r="ID72" s="228"/>
      <c r="IE72" s="228"/>
      <c r="IF72" s="228"/>
      <c r="IG72" s="228"/>
      <c r="IH72" s="228"/>
      <c r="II72" s="228"/>
      <c r="IJ72" s="228"/>
      <c r="IK72" s="228"/>
      <c r="IL72" s="228"/>
      <c r="IM72" s="228"/>
      <c r="IN72" s="228"/>
      <c r="IO72" s="228"/>
      <c r="IP72" s="228"/>
      <c r="IQ72" s="228"/>
      <c r="IR72" s="228"/>
      <c r="IS72" s="228"/>
      <c r="IT72" s="228"/>
      <c r="IU72" s="228"/>
      <c r="IV72" s="228"/>
      <c r="IW72" s="228"/>
      <c r="IX72" s="228"/>
      <c r="IY72" s="228"/>
      <c r="IZ72" s="228"/>
      <c r="JA72" s="228"/>
      <c r="JB72" s="228"/>
      <c r="JC72" s="228"/>
      <c r="JD72" s="228"/>
      <c r="JE72" s="228"/>
      <c r="JF72" s="228"/>
      <c r="JG72" s="228"/>
      <c r="JH72" s="228"/>
      <c r="JI72" s="228"/>
      <c r="JJ72" s="228"/>
      <c r="JK72" s="228"/>
      <c r="JL72" s="228"/>
      <c r="JM72" s="228"/>
      <c r="JN72" s="228"/>
      <c r="JO72" s="228"/>
      <c r="JP72" s="228"/>
      <c r="JQ72" s="228"/>
      <c r="JR72" s="228"/>
      <c r="JS72" s="228"/>
      <c r="JT72" s="228"/>
      <c r="JU72" s="228"/>
      <c r="JV72" s="228"/>
      <c r="JW72" s="228"/>
      <c r="JX72" s="228"/>
      <c r="JY72" s="228"/>
      <c r="JZ72" s="228"/>
      <c r="KA72" s="228"/>
      <c r="KB72" s="228"/>
      <c r="KC72" s="228"/>
      <c r="KD72" s="228"/>
      <c r="KE72" s="228"/>
      <c r="KF72" s="228"/>
      <c r="KG72" s="228"/>
      <c r="KH72" s="228"/>
      <c r="KI72" s="228"/>
      <c r="KJ72" s="228"/>
      <c r="KK72" s="228"/>
      <c r="KL72" s="228"/>
      <c r="KM72" s="228"/>
      <c r="KN72" s="228"/>
      <c r="KO72" s="228"/>
      <c r="KP72" s="228"/>
      <c r="KQ72" s="228"/>
      <c r="KR72" s="228"/>
      <c r="KS72" s="228"/>
      <c r="KT72" s="228"/>
      <c r="KU72" s="228"/>
      <c r="KV72" s="228"/>
      <c r="KW72" s="228"/>
      <c r="KX72" s="228"/>
      <c r="KY72" s="228"/>
      <c r="KZ72" s="228"/>
      <c r="LA72" s="228"/>
      <c r="LB72" s="228"/>
      <c r="LC72" s="228"/>
      <c r="LD72" s="228"/>
      <c r="LE72" s="228"/>
      <c r="LF72" s="228"/>
      <c r="LG72" s="228"/>
      <c r="LH72" s="228"/>
      <c r="LI72" s="228"/>
      <c r="LJ72" s="228"/>
      <c r="LK72" s="228"/>
      <c r="LL72" s="228"/>
      <c r="LM72" s="228"/>
      <c r="LN72" s="228"/>
      <c r="LO72" s="228"/>
      <c r="LP72" s="228"/>
      <c r="LQ72" s="228"/>
      <c r="LR72" s="228"/>
    </row>
    <row r="73" spans="1:330" s="188" customFormat="1" ht="12.75" customHeight="1" x14ac:dyDescent="0.25">
      <c r="A73" s="259">
        <v>62</v>
      </c>
      <c r="B73" s="260" t="s">
        <v>148</v>
      </c>
      <c r="C73" s="260" t="s">
        <v>1635</v>
      </c>
      <c r="D73" s="261" t="s">
        <v>11</v>
      </c>
      <c r="E73" s="291"/>
      <c r="F73" s="291"/>
      <c r="G73" s="262" t="s">
        <v>8</v>
      </c>
      <c r="H73" s="263"/>
      <c r="I73" s="263" t="s">
        <v>117</v>
      </c>
      <c r="J73" s="274" t="s">
        <v>51</v>
      </c>
      <c r="K73" s="262" t="s">
        <v>148</v>
      </c>
      <c r="L73" s="314">
        <v>186</v>
      </c>
      <c r="M73" s="322" t="s">
        <v>150</v>
      </c>
      <c r="N73" s="26">
        <v>0</v>
      </c>
      <c r="O73" s="266">
        <f t="shared" si="3"/>
        <v>0</v>
      </c>
      <c r="P73" s="267">
        <f t="shared" si="2"/>
        <v>0</v>
      </c>
      <c r="Q73" s="268">
        <f t="shared" si="4"/>
        <v>0</v>
      </c>
      <c r="R73" s="231"/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28"/>
      <c r="AG73" s="228"/>
      <c r="AH73" s="228"/>
      <c r="AI73" s="228"/>
      <c r="AJ73" s="228"/>
      <c r="AK73" s="228"/>
      <c r="AL73" s="228"/>
      <c r="AM73" s="228"/>
      <c r="AN73" s="228"/>
      <c r="AO73" s="228"/>
      <c r="AP73" s="228"/>
      <c r="AQ73" s="228"/>
      <c r="AR73" s="228"/>
      <c r="AS73" s="228"/>
      <c r="AT73" s="228"/>
      <c r="AU73" s="228"/>
      <c r="AV73" s="228"/>
      <c r="AW73" s="228"/>
      <c r="AX73" s="228"/>
      <c r="AY73" s="228"/>
      <c r="AZ73" s="228"/>
      <c r="BA73" s="228"/>
      <c r="BB73" s="228"/>
      <c r="BC73" s="228"/>
      <c r="BD73" s="228"/>
      <c r="BE73" s="228"/>
      <c r="BF73" s="228"/>
      <c r="BG73" s="228"/>
      <c r="BH73" s="228"/>
      <c r="BI73" s="228"/>
      <c r="BJ73" s="228"/>
      <c r="BK73" s="228"/>
      <c r="BL73" s="228"/>
      <c r="BM73" s="228"/>
      <c r="BN73" s="228"/>
      <c r="BO73" s="228"/>
      <c r="BP73" s="228"/>
      <c r="BQ73" s="228"/>
      <c r="BR73" s="228"/>
      <c r="BS73" s="228"/>
      <c r="BT73" s="228"/>
      <c r="BU73" s="228"/>
      <c r="BV73" s="228"/>
      <c r="BW73" s="228"/>
      <c r="BX73" s="228"/>
      <c r="BY73" s="228"/>
      <c r="BZ73" s="228"/>
      <c r="CA73" s="228"/>
      <c r="CB73" s="228"/>
      <c r="CC73" s="228"/>
      <c r="CD73" s="228"/>
      <c r="CE73" s="228"/>
      <c r="CF73" s="228"/>
      <c r="CG73" s="228"/>
      <c r="CH73" s="228"/>
      <c r="CI73" s="228"/>
      <c r="CJ73" s="228"/>
      <c r="CK73" s="228"/>
      <c r="CL73" s="228"/>
      <c r="CM73" s="228"/>
      <c r="CN73" s="228"/>
      <c r="CO73" s="228"/>
      <c r="CP73" s="228"/>
      <c r="CQ73" s="228"/>
      <c r="CR73" s="228"/>
      <c r="CS73" s="228"/>
      <c r="CT73" s="228"/>
      <c r="CU73" s="228"/>
      <c r="CV73" s="228"/>
      <c r="CW73" s="228"/>
      <c r="CX73" s="228"/>
      <c r="CY73" s="228"/>
      <c r="CZ73" s="228"/>
      <c r="DA73" s="228"/>
      <c r="DB73" s="228"/>
      <c r="DC73" s="228"/>
      <c r="DD73" s="228"/>
      <c r="DE73" s="228"/>
      <c r="DF73" s="228"/>
      <c r="DG73" s="228"/>
      <c r="DH73" s="228"/>
      <c r="DI73" s="228"/>
      <c r="DJ73" s="228"/>
      <c r="DK73" s="228"/>
      <c r="DL73" s="228"/>
      <c r="DM73" s="228"/>
      <c r="DN73" s="228"/>
      <c r="DO73" s="228"/>
      <c r="DP73" s="228"/>
      <c r="DQ73" s="228"/>
      <c r="DR73" s="228"/>
      <c r="DS73" s="228"/>
      <c r="DT73" s="228"/>
      <c r="DU73" s="228"/>
      <c r="DV73" s="228"/>
      <c r="DW73" s="228"/>
      <c r="DX73" s="228"/>
      <c r="DY73" s="228"/>
      <c r="DZ73" s="228"/>
      <c r="EA73" s="228"/>
      <c r="EB73" s="228"/>
      <c r="EC73" s="228"/>
      <c r="ED73" s="228"/>
      <c r="EE73" s="228"/>
      <c r="EF73" s="228"/>
      <c r="EG73" s="228"/>
      <c r="EH73" s="228"/>
      <c r="EI73" s="228"/>
      <c r="EJ73" s="228"/>
      <c r="EK73" s="228"/>
      <c r="EL73" s="228"/>
      <c r="EM73" s="228"/>
      <c r="EN73" s="228"/>
      <c r="EO73" s="228"/>
      <c r="EP73" s="228"/>
      <c r="EQ73" s="228"/>
      <c r="ER73" s="228"/>
      <c r="ES73" s="228"/>
      <c r="ET73" s="228"/>
      <c r="EU73" s="228"/>
      <c r="EV73" s="228"/>
      <c r="EW73" s="228"/>
      <c r="EX73" s="228"/>
      <c r="EY73" s="228"/>
      <c r="EZ73" s="228"/>
      <c r="FA73" s="228"/>
      <c r="FB73" s="228"/>
      <c r="FC73" s="228"/>
      <c r="FD73" s="228"/>
      <c r="FE73" s="228"/>
      <c r="FF73" s="228"/>
      <c r="FG73" s="228"/>
      <c r="FH73" s="228"/>
      <c r="FI73" s="228"/>
      <c r="FJ73" s="228"/>
      <c r="FK73" s="228"/>
      <c r="FL73" s="228"/>
      <c r="FM73" s="228"/>
      <c r="FN73" s="228"/>
      <c r="FO73" s="228"/>
      <c r="FP73" s="228"/>
      <c r="FQ73" s="228"/>
      <c r="FR73" s="228"/>
      <c r="FS73" s="228"/>
      <c r="FT73" s="228"/>
      <c r="FU73" s="228"/>
      <c r="FV73" s="228"/>
      <c r="FW73" s="228"/>
      <c r="FX73" s="228"/>
      <c r="FY73" s="228"/>
      <c r="FZ73" s="228"/>
      <c r="GA73" s="228"/>
      <c r="GB73" s="228"/>
      <c r="GC73" s="228"/>
      <c r="GD73" s="228"/>
      <c r="GE73" s="228"/>
      <c r="GF73" s="228"/>
      <c r="GG73" s="228"/>
      <c r="GH73" s="228"/>
      <c r="GI73" s="228"/>
      <c r="GJ73" s="228"/>
      <c r="GK73" s="228"/>
      <c r="GL73" s="228"/>
      <c r="GM73" s="228"/>
      <c r="GN73" s="228"/>
      <c r="GO73" s="228"/>
      <c r="GP73" s="228"/>
      <c r="GQ73" s="228"/>
      <c r="GR73" s="228"/>
      <c r="GS73" s="228"/>
      <c r="GT73" s="228"/>
      <c r="GU73" s="228"/>
      <c r="GV73" s="228"/>
      <c r="GW73" s="228"/>
      <c r="GX73" s="228"/>
      <c r="GY73" s="228"/>
      <c r="GZ73" s="228"/>
      <c r="HA73" s="228"/>
      <c r="HB73" s="228"/>
      <c r="HC73" s="228"/>
      <c r="HD73" s="228"/>
      <c r="HE73" s="228"/>
      <c r="HF73" s="228"/>
      <c r="HG73" s="228"/>
      <c r="HH73" s="228"/>
      <c r="HI73" s="228"/>
      <c r="HJ73" s="228"/>
      <c r="HK73" s="228"/>
      <c r="HL73" s="228"/>
      <c r="HM73" s="228"/>
      <c r="HN73" s="228"/>
      <c r="HO73" s="228"/>
      <c r="HP73" s="228"/>
      <c r="HQ73" s="228"/>
      <c r="HR73" s="228"/>
      <c r="HS73" s="228"/>
      <c r="HT73" s="228"/>
      <c r="HU73" s="228"/>
      <c r="HV73" s="228"/>
      <c r="HW73" s="228"/>
      <c r="HX73" s="228"/>
      <c r="HY73" s="228"/>
      <c r="HZ73" s="228"/>
      <c r="IA73" s="228"/>
      <c r="IB73" s="228"/>
      <c r="IC73" s="228"/>
      <c r="ID73" s="228"/>
      <c r="IE73" s="228"/>
      <c r="IF73" s="228"/>
      <c r="IG73" s="228"/>
      <c r="IH73" s="228"/>
      <c r="II73" s="228"/>
      <c r="IJ73" s="228"/>
      <c r="IK73" s="228"/>
      <c r="IL73" s="228"/>
      <c r="IM73" s="228"/>
      <c r="IN73" s="228"/>
      <c r="IO73" s="228"/>
      <c r="IP73" s="228"/>
      <c r="IQ73" s="228"/>
      <c r="IR73" s="228"/>
      <c r="IS73" s="228"/>
      <c r="IT73" s="228"/>
      <c r="IU73" s="228"/>
      <c r="IV73" s="228"/>
      <c r="IW73" s="228"/>
      <c r="IX73" s="228"/>
      <c r="IY73" s="228"/>
      <c r="IZ73" s="228"/>
      <c r="JA73" s="228"/>
      <c r="JB73" s="228"/>
      <c r="JC73" s="228"/>
      <c r="JD73" s="228"/>
      <c r="JE73" s="228"/>
      <c r="JF73" s="228"/>
      <c r="JG73" s="228"/>
      <c r="JH73" s="228"/>
      <c r="JI73" s="228"/>
      <c r="JJ73" s="228"/>
      <c r="JK73" s="228"/>
      <c r="JL73" s="228"/>
      <c r="JM73" s="228"/>
      <c r="JN73" s="228"/>
      <c r="JO73" s="228"/>
      <c r="JP73" s="228"/>
      <c r="JQ73" s="228"/>
      <c r="JR73" s="228"/>
      <c r="JS73" s="228"/>
      <c r="JT73" s="228"/>
      <c r="JU73" s="228"/>
      <c r="JV73" s="228"/>
      <c r="JW73" s="228"/>
      <c r="JX73" s="228"/>
      <c r="JY73" s="228"/>
      <c r="JZ73" s="228"/>
      <c r="KA73" s="228"/>
      <c r="KB73" s="228"/>
      <c r="KC73" s="228"/>
      <c r="KD73" s="228"/>
      <c r="KE73" s="228"/>
      <c r="KF73" s="228"/>
      <c r="KG73" s="228"/>
      <c r="KH73" s="228"/>
      <c r="KI73" s="228"/>
      <c r="KJ73" s="228"/>
      <c r="KK73" s="228"/>
      <c r="KL73" s="228"/>
      <c r="KM73" s="228"/>
      <c r="KN73" s="228"/>
      <c r="KO73" s="228"/>
      <c r="KP73" s="228"/>
      <c r="KQ73" s="228"/>
      <c r="KR73" s="228"/>
      <c r="KS73" s="228"/>
      <c r="KT73" s="228"/>
      <c r="KU73" s="228"/>
      <c r="KV73" s="228"/>
      <c r="KW73" s="228"/>
      <c r="KX73" s="228"/>
      <c r="KY73" s="228"/>
      <c r="KZ73" s="228"/>
      <c r="LA73" s="228"/>
      <c r="LB73" s="228"/>
      <c r="LC73" s="228"/>
      <c r="LD73" s="228"/>
      <c r="LE73" s="228"/>
      <c r="LF73" s="228"/>
      <c r="LG73" s="228"/>
      <c r="LH73" s="228"/>
      <c r="LI73" s="228"/>
      <c r="LJ73" s="228"/>
      <c r="LK73" s="228"/>
      <c r="LL73" s="228"/>
      <c r="LM73" s="228"/>
      <c r="LN73" s="228"/>
      <c r="LO73" s="228"/>
      <c r="LP73" s="228"/>
      <c r="LQ73" s="228"/>
      <c r="LR73" s="228"/>
    </row>
    <row r="74" spans="1:330" s="188" customFormat="1" ht="12.75" customHeight="1" x14ac:dyDescent="0.25">
      <c r="A74" s="259">
        <v>63</v>
      </c>
      <c r="B74" s="260" t="s">
        <v>148</v>
      </c>
      <c r="C74" s="260" t="s">
        <v>1635</v>
      </c>
      <c r="D74" s="277" t="s">
        <v>11</v>
      </c>
      <c r="E74" s="291"/>
      <c r="F74" s="291"/>
      <c r="G74" s="275" t="s">
        <v>1585</v>
      </c>
      <c r="H74" s="275"/>
      <c r="I74" s="275" t="s">
        <v>117</v>
      </c>
      <c r="J74" s="275" t="s">
        <v>51</v>
      </c>
      <c r="K74" s="262" t="s">
        <v>148</v>
      </c>
      <c r="L74" s="314">
        <v>192</v>
      </c>
      <c r="M74" s="315" t="s">
        <v>151</v>
      </c>
      <c r="N74" s="26">
        <v>0</v>
      </c>
      <c r="O74" s="266">
        <f t="shared" si="3"/>
        <v>0</v>
      </c>
      <c r="P74" s="267">
        <f t="shared" si="2"/>
        <v>0</v>
      </c>
      <c r="Q74" s="268">
        <f t="shared" si="4"/>
        <v>0</v>
      </c>
      <c r="R74" s="231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8"/>
      <c r="BD74" s="228"/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8"/>
      <c r="CA74" s="228"/>
      <c r="CB74" s="228"/>
      <c r="CC74" s="228"/>
      <c r="CD74" s="228"/>
      <c r="CE74" s="228"/>
      <c r="CF74" s="228"/>
      <c r="CG74" s="228"/>
      <c r="CH74" s="228"/>
      <c r="CI74" s="228"/>
      <c r="CJ74" s="228"/>
      <c r="CK74" s="228"/>
      <c r="CL74" s="228"/>
      <c r="CM74" s="228"/>
      <c r="CN74" s="228"/>
      <c r="CO74" s="228"/>
      <c r="CP74" s="228"/>
      <c r="CQ74" s="228"/>
      <c r="CR74" s="228"/>
      <c r="CS74" s="228"/>
      <c r="CT74" s="228"/>
      <c r="CU74" s="228"/>
      <c r="CV74" s="228"/>
      <c r="CW74" s="228"/>
      <c r="CX74" s="228"/>
      <c r="CY74" s="228"/>
      <c r="CZ74" s="228"/>
      <c r="DA74" s="228"/>
      <c r="DB74" s="228"/>
      <c r="DC74" s="228"/>
      <c r="DD74" s="228"/>
      <c r="DE74" s="228"/>
      <c r="DF74" s="228"/>
      <c r="DG74" s="228"/>
      <c r="DH74" s="228"/>
      <c r="DI74" s="228"/>
      <c r="DJ74" s="228"/>
      <c r="DK74" s="228"/>
      <c r="DL74" s="228"/>
      <c r="DM74" s="228"/>
      <c r="DN74" s="228"/>
      <c r="DO74" s="228"/>
      <c r="DP74" s="228"/>
      <c r="DQ74" s="228"/>
      <c r="DR74" s="228"/>
      <c r="DS74" s="228"/>
      <c r="DT74" s="228"/>
      <c r="DU74" s="228"/>
      <c r="DV74" s="228"/>
      <c r="DW74" s="228"/>
      <c r="DX74" s="228"/>
      <c r="DY74" s="228"/>
      <c r="DZ74" s="228"/>
      <c r="EA74" s="228"/>
      <c r="EB74" s="228"/>
      <c r="EC74" s="228"/>
      <c r="ED74" s="228"/>
      <c r="EE74" s="228"/>
      <c r="EF74" s="228"/>
      <c r="EG74" s="228"/>
      <c r="EH74" s="228"/>
      <c r="EI74" s="228"/>
      <c r="EJ74" s="228"/>
      <c r="EK74" s="228"/>
      <c r="EL74" s="228"/>
      <c r="EM74" s="228"/>
      <c r="EN74" s="228"/>
      <c r="EO74" s="228"/>
      <c r="EP74" s="228"/>
      <c r="EQ74" s="228"/>
      <c r="ER74" s="228"/>
      <c r="ES74" s="228"/>
      <c r="ET74" s="228"/>
      <c r="EU74" s="228"/>
      <c r="EV74" s="228"/>
      <c r="EW74" s="228"/>
      <c r="EX74" s="228"/>
      <c r="EY74" s="228"/>
      <c r="EZ74" s="228"/>
      <c r="FA74" s="228"/>
      <c r="FB74" s="228"/>
      <c r="FC74" s="228"/>
      <c r="FD74" s="228"/>
      <c r="FE74" s="228"/>
      <c r="FF74" s="228"/>
      <c r="FG74" s="228"/>
      <c r="FH74" s="228"/>
      <c r="FI74" s="228"/>
      <c r="FJ74" s="228"/>
      <c r="FK74" s="228"/>
      <c r="FL74" s="228"/>
      <c r="FM74" s="228"/>
      <c r="FN74" s="228"/>
      <c r="FO74" s="228"/>
      <c r="FP74" s="228"/>
      <c r="FQ74" s="228"/>
      <c r="FR74" s="228"/>
      <c r="FS74" s="228"/>
      <c r="FT74" s="228"/>
      <c r="FU74" s="228"/>
      <c r="FV74" s="228"/>
      <c r="FW74" s="228"/>
      <c r="FX74" s="228"/>
      <c r="FY74" s="228"/>
      <c r="FZ74" s="228"/>
      <c r="GA74" s="228"/>
      <c r="GB74" s="228"/>
      <c r="GC74" s="228"/>
      <c r="GD74" s="228"/>
      <c r="GE74" s="228"/>
      <c r="GF74" s="228"/>
      <c r="GG74" s="228"/>
      <c r="GH74" s="228"/>
      <c r="GI74" s="228"/>
      <c r="GJ74" s="228"/>
      <c r="GK74" s="228"/>
      <c r="GL74" s="228"/>
      <c r="GM74" s="228"/>
      <c r="GN74" s="228"/>
      <c r="GO74" s="228"/>
      <c r="GP74" s="228"/>
      <c r="GQ74" s="228"/>
      <c r="GR74" s="228"/>
      <c r="GS74" s="228"/>
      <c r="GT74" s="228"/>
      <c r="GU74" s="228"/>
      <c r="GV74" s="228"/>
      <c r="GW74" s="228"/>
      <c r="GX74" s="228"/>
      <c r="GY74" s="228"/>
      <c r="GZ74" s="228"/>
      <c r="HA74" s="228"/>
      <c r="HB74" s="228"/>
      <c r="HC74" s="228"/>
      <c r="HD74" s="228"/>
      <c r="HE74" s="228"/>
      <c r="HF74" s="228"/>
      <c r="HG74" s="228"/>
      <c r="HH74" s="228"/>
      <c r="HI74" s="228"/>
      <c r="HJ74" s="228"/>
      <c r="HK74" s="228"/>
      <c r="HL74" s="228"/>
      <c r="HM74" s="228"/>
      <c r="HN74" s="228"/>
      <c r="HO74" s="228"/>
      <c r="HP74" s="228"/>
      <c r="HQ74" s="228"/>
      <c r="HR74" s="228"/>
      <c r="HS74" s="228"/>
      <c r="HT74" s="228"/>
      <c r="HU74" s="228"/>
      <c r="HV74" s="228"/>
      <c r="HW74" s="228"/>
      <c r="HX74" s="228"/>
      <c r="HY74" s="228"/>
      <c r="HZ74" s="228"/>
      <c r="IA74" s="228"/>
      <c r="IB74" s="228"/>
      <c r="IC74" s="228"/>
      <c r="ID74" s="228"/>
      <c r="IE74" s="228"/>
      <c r="IF74" s="228"/>
      <c r="IG74" s="228"/>
      <c r="IH74" s="228"/>
      <c r="II74" s="228"/>
      <c r="IJ74" s="228"/>
      <c r="IK74" s="228"/>
      <c r="IL74" s="228"/>
      <c r="IM74" s="228"/>
      <c r="IN74" s="228"/>
      <c r="IO74" s="228"/>
      <c r="IP74" s="228"/>
      <c r="IQ74" s="228"/>
      <c r="IR74" s="228"/>
      <c r="IS74" s="228"/>
      <c r="IT74" s="228"/>
      <c r="IU74" s="228"/>
      <c r="IV74" s="228"/>
      <c r="IW74" s="228"/>
      <c r="IX74" s="228"/>
      <c r="IY74" s="228"/>
      <c r="IZ74" s="228"/>
      <c r="JA74" s="228"/>
      <c r="JB74" s="228"/>
      <c r="JC74" s="228"/>
      <c r="JD74" s="228"/>
      <c r="JE74" s="228"/>
      <c r="JF74" s="228"/>
      <c r="JG74" s="228"/>
      <c r="JH74" s="228"/>
      <c r="JI74" s="228"/>
      <c r="JJ74" s="228"/>
      <c r="JK74" s="228"/>
      <c r="JL74" s="228"/>
      <c r="JM74" s="228"/>
      <c r="JN74" s="228"/>
      <c r="JO74" s="228"/>
      <c r="JP74" s="228"/>
      <c r="JQ74" s="228"/>
      <c r="JR74" s="228"/>
      <c r="JS74" s="228"/>
      <c r="JT74" s="228"/>
      <c r="JU74" s="228"/>
      <c r="JV74" s="228"/>
      <c r="JW74" s="228"/>
      <c r="JX74" s="228"/>
      <c r="JY74" s="228"/>
      <c r="JZ74" s="228"/>
      <c r="KA74" s="228"/>
      <c r="KB74" s="228"/>
      <c r="KC74" s="228"/>
      <c r="KD74" s="228"/>
      <c r="KE74" s="228"/>
      <c r="KF74" s="228"/>
      <c r="KG74" s="228"/>
      <c r="KH74" s="228"/>
      <c r="KI74" s="228"/>
      <c r="KJ74" s="228"/>
      <c r="KK74" s="228"/>
      <c r="KL74" s="228"/>
      <c r="KM74" s="228"/>
      <c r="KN74" s="228"/>
      <c r="KO74" s="228"/>
      <c r="KP74" s="228"/>
      <c r="KQ74" s="228"/>
      <c r="KR74" s="228"/>
      <c r="KS74" s="228"/>
      <c r="KT74" s="228"/>
      <c r="KU74" s="228"/>
      <c r="KV74" s="228"/>
      <c r="KW74" s="228"/>
      <c r="KX74" s="228"/>
      <c r="KY74" s="228"/>
      <c r="KZ74" s="228"/>
      <c r="LA74" s="228"/>
      <c r="LB74" s="228"/>
      <c r="LC74" s="228"/>
      <c r="LD74" s="228"/>
      <c r="LE74" s="228"/>
      <c r="LF74" s="228"/>
      <c r="LG74" s="228"/>
      <c r="LH74" s="228"/>
      <c r="LI74" s="228"/>
      <c r="LJ74" s="228"/>
      <c r="LK74" s="228"/>
      <c r="LL74" s="228"/>
      <c r="LM74" s="228"/>
      <c r="LN74" s="228"/>
      <c r="LO74" s="228"/>
      <c r="LP74" s="228"/>
      <c r="LQ74" s="228"/>
      <c r="LR74" s="228"/>
    </row>
    <row r="75" spans="1:330" s="169" customFormat="1" ht="12.75" customHeight="1" x14ac:dyDescent="0.25">
      <c r="A75" s="259">
        <v>64</v>
      </c>
      <c r="B75" s="260" t="s">
        <v>148</v>
      </c>
      <c r="C75" s="260" t="s">
        <v>1635</v>
      </c>
      <c r="D75" s="261" t="s">
        <v>11</v>
      </c>
      <c r="E75" s="291"/>
      <c r="F75" s="291"/>
      <c r="G75" s="262" t="s">
        <v>120</v>
      </c>
      <c r="H75" s="263"/>
      <c r="I75" s="263" t="s">
        <v>117</v>
      </c>
      <c r="J75" s="274" t="s">
        <v>51</v>
      </c>
      <c r="K75" s="262" t="s">
        <v>148</v>
      </c>
      <c r="L75" s="314">
        <v>696</v>
      </c>
      <c r="M75" s="322" t="s">
        <v>150</v>
      </c>
      <c r="N75" s="26">
        <v>0</v>
      </c>
      <c r="O75" s="266">
        <f t="shared" si="3"/>
        <v>0</v>
      </c>
      <c r="P75" s="267">
        <f t="shared" si="2"/>
        <v>0</v>
      </c>
      <c r="Q75" s="268">
        <f t="shared" si="4"/>
        <v>0</v>
      </c>
      <c r="R75" s="231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8"/>
      <c r="BD75" s="228"/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8"/>
      <c r="CA75" s="228"/>
      <c r="CB75" s="228"/>
      <c r="CC75" s="228"/>
      <c r="CD75" s="228"/>
      <c r="CE75" s="228"/>
      <c r="CF75" s="228"/>
      <c r="CG75" s="228"/>
      <c r="CH75" s="228"/>
      <c r="CI75" s="228"/>
      <c r="CJ75" s="228"/>
      <c r="CK75" s="228"/>
      <c r="CL75" s="228"/>
      <c r="CM75" s="228"/>
      <c r="CN75" s="228"/>
      <c r="CO75" s="228"/>
      <c r="CP75" s="228"/>
      <c r="CQ75" s="228"/>
      <c r="CR75" s="228"/>
      <c r="CS75" s="228"/>
      <c r="CT75" s="228"/>
      <c r="CU75" s="228"/>
      <c r="CV75" s="228"/>
      <c r="CW75" s="228"/>
      <c r="CX75" s="228"/>
      <c r="CY75" s="228"/>
      <c r="CZ75" s="228"/>
      <c r="DA75" s="228"/>
      <c r="DB75" s="228"/>
      <c r="DC75" s="228"/>
      <c r="DD75" s="228"/>
      <c r="DE75" s="228"/>
      <c r="DF75" s="228"/>
      <c r="DG75" s="228"/>
      <c r="DH75" s="228"/>
      <c r="DI75" s="228"/>
      <c r="DJ75" s="228"/>
      <c r="DK75" s="228"/>
      <c r="DL75" s="228"/>
      <c r="DM75" s="228"/>
      <c r="DN75" s="228"/>
      <c r="DO75" s="228"/>
      <c r="DP75" s="228"/>
      <c r="DQ75" s="228"/>
      <c r="DR75" s="228"/>
      <c r="DS75" s="228"/>
      <c r="DT75" s="228"/>
      <c r="DU75" s="228"/>
      <c r="DV75" s="228"/>
      <c r="DW75" s="228"/>
      <c r="DX75" s="228"/>
      <c r="DY75" s="228"/>
      <c r="DZ75" s="228"/>
      <c r="EA75" s="228"/>
      <c r="EB75" s="228"/>
      <c r="EC75" s="228"/>
      <c r="ED75" s="228"/>
      <c r="EE75" s="228"/>
      <c r="EF75" s="228"/>
      <c r="EG75" s="228"/>
      <c r="EH75" s="228"/>
      <c r="EI75" s="228"/>
      <c r="EJ75" s="228"/>
      <c r="EK75" s="228"/>
      <c r="EL75" s="228"/>
      <c r="EM75" s="228"/>
      <c r="EN75" s="228"/>
      <c r="EO75" s="228"/>
      <c r="EP75" s="228"/>
      <c r="EQ75" s="228"/>
      <c r="ER75" s="228"/>
      <c r="ES75" s="228"/>
      <c r="ET75" s="228"/>
      <c r="EU75" s="228"/>
      <c r="EV75" s="228"/>
      <c r="EW75" s="228"/>
      <c r="EX75" s="228"/>
      <c r="EY75" s="228"/>
      <c r="EZ75" s="228"/>
      <c r="FA75" s="228"/>
      <c r="FB75" s="228"/>
      <c r="FC75" s="228"/>
      <c r="FD75" s="228"/>
      <c r="FE75" s="228"/>
      <c r="FF75" s="228"/>
      <c r="FG75" s="228"/>
      <c r="FH75" s="228"/>
      <c r="FI75" s="228"/>
      <c r="FJ75" s="228"/>
      <c r="FK75" s="228"/>
      <c r="FL75" s="228"/>
      <c r="FM75" s="228"/>
      <c r="FN75" s="228"/>
      <c r="FO75" s="228"/>
      <c r="FP75" s="228"/>
      <c r="FQ75" s="228"/>
      <c r="FR75" s="228"/>
      <c r="FS75" s="228"/>
      <c r="FT75" s="228"/>
      <c r="FU75" s="228"/>
      <c r="FV75" s="228"/>
      <c r="FW75" s="228"/>
      <c r="FX75" s="228"/>
      <c r="FY75" s="228"/>
      <c r="FZ75" s="228"/>
      <c r="GA75" s="228"/>
      <c r="GB75" s="228"/>
      <c r="GC75" s="228"/>
      <c r="GD75" s="228"/>
      <c r="GE75" s="228"/>
      <c r="GF75" s="228"/>
      <c r="GG75" s="228"/>
      <c r="GH75" s="228"/>
      <c r="GI75" s="228"/>
      <c r="GJ75" s="228"/>
      <c r="GK75" s="228"/>
      <c r="GL75" s="228"/>
      <c r="GM75" s="228"/>
      <c r="GN75" s="228"/>
      <c r="GO75" s="228"/>
      <c r="GP75" s="228"/>
      <c r="GQ75" s="228"/>
      <c r="GR75" s="228"/>
      <c r="GS75" s="228"/>
      <c r="GT75" s="228"/>
      <c r="GU75" s="228"/>
      <c r="GV75" s="228"/>
      <c r="GW75" s="228"/>
      <c r="GX75" s="228"/>
      <c r="GY75" s="228"/>
      <c r="GZ75" s="228"/>
      <c r="HA75" s="228"/>
      <c r="HB75" s="228"/>
      <c r="HC75" s="228"/>
      <c r="HD75" s="228"/>
      <c r="HE75" s="228"/>
      <c r="HF75" s="228"/>
      <c r="HG75" s="228"/>
      <c r="HH75" s="228"/>
      <c r="HI75" s="228"/>
      <c r="HJ75" s="228"/>
      <c r="HK75" s="228"/>
      <c r="HL75" s="228"/>
      <c r="HM75" s="228"/>
      <c r="HN75" s="228"/>
      <c r="HO75" s="228"/>
      <c r="HP75" s="228"/>
      <c r="HQ75" s="228"/>
      <c r="HR75" s="228"/>
      <c r="HS75" s="228"/>
      <c r="HT75" s="228"/>
      <c r="HU75" s="228"/>
      <c r="HV75" s="228"/>
      <c r="HW75" s="228"/>
      <c r="HX75" s="228"/>
      <c r="HY75" s="228"/>
      <c r="HZ75" s="228"/>
      <c r="IA75" s="228"/>
      <c r="IB75" s="228"/>
      <c r="IC75" s="228"/>
      <c r="ID75" s="228"/>
      <c r="IE75" s="228"/>
      <c r="IF75" s="228"/>
      <c r="IG75" s="228"/>
      <c r="IH75" s="228"/>
      <c r="II75" s="228"/>
      <c r="IJ75" s="228"/>
      <c r="IK75" s="228"/>
      <c r="IL75" s="228"/>
      <c r="IM75" s="228"/>
      <c r="IN75" s="228"/>
      <c r="IO75" s="228"/>
      <c r="IP75" s="228"/>
      <c r="IQ75" s="228"/>
      <c r="IR75" s="228"/>
      <c r="IS75" s="228"/>
      <c r="IT75" s="228"/>
      <c r="IU75" s="228"/>
      <c r="IV75" s="228"/>
      <c r="IW75" s="228"/>
      <c r="IX75" s="228"/>
      <c r="IY75" s="228"/>
      <c r="IZ75" s="228"/>
      <c r="JA75" s="228"/>
      <c r="JB75" s="228"/>
      <c r="JC75" s="228"/>
      <c r="JD75" s="228"/>
      <c r="JE75" s="228"/>
      <c r="JF75" s="228"/>
      <c r="JG75" s="228"/>
      <c r="JH75" s="228"/>
      <c r="JI75" s="228"/>
      <c r="JJ75" s="228"/>
      <c r="JK75" s="228"/>
      <c r="JL75" s="228"/>
      <c r="JM75" s="228"/>
      <c r="JN75" s="228"/>
      <c r="JO75" s="228"/>
      <c r="JP75" s="228"/>
      <c r="JQ75" s="228"/>
      <c r="JR75" s="228"/>
      <c r="JS75" s="228"/>
      <c r="JT75" s="228"/>
      <c r="JU75" s="228"/>
      <c r="JV75" s="228"/>
      <c r="JW75" s="228"/>
      <c r="JX75" s="228"/>
      <c r="JY75" s="228"/>
      <c r="JZ75" s="228"/>
      <c r="KA75" s="228"/>
      <c r="KB75" s="228"/>
      <c r="KC75" s="228"/>
      <c r="KD75" s="228"/>
      <c r="KE75" s="228"/>
      <c r="KF75" s="228"/>
      <c r="KG75" s="228"/>
      <c r="KH75" s="228"/>
      <c r="KI75" s="228"/>
      <c r="KJ75" s="228"/>
      <c r="KK75" s="228"/>
      <c r="KL75" s="228"/>
      <c r="KM75" s="228"/>
      <c r="KN75" s="228"/>
      <c r="KO75" s="228"/>
      <c r="KP75" s="228"/>
      <c r="KQ75" s="228"/>
      <c r="KR75" s="228"/>
      <c r="KS75" s="228"/>
      <c r="KT75" s="228"/>
      <c r="KU75" s="228"/>
      <c r="KV75" s="228"/>
      <c r="KW75" s="228"/>
      <c r="KX75" s="228"/>
      <c r="KY75" s="228"/>
      <c r="KZ75" s="228"/>
      <c r="LA75" s="228"/>
      <c r="LB75" s="228"/>
      <c r="LC75" s="228"/>
      <c r="LD75" s="228"/>
      <c r="LE75" s="228"/>
      <c r="LF75" s="228"/>
      <c r="LG75" s="228"/>
      <c r="LH75" s="228"/>
      <c r="LI75" s="228"/>
      <c r="LJ75" s="228"/>
      <c r="LK75" s="228"/>
      <c r="LL75" s="228"/>
      <c r="LM75" s="228"/>
      <c r="LN75" s="228"/>
      <c r="LO75" s="228"/>
      <c r="LP75" s="228"/>
      <c r="LQ75" s="228"/>
      <c r="LR75" s="228"/>
    </row>
    <row r="76" spans="1:330" s="188" customFormat="1" ht="12.75" customHeight="1" x14ac:dyDescent="0.25">
      <c r="A76" s="259">
        <v>65</v>
      </c>
      <c r="B76" s="260" t="s">
        <v>148</v>
      </c>
      <c r="C76" s="260" t="s">
        <v>1635</v>
      </c>
      <c r="D76" s="261" t="s">
        <v>11</v>
      </c>
      <c r="E76" s="291"/>
      <c r="F76" s="292"/>
      <c r="G76" s="262" t="s">
        <v>1586</v>
      </c>
      <c r="H76" s="263"/>
      <c r="I76" s="263" t="s">
        <v>117</v>
      </c>
      <c r="J76" s="274" t="s">
        <v>51</v>
      </c>
      <c r="K76" s="262" t="s">
        <v>148</v>
      </c>
      <c r="L76" s="314">
        <v>732</v>
      </c>
      <c r="M76" s="322" t="s">
        <v>150</v>
      </c>
      <c r="N76" s="26">
        <v>0</v>
      </c>
      <c r="O76" s="266">
        <f t="shared" ref="O76:O107" si="5">L76*N76</f>
        <v>0</v>
      </c>
      <c r="P76" s="267">
        <f t="shared" si="2"/>
        <v>0</v>
      </c>
      <c r="Q76" s="268">
        <f t="shared" ref="Q76:Q107" si="6">O76+(P76*O76)</f>
        <v>0</v>
      </c>
      <c r="R76" s="231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8"/>
      <c r="BN76" s="228"/>
      <c r="BO76" s="228"/>
      <c r="BP76" s="228"/>
      <c r="BQ76" s="228"/>
      <c r="BR76" s="228"/>
      <c r="BS76" s="228"/>
      <c r="BT76" s="228"/>
      <c r="BU76" s="228"/>
      <c r="BV76" s="228"/>
      <c r="BW76" s="228"/>
      <c r="BX76" s="228"/>
      <c r="BY76" s="228"/>
      <c r="BZ76" s="228"/>
      <c r="CA76" s="228"/>
      <c r="CB76" s="228"/>
      <c r="CC76" s="228"/>
      <c r="CD76" s="228"/>
      <c r="CE76" s="228"/>
      <c r="CF76" s="228"/>
      <c r="CG76" s="228"/>
      <c r="CH76" s="228"/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228"/>
      <c r="CU76" s="228"/>
      <c r="CV76" s="228"/>
      <c r="CW76" s="228"/>
      <c r="CX76" s="228"/>
      <c r="CY76" s="228"/>
      <c r="CZ76" s="228"/>
      <c r="DA76" s="228"/>
      <c r="DB76" s="228"/>
      <c r="DC76" s="228"/>
      <c r="DD76" s="228"/>
      <c r="DE76" s="228"/>
      <c r="DF76" s="228"/>
      <c r="DG76" s="228"/>
      <c r="DH76" s="228"/>
      <c r="DI76" s="228"/>
      <c r="DJ76" s="228"/>
      <c r="DK76" s="228"/>
      <c r="DL76" s="228"/>
      <c r="DM76" s="228"/>
      <c r="DN76" s="228"/>
      <c r="DO76" s="228"/>
      <c r="DP76" s="228"/>
      <c r="DQ76" s="228"/>
      <c r="DR76" s="228"/>
      <c r="DS76" s="228"/>
      <c r="DT76" s="228"/>
      <c r="DU76" s="228"/>
      <c r="DV76" s="228"/>
      <c r="DW76" s="228"/>
      <c r="DX76" s="228"/>
      <c r="DY76" s="228"/>
      <c r="DZ76" s="228"/>
      <c r="EA76" s="228"/>
      <c r="EB76" s="228"/>
      <c r="EC76" s="228"/>
      <c r="ED76" s="228"/>
      <c r="EE76" s="228"/>
      <c r="EF76" s="228"/>
      <c r="EG76" s="228"/>
      <c r="EH76" s="228"/>
      <c r="EI76" s="228"/>
      <c r="EJ76" s="228"/>
      <c r="EK76" s="228"/>
      <c r="EL76" s="228"/>
      <c r="EM76" s="228"/>
      <c r="EN76" s="228"/>
      <c r="EO76" s="228"/>
      <c r="EP76" s="228"/>
      <c r="EQ76" s="228"/>
      <c r="ER76" s="228"/>
      <c r="ES76" s="228"/>
      <c r="ET76" s="228"/>
      <c r="EU76" s="228"/>
      <c r="EV76" s="228"/>
      <c r="EW76" s="228"/>
      <c r="EX76" s="228"/>
      <c r="EY76" s="228"/>
      <c r="EZ76" s="228"/>
      <c r="FA76" s="228"/>
      <c r="FB76" s="228"/>
      <c r="FC76" s="228"/>
      <c r="FD76" s="228"/>
      <c r="FE76" s="228"/>
      <c r="FF76" s="228"/>
      <c r="FG76" s="228"/>
      <c r="FH76" s="228"/>
      <c r="FI76" s="228"/>
      <c r="FJ76" s="228"/>
      <c r="FK76" s="228"/>
      <c r="FL76" s="228"/>
      <c r="FM76" s="228"/>
      <c r="FN76" s="228"/>
      <c r="FO76" s="228"/>
      <c r="FP76" s="228"/>
      <c r="FQ76" s="228"/>
      <c r="FR76" s="228"/>
      <c r="FS76" s="228"/>
      <c r="FT76" s="228"/>
      <c r="FU76" s="228"/>
      <c r="FV76" s="228"/>
      <c r="FW76" s="228"/>
      <c r="FX76" s="228"/>
      <c r="FY76" s="228"/>
      <c r="FZ76" s="228"/>
      <c r="GA76" s="228"/>
      <c r="GB76" s="228"/>
      <c r="GC76" s="228"/>
      <c r="GD76" s="228"/>
      <c r="GE76" s="228"/>
      <c r="GF76" s="228"/>
      <c r="GG76" s="228"/>
      <c r="GH76" s="228"/>
      <c r="GI76" s="228"/>
      <c r="GJ76" s="228"/>
      <c r="GK76" s="228"/>
      <c r="GL76" s="228"/>
      <c r="GM76" s="228"/>
      <c r="GN76" s="228"/>
      <c r="GO76" s="228"/>
      <c r="GP76" s="228"/>
      <c r="GQ76" s="228"/>
      <c r="GR76" s="228"/>
      <c r="GS76" s="228"/>
      <c r="GT76" s="228"/>
      <c r="GU76" s="228"/>
      <c r="GV76" s="228"/>
      <c r="GW76" s="228"/>
      <c r="GX76" s="228"/>
      <c r="GY76" s="228"/>
      <c r="GZ76" s="228"/>
      <c r="HA76" s="228"/>
      <c r="HB76" s="228"/>
      <c r="HC76" s="228"/>
      <c r="HD76" s="228"/>
      <c r="HE76" s="228"/>
      <c r="HF76" s="228"/>
      <c r="HG76" s="228"/>
      <c r="HH76" s="228"/>
      <c r="HI76" s="228"/>
      <c r="HJ76" s="228"/>
      <c r="HK76" s="228"/>
      <c r="HL76" s="228"/>
      <c r="HM76" s="228"/>
      <c r="HN76" s="228"/>
      <c r="HO76" s="228"/>
      <c r="HP76" s="228"/>
      <c r="HQ76" s="228"/>
      <c r="HR76" s="228"/>
      <c r="HS76" s="228"/>
      <c r="HT76" s="228"/>
      <c r="HU76" s="228"/>
      <c r="HV76" s="228"/>
      <c r="HW76" s="228"/>
      <c r="HX76" s="228"/>
      <c r="HY76" s="228"/>
      <c r="HZ76" s="228"/>
      <c r="IA76" s="228"/>
      <c r="IB76" s="228"/>
      <c r="IC76" s="228"/>
      <c r="ID76" s="228"/>
      <c r="IE76" s="228"/>
      <c r="IF76" s="228"/>
      <c r="IG76" s="228"/>
      <c r="IH76" s="228"/>
      <c r="II76" s="228"/>
      <c r="IJ76" s="228"/>
      <c r="IK76" s="228"/>
      <c r="IL76" s="228"/>
      <c r="IM76" s="228"/>
      <c r="IN76" s="228"/>
      <c r="IO76" s="228"/>
      <c r="IP76" s="228"/>
      <c r="IQ76" s="228"/>
      <c r="IR76" s="228"/>
      <c r="IS76" s="228"/>
      <c r="IT76" s="228"/>
      <c r="IU76" s="228"/>
      <c r="IV76" s="228"/>
      <c r="IW76" s="228"/>
      <c r="IX76" s="228"/>
      <c r="IY76" s="228"/>
      <c r="IZ76" s="228"/>
      <c r="JA76" s="228"/>
      <c r="JB76" s="228"/>
      <c r="JC76" s="228"/>
      <c r="JD76" s="228"/>
      <c r="JE76" s="228"/>
      <c r="JF76" s="228"/>
      <c r="JG76" s="228"/>
      <c r="JH76" s="228"/>
      <c r="JI76" s="228"/>
      <c r="JJ76" s="228"/>
      <c r="JK76" s="228"/>
      <c r="JL76" s="228"/>
      <c r="JM76" s="228"/>
      <c r="JN76" s="228"/>
      <c r="JO76" s="228"/>
      <c r="JP76" s="228"/>
      <c r="JQ76" s="228"/>
      <c r="JR76" s="228"/>
      <c r="JS76" s="228"/>
      <c r="JT76" s="228"/>
      <c r="JU76" s="228"/>
      <c r="JV76" s="228"/>
      <c r="JW76" s="228"/>
      <c r="JX76" s="228"/>
      <c r="JY76" s="228"/>
      <c r="JZ76" s="228"/>
      <c r="KA76" s="228"/>
      <c r="KB76" s="228"/>
      <c r="KC76" s="228"/>
      <c r="KD76" s="228"/>
      <c r="KE76" s="228"/>
      <c r="KF76" s="228"/>
      <c r="KG76" s="228"/>
      <c r="KH76" s="228"/>
      <c r="KI76" s="228"/>
      <c r="KJ76" s="228"/>
      <c r="KK76" s="228"/>
      <c r="KL76" s="228"/>
      <c r="KM76" s="228"/>
      <c r="KN76" s="228"/>
      <c r="KO76" s="228"/>
      <c r="KP76" s="228"/>
      <c r="KQ76" s="228"/>
      <c r="KR76" s="228"/>
      <c r="KS76" s="228"/>
      <c r="KT76" s="228"/>
      <c r="KU76" s="228"/>
      <c r="KV76" s="228"/>
      <c r="KW76" s="228"/>
      <c r="KX76" s="228"/>
      <c r="KY76" s="228"/>
      <c r="KZ76" s="228"/>
      <c r="LA76" s="228"/>
      <c r="LB76" s="228"/>
      <c r="LC76" s="228"/>
      <c r="LD76" s="228"/>
      <c r="LE76" s="228"/>
      <c r="LF76" s="228"/>
      <c r="LG76" s="228"/>
      <c r="LH76" s="228"/>
      <c r="LI76" s="228"/>
      <c r="LJ76" s="228"/>
      <c r="LK76" s="228"/>
      <c r="LL76" s="228"/>
      <c r="LM76" s="228"/>
      <c r="LN76" s="228"/>
      <c r="LO76" s="228"/>
      <c r="LP76" s="228"/>
      <c r="LQ76" s="228"/>
      <c r="LR76" s="228"/>
    </row>
    <row r="77" spans="1:330" ht="12.75" customHeight="1" x14ac:dyDescent="0.25">
      <c r="A77" s="259">
        <v>66</v>
      </c>
      <c r="B77" s="260" t="s">
        <v>148</v>
      </c>
      <c r="C77" s="260" t="s">
        <v>1635</v>
      </c>
      <c r="D77" s="261" t="s">
        <v>11</v>
      </c>
      <c r="E77" s="291"/>
      <c r="F77" s="291"/>
      <c r="G77" s="262" t="s">
        <v>122</v>
      </c>
      <c r="H77" s="263"/>
      <c r="I77" s="263" t="s">
        <v>117</v>
      </c>
      <c r="J77" s="274" t="s">
        <v>51</v>
      </c>
      <c r="K77" s="262" t="s">
        <v>148</v>
      </c>
      <c r="L77" s="314">
        <v>3003</v>
      </c>
      <c r="M77" s="322" t="s">
        <v>150</v>
      </c>
      <c r="N77" s="26">
        <v>0</v>
      </c>
      <c r="O77" s="266">
        <f t="shared" si="5"/>
        <v>0</v>
      </c>
      <c r="P77" s="267">
        <f t="shared" ref="P77:P140" si="7">-VLOOKUP(B77,$A$3:$B$9,2,FALSE)</f>
        <v>0</v>
      </c>
      <c r="Q77" s="268">
        <f t="shared" si="6"/>
        <v>0</v>
      </c>
      <c r="R77" s="231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8"/>
      <c r="CE77" s="228"/>
      <c r="CF77" s="228"/>
      <c r="CG77" s="228"/>
      <c r="CH77" s="228"/>
      <c r="CI77" s="228"/>
      <c r="CJ77" s="228"/>
      <c r="CK77" s="228"/>
      <c r="CL77" s="228"/>
      <c r="CM77" s="228"/>
      <c r="CN77" s="228"/>
      <c r="CO77" s="228"/>
      <c r="CP77" s="228"/>
      <c r="CQ77" s="228"/>
      <c r="CR77" s="228"/>
      <c r="CS77" s="228"/>
      <c r="CT77" s="228"/>
      <c r="CU77" s="228"/>
      <c r="CV77" s="228"/>
      <c r="CW77" s="228"/>
      <c r="CX77" s="228"/>
      <c r="CY77" s="228"/>
      <c r="CZ77" s="228"/>
      <c r="DA77" s="228"/>
      <c r="DB77" s="228"/>
      <c r="DC77" s="228"/>
      <c r="DD77" s="228"/>
      <c r="DE77" s="228"/>
      <c r="DF77" s="228"/>
      <c r="DG77" s="228"/>
      <c r="DH77" s="228"/>
      <c r="DI77" s="228"/>
      <c r="DJ77" s="228"/>
      <c r="DK77" s="228"/>
      <c r="DL77" s="228"/>
      <c r="DM77" s="228"/>
      <c r="DN77" s="228"/>
      <c r="DO77" s="228"/>
      <c r="DP77" s="228"/>
      <c r="DQ77" s="228"/>
      <c r="DR77" s="228"/>
      <c r="DS77" s="228"/>
      <c r="DT77" s="228"/>
      <c r="DU77" s="228"/>
      <c r="DV77" s="228"/>
      <c r="DW77" s="228"/>
      <c r="DX77" s="228"/>
      <c r="DY77" s="228"/>
      <c r="DZ77" s="228"/>
      <c r="EA77" s="228"/>
      <c r="EB77" s="228"/>
      <c r="EC77" s="228"/>
      <c r="ED77" s="228"/>
      <c r="EE77" s="228"/>
      <c r="EF77" s="228"/>
      <c r="EG77" s="228"/>
      <c r="EH77" s="228"/>
      <c r="EI77" s="228"/>
      <c r="EJ77" s="228"/>
      <c r="EK77" s="228"/>
      <c r="EL77" s="228"/>
      <c r="EM77" s="228"/>
      <c r="EN77" s="228"/>
      <c r="EO77" s="228"/>
      <c r="EP77" s="228"/>
      <c r="EQ77" s="228"/>
      <c r="ER77" s="228"/>
      <c r="ES77" s="228"/>
      <c r="ET77" s="228"/>
      <c r="EU77" s="228"/>
      <c r="EV77" s="228"/>
      <c r="EW77" s="228"/>
      <c r="EX77" s="228"/>
      <c r="EY77" s="228"/>
      <c r="EZ77" s="228"/>
      <c r="FA77" s="228"/>
      <c r="FB77" s="228"/>
      <c r="FC77" s="228"/>
      <c r="FD77" s="228"/>
      <c r="FE77" s="228"/>
      <c r="FF77" s="228"/>
      <c r="FG77" s="228"/>
      <c r="FH77" s="228"/>
      <c r="FI77" s="228"/>
      <c r="FJ77" s="228"/>
      <c r="FK77" s="228"/>
      <c r="FL77" s="228"/>
      <c r="FM77" s="228"/>
      <c r="FN77" s="228"/>
      <c r="FO77" s="228"/>
      <c r="FP77" s="228"/>
      <c r="FQ77" s="228"/>
      <c r="FR77" s="228"/>
      <c r="FS77" s="228"/>
      <c r="FT77" s="228"/>
      <c r="FU77" s="228"/>
      <c r="FV77" s="228"/>
      <c r="FW77" s="228"/>
      <c r="FX77" s="228"/>
      <c r="FY77" s="228"/>
      <c r="FZ77" s="228"/>
      <c r="GA77" s="228"/>
      <c r="GB77" s="228"/>
      <c r="GC77" s="228"/>
      <c r="GD77" s="228"/>
      <c r="GE77" s="228"/>
      <c r="GF77" s="228"/>
      <c r="GG77" s="228"/>
      <c r="GH77" s="228"/>
      <c r="GI77" s="228"/>
      <c r="GJ77" s="228"/>
      <c r="GK77" s="228"/>
      <c r="GL77" s="228"/>
      <c r="GM77" s="228"/>
      <c r="GN77" s="228"/>
      <c r="GO77" s="228"/>
      <c r="GP77" s="228"/>
      <c r="GQ77" s="228"/>
      <c r="GR77" s="228"/>
      <c r="GS77" s="228"/>
      <c r="GT77" s="228"/>
      <c r="GU77" s="228"/>
      <c r="GV77" s="228"/>
      <c r="GW77" s="228"/>
      <c r="GX77" s="228"/>
      <c r="GY77" s="228"/>
      <c r="GZ77" s="228"/>
      <c r="HA77" s="228"/>
      <c r="HB77" s="228"/>
      <c r="HC77" s="228"/>
      <c r="HD77" s="228"/>
      <c r="HE77" s="228"/>
      <c r="HF77" s="228"/>
      <c r="HG77" s="228"/>
      <c r="HH77" s="228"/>
      <c r="HI77" s="228"/>
      <c r="HJ77" s="228"/>
      <c r="HK77" s="228"/>
      <c r="HL77" s="228"/>
      <c r="HM77" s="228"/>
      <c r="HN77" s="228"/>
      <c r="HO77" s="228"/>
      <c r="HP77" s="228"/>
      <c r="HQ77" s="228"/>
      <c r="HR77" s="228"/>
      <c r="HS77" s="228"/>
      <c r="HT77" s="228"/>
      <c r="HU77" s="228"/>
      <c r="HV77" s="228"/>
      <c r="HW77" s="228"/>
      <c r="HX77" s="228"/>
      <c r="HY77" s="228"/>
      <c r="HZ77" s="228"/>
      <c r="IA77" s="228"/>
      <c r="IB77" s="228"/>
      <c r="IC77" s="228"/>
      <c r="ID77" s="228"/>
      <c r="IE77" s="228"/>
      <c r="IF77" s="228"/>
      <c r="IG77" s="228"/>
      <c r="IH77" s="228"/>
      <c r="II77" s="228"/>
      <c r="IJ77" s="228"/>
      <c r="IK77" s="228"/>
      <c r="IL77" s="228"/>
      <c r="IM77" s="228"/>
      <c r="IN77" s="228"/>
      <c r="IO77" s="228"/>
      <c r="IP77" s="228"/>
      <c r="IQ77" s="228"/>
      <c r="IR77" s="228"/>
      <c r="IS77" s="228"/>
      <c r="IT77" s="228"/>
      <c r="IU77" s="228"/>
      <c r="IV77" s="228"/>
      <c r="IW77" s="228"/>
      <c r="IX77" s="228"/>
      <c r="IY77" s="228"/>
      <c r="IZ77" s="228"/>
      <c r="JA77" s="228"/>
      <c r="JB77" s="228"/>
      <c r="JC77" s="228"/>
      <c r="JD77" s="228"/>
      <c r="JE77" s="228"/>
      <c r="JF77" s="228"/>
      <c r="JG77" s="228"/>
      <c r="JH77" s="228"/>
      <c r="JI77" s="228"/>
      <c r="JJ77" s="228"/>
      <c r="JK77" s="228"/>
      <c r="JL77" s="228"/>
      <c r="JM77" s="228"/>
      <c r="JN77" s="228"/>
      <c r="JO77" s="228"/>
      <c r="JP77" s="228"/>
      <c r="JQ77" s="228"/>
      <c r="JR77" s="228"/>
      <c r="JS77" s="228"/>
      <c r="JT77" s="228"/>
      <c r="JU77" s="228"/>
      <c r="JV77" s="228"/>
      <c r="JW77" s="228"/>
      <c r="JX77" s="228"/>
      <c r="JY77" s="228"/>
      <c r="JZ77" s="228"/>
      <c r="KA77" s="228"/>
      <c r="KB77" s="228"/>
      <c r="KC77" s="228"/>
      <c r="KD77" s="228"/>
      <c r="KE77" s="228"/>
      <c r="KF77" s="228"/>
      <c r="KG77" s="228"/>
      <c r="KH77" s="228"/>
      <c r="KI77" s="228"/>
      <c r="KJ77" s="228"/>
      <c r="KK77" s="228"/>
      <c r="KL77" s="228"/>
      <c r="KM77" s="228"/>
      <c r="KN77" s="228"/>
      <c r="KO77" s="228"/>
      <c r="KP77" s="228"/>
      <c r="KQ77" s="228"/>
      <c r="KR77" s="228"/>
      <c r="KS77" s="228"/>
      <c r="KT77" s="228"/>
      <c r="KU77" s="228"/>
      <c r="KV77" s="228"/>
      <c r="KW77" s="228"/>
      <c r="KX77" s="228"/>
      <c r="KY77" s="228"/>
      <c r="KZ77" s="228"/>
      <c r="LA77" s="228"/>
      <c r="LB77" s="228"/>
      <c r="LC77" s="228"/>
      <c r="LD77" s="228"/>
      <c r="LE77" s="228"/>
      <c r="LF77" s="228"/>
      <c r="LG77" s="228"/>
      <c r="LH77" s="228"/>
      <c r="LI77" s="228"/>
      <c r="LJ77" s="228"/>
      <c r="LK77" s="228"/>
      <c r="LL77" s="228"/>
      <c r="LM77" s="228"/>
      <c r="LN77" s="228"/>
      <c r="LO77" s="228"/>
      <c r="LP77" s="228"/>
      <c r="LQ77" s="228"/>
      <c r="LR77" s="228"/>
    </row>
    <row r="78" spans="1:330" ht="12.75" customHeight="1" x14ac:dyDescent="0.25">
      <c r="A78" s="259">
        <v>67</v>
      </c>
      <c r="B78" s="260" t="s">
        <v>148</v>
      </c>
      <c r="C78" s="260" t="s">
        <v>1635</v>
      </c>
      <c r="D78" s="261" t="s">
        <v>11</v>
      </c>
      <c r="E78" s="292"/>
      <c r="F78" s="292"/>
      <c r="G78" s="262" t="s">
        <v>8</v>
      </c>
      <c r="H78" s="263"/>
      <c r="I78" s="263" t="s">
        <v>117</v>
      </c>
      <c r="J78" s="274" t="s">
        <v>51</v>
      </c>
      <c r="K78" s="262" t="s">
        <v>148</v>
      </c>
      <c r="L78" s="314">
        <v>5793</v>
      </c>
      <c r="M78" s="322" t="s">
        <v>150</v>
      </c>
      <c r="N78" s="26">
        <v>0</v>
      </c>
      <c r="O78" s="266">
        <f t="shared" si="5"/>
        <v>0</v>
      </c>
      <c r="P78" s="267">
        <f t="shared" si="7"/>
        <v>0</v>
      </c>
      <c r="Q78" s="268">
        <f t="shared" si="6"/>
        <v>0</v>
      </c>
      <c r="R78" s="231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  <c r="FC78" s="228"/>
      <c r="FD78" s="228"/>
      <c r="FE78" s="228"/>
      <c r="FF78" s="228"/>
      <c r="FG78" s="228"/>
      <c r="FH78" s="228"/>
      <c r="FI78" s="228"/>
      <c r="FJ78" s="228"/>
      <c r="FK78" s="228"/>
      <c r="FL78" s="228"/>
      <c r="FM78" s="228"/>
      <c r="FN78" s="228"/>
      <c r="FO78" s="228"/>
      <c r="FP78" s="228"/>
      <c r="FQ78" s="228"/>
      <c r="FR78" s="228"/>
      <c r="FS78" s="228"/>
      <c r="FT78" s="228"/>
      <c r="FU78" s="228"/>
      <c r="FV78" s="228"/>
      <c r="FW78" s="228"/>
      <c r="FX78" s="228"/>
      <c r="FY78" s="228"/>
      <c r="FZ78" s="228"/>
      <c r="GA78" s="228"/>
      <c r="GB78" s="228"/>
      <c r="GC78" s="228"/>
      <c r="GD78" s="228"/>
      <c r="GE78" s="228"/>
      <c r="GF78" s="228"/>
      <c r="GG78" s="228"/>
      <c r="GH78" s="228"/>
      <c r="GI78" s="228"/>
      <c r="GJ78" s="228"/>
      <c r="GK78" s="228"/>
      <c r="GL78" s="228"/>
      <c r="GM78" s="228"/>
      <c r="GN78" s="228"/>
      <c r="GO78" s="228"/>
      <c r="GP78" s="228"/>
      <c r="GQ78" s="228"/>
      <c r="GR78" s="228"/>
      <c r="GS78" s="228"/>
      <c r="GT78" s="228"/>
      <c r="GU78" s="228"/>
      <c r="GV78" s="228"/>
      <c r="GW78" s="228"/>
      <c r="GX78" s="228"/>
      <c r="GY78" s="228"/>
      <c r="GZ78" s="228"/>
      <c r="HA78" s="228"/>
      <c r="HB78" s="228"/>
      <c r="HC78" s="228"/>
      <c r="HD78" s="228"/>
      <c r="HE78" s="228"/>
      <c r="HF78" s="228"/>
      <c r="HG78" s="228"/>
      <c r="HH78" s="228"/>
      <c r="HI78" s="228"/>
      <c r="HJ78" s="228"/>
      <c r="HK78" s="228"/>
      <c r="HL78" s="228"/>
      <c r="HM78" s="228"/>
      <c r="HN78" s="228"/>
      <c r="HO78" s="228"/>
      <c r="HP78" s="228"/>
      <c r="HQ78" s="228"/>
      <c r="HR78" s="228"/>
      <c r="HS78" s="228"/>
      <c r="HT78" s="228"/>
      <c r="HU78" s="228"/>
      <c r="HV78" s="228"/>
      <c r="HW78" s="228"/>
      <c r="HX78" s="228"/>
      <c r="HY78" s="228"/>
      <c r="HZ78" s="228"/>
      <c r="IA78" s="228"/>
      <c r="IB78" s="228"/>
      <c r="IC78" s="228"/>
      <c r="ID78" s="228"/>
      <c r="IE78" s="228"/>
      <c r="IF78" s="228"/>
      <c r="IG78" s="228"/>
      <c r="IH78" s="228"/>
      <c r="II78" s="228"/>
      <c r="IJ78" s="228"/>
      <c r="IK78" s="228"/>
      <c r="IL78" s="228"/>
      <c r="IM78" s="228"/>
      <c r="IN78" s="228"/>
      <c r="IO78" s="228"/>
      <c r="IP78" s="228"/>
      <c r="IQ78" s="228"/>
      <c r="IR78" s="228"/>
      <c r="IS78" s="228"/>
      <c r="IT78" s="228"/>
      <c r="IU78" s="228"/>
      <c r="IV78" s="228"/>
      <c r="IW78" s="228"/>
      <c r="IX78" s="228"/>
      <c r="IY78" s="228"/>
      <c r="IZ78" s="228"/>
      <c r="JA78" s="228"/>
      <c r="JB78" s="228"/>
      <c r="JC78" s="228"/>
      <c r="JD78" s="228"/>
      <c r="JE78" s="228"/>
      <c r="JF78" s="228"/>
      <c r="JG78" s="228"/>
      <c r="JH78" s="228"/>
      <c r="JI78" s="228"/>
      <c r="JJ78" s="228"/>
      <c r="JK78" s="228"/>
      <c r="JL78" s="228"/>
      <c r="JM78" s="228"/>
      <c r="JN78" s="228"/>
      <c r="JO78" s="228"/>
      <c r="JP78" s="228"/>
      <c r="JQ78" s="228"/>
      <c r="JR78" s="228"/>
      <c r="JS78" s="228"/>
      <c r="JT78" s="228"/>
      <c r="JU78" s="228"/>
      <c r="JV78" s="228"/>
      <c r="JW78" s="228"/>
      <c r="JX78" s="228"/>
      <c r="JY78" s="228"/>
      <c r="JZ78" s="228"/>
      <c r="KA78" s="228"/>
      <c r="KB78" s="228"/>
      <c r="KC78" s="228"/>
      <c r="KD78" s="228"/>
      <c r="KE78" s="228"/>
      <c r="KF78" s="228"/>
      <c r="KG78" s="228"/>
      <c r="KH78" s="228"/>
      <c r="KI78" s="228"/>
      <c r="KJ78" s="228"/>
      <c r="KK78" s="228"/>
      <c r="KL78" s="228"/>
      <c r="KM78" s="228"/>
      <c r="KN78" s="228"/>
      <c r="KO78" s="228"/>
      <c r="KP78" s="228"/>
      <c r="KQ78" s="228"/>
      <c r="KR78" s="228"/>
      <c r="KS78" s="228"/>
      <c r="KT78" s="228"/>
      <c r="KU78" s="228"/>
      <c r="KV78" s="228"/>
      <c r="KW78" s="228"/>
      <c r="KX78" s="228"/>
      <c r="KY78" s="228"/>
      <c r="KZ78" s="228"/>
      <c r="LA78" s="228"/>
      <c r="LB78" s="228"/>
      <c r="LC78" s="228"/>
      <c r="LD78" s="228"/>
      <c r="LE78" s="228"/>
      <c r="LF78" s="228"/>
      <c r="LG78" s="228"/>
      <c r="LH78" s="228"/>
      <c r="LI78" s="228"/>
      <c r="LJ78" s="228"/>
      <c r="LK78" s="228"/>
      <c r="LL78" s="228"/>
      <c r="LM78" s="228"/>
      <c r="LN78" s="228"/>
      <c r="LO78" s="228"/>
      <c r="LP78" s="228"/>
      <c r="LQ78" s="228"/>
      <c r="LR78" s="228"/>
    </row>
    <row r="79" spans="1:330" ht="13.5" customHeight="1" x14ac:dyDescent="0.25">
      <c r="A79" s="259">
        <v>68</v>
      </c>
      <c r="B79" s="260" t="s">
        <v>148</v>
      </c>
      <c r="C79" s="260" t="s">
        <v>1635</v>
      </c>
      <c r="D79" s="261" t="s">
        <v>1075</v>
      </c>
      <c r="E79" s="291"/>
      <c r="F79" s="291"/>
      <c r="G79" s="274" t="s">
        <v>1587</v>
      </c>
      <c r="H79" s="274"/>
      <c r="I79" s="274" t="s">
        <v>117</v>
      </c>
      <c r="J79" s="274" t="s">
        <v>198</v>
      </c>
      <c r="K79" s="262" t="s">
        <v>148</v>
      </c>
      <c r="L79" s="314">
        <v>594</v>
      </c>
      <c r="M79" s="322" t="s">
        <v>1069</v>
      </c>
      <c r="N79" s="26">
        <v>0</v>
      </c>
      <c r="O79" s="266">
        <f t="shared" si="5"/>
        <v>0</v>
      </c>
      <c r="P79" s="267">
        <f t="shared" si="7"/>
        <v>0</v>
      </c>
      <c r="Q79" s="268">
        <f t="shared" si="6"/>
        <v>0</v>
      </c>
      <c r="R79" s="231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  <c r="FC79" s="228"/>
      <c r="FD79" s="228"/>
      <c r="FE79" s="228"/>
      <c r="FF79" s="228"/>
      <c r="FG79" s="228"/>
      <c r="FH79" s="228"/>
      <c r="FI79" s="228"/>
      <c r="FJ79" s="228"/>
      <c r="FK79" s="228"/>
      <c r="FL79" s="228"/>
      <c r="FM79" s="228"/>
      <c r="FN79" s="228"/>
      <c r="FO79" s="228"/>
      <c r="FP79" s="228"/>
      <c r="FQ79" s="228"/>
      <c r="FR79" s="228"/>
      <c r="FS79" s="228"/>
      <c r="FT79" s="228"/>
      <c r="FU79" s="228"/>
      <c r="FV79" s="228"/>
      <c r="FW79" s="228"/>
      <c r="FX79" s="228"/>
      <c r="FY79" s="228"/>
      <c r="FZ79" s="228"/>
      <c r="GA79" s="228"/>
      <c r="GB79" s="228"/>
      <c r="GC79" s="228"/>
      <c r="GD79" s="228"/>
      <c r="GE79" s="228"/>
      <c r="GF79" s="228"/>
      <c r="GG79" s="228"/>
      <c r="GH79" s="228"/>
      <c r="GI79" s="228"/>
      <c r="GJ79" s="228"/>
      <c r="GK79" s="228"/>
      <c r="GL79" s="228"/>
      <c r="GM79" s="228"/>
      <c r="GN79" s="228"/>
      <c r="GO79" s="228"/>
      <c r="GP79" s="228"/>
      <c r="GQ79" s="228"/>
      <c r="GR79" s="228"/>
      <c r="GS79" s="228"/>
      <c r="GT79" s="228"/>
      <c r="GU79" s="228"/>
      <c r="GV79" s="228"/>
      <c r="GW79" s="228"/>
      <c r="GX79" s="228"/>
      <c r="GY79" s="228"/>
      <c r="GZ79" s="228"/>
      <c r="HA79" s="228"/>
      <c r="HB79" s="228"/>
      <c r="HC79" s="228"/>
      <c r="HD79" s="228"/>
      <c r="HE79" s="228"/>
      <c r="HF79" s="228"/>
      <c r="HG79" s="228"/>
      <c r="HH79" s="228"/>
      <c r="HI79" s="228"/>
      <c r="HJ79" s="228"/>
      <c r="HK79" s="228"/>
      <c r="HL79" s="228"/>
      <c r="HM79" s="228"/>
      <c r="HN79" s="228"/>
      <c r="HO79" s="228"/>
      <c r="HP79" s="228"/>
      <c r="HQ79" s="228"/>
      <c r="HR79" s="228"/>
      <c r="HS79" s="228"/>
      <c r="HT79" s="228"/>
      <c r="HU79" s="228"/>
      <c r="HV79" s="228"/>
      <c r="HW79" s="228"/>
      <c r="HX79" s="228"/>
      <c r="HY79" s="228"/>
      <c r="HZ79" s="228"/>
      <c r="IA79" s="228"/>
      <c r="IB79" s="228"/>
      <c r="IC79" s="228"/>
      <c r="ID79" s="228"/>
      <c r="IE79" s="228"/>
      <c r="IF79" s="228"/>
      <c r="IG79" s="228"/>
      <c r="IH79" s="228"/>
      <c r="II79" s="228"/>
      <c r="IJ79" s="228"/>
      <c r="IK79" s="228"/>
      <c r="IL79" s="228"/>
      <c r="IM79" s="228"/>
      <c r="IN79" s="228"/>
      <c r="IO79" s="228"/>
      <c r="IP79" s="228"/>
      <c r="IQ79" s="228"/>
      <c r="IR79" s="228"/>
      <c r="IS79" s="228"/>
      <c r="IT79" s="228"/>
      <c r="IU79" s="228"/>
      <c r="IV79" s="228"/>
      <c r="IW79" s="228"/>
      <c r="IX79" s="228"/>
      <c r="IY79" s="228"/>
      <c r="IZ79" s="228"/>
      <c r="JA79" s="228"/>
      <c r="JB79" s="228"/>
      <c r="JC79" s="228"/>
      <c r="JD79" s="228"/>
      <c r="JE79" s="228"/>
      <c r="JF79" s="228"/>
      <c r="JG79" s="228"/>
      <c r="JH79" s="228"/>
      <c r="JI79" s="228"/>
      <c r="JJ79" s="228"/>
      <c r="JK79" s="228"/>
      <c r="JL79" s="228"/>
      <c r="JM79" s="228"/>
      <c r="JN79" s="228"/>
      <c r="JO79" s="228"/>
      <c r="JP79" s="228"/>
      <c r="JQ79" s="228"/>
      <c r="JR79" s="228"/>
      <c r="JS79" s="228"/>
      <c r="JT79" s="228"/>
      <c r="JU79" s="228"/>
      <c r="JV79" s="228"/>
      <c r="JW79" s="228"/>
      <c r="JX79" s="228"/>
      <c r="JY79" s="228"/>
      <c r="JZ79" s="228"/>
      <c r="KA79" s="228"/>
      <c r="KB79" s="228"/>
      <c r="KC79" s="228"/>
      <c r="KD79" s="228"/>
      <c r="KE79" s="228"/>
      <c r="KF79" s="228"/>
      <c r="KG79" s="228"/>
      <c r="KH79" s="228"/>
      <c r="KI79" s="228"/>
      <c r="KJ79" s="228"/>
      <c r="KK79" s="228"/>
      <c r="KL79" s="228"/>
      <c r="KM79" s="228"/>
      <c r="KN79" s="228"/>
      <c r="KO79" s="228"/>
      <c r="KP79" s="228"/>
      <c r="KQ79" s="228"/>
      <c r="KR79" s="228"/>
      <c r="KS79" s="228"/>
      <c r="KT79" s="228"/>
      <c r="KU79" s="228"/>
      <c r="KV79" s="228"/>
      <c r="KW79" s="228"/>
      <c r="KX79" s="228"/>
      <c r="KY79" s="228"/>
      <c r="KZ79" s="228"/>
      <c r="LA79" s="228"/>
      <c r="LB79" s="228"/>
      <c r="LC79" s="228"/>
      <c r="LD79" s="228"/>
      <c r="LE79" s="228"/>
      <c r="LF79" s="228"/>
      <c r="LG79" s="228"/>
      <c r="LH79" s="228"/>
      <c r="LI79" s="228"/>
      <c r="LJ79" s="228"/>
      <c r="LK79" s="228"/>
      <c r="LL79" s="228"/>
      <c r="LM79" s="228"/>
      <c r="LN79" s="228"/>
      <c r="LO79" s="228"/>
      <c r="LP79" s="228"/>
      <c r="LQ79" s="228"/>
      <c r="LR79" s="228"/>
    </row>
    <row r="80" spans="1:330" ht="12.75" customHeight="1" x14ac:dyDescent="0.25">
      <c r="A80" s="259">
        <v>69</v>
      </c>
      <c r="B80" s="260" t="s">
        <v>148</v>
      </c>
      <c r="C80" s="260" t="s">
        <v>1635</v>
      </c>
      <c r="D80" s="261" t="s">
        <v>13</v>
      </c>
      <c r="E80" s="292"/>
      <c r="F80" s="292"/>
      <c r="G80" s="262" t="s">
        <v>14</v>
      </c>
      <c r="H80" s="263"/>
      <c r="I80" s="263" t="s">
        <v>117</v>
      </c>
      <c r="J80" s="264" t="s">
        <v>51</v>
      </c>
      <c r="K80" s="262" t="s">
        <v>148</v>
      </c>
      <c r="L80" s="314">
        <v>2809</v>
      </c>
      <c r="M80" s="322" t="s">
        <v>150</v>
      </c>
      <c r="N80" s="26">
        <v>0</v>
      </c>
      <c r="O80" s="266">
        <f t="shared" si="5"/>
        <v>0</v>
      </c>
      <c r="P80" s="267">
        <f t="shared" si="7"/>
        <v>0</v>
      </c>
      <c r="Q80" s="268">
        <f t="shared" si="6"/>
        <v>0</v>
      </c>
      <c r="R80" s="231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  <c r="FC80" s="228"/>
      <c r="FD80" s="228"/>
      <c r="FE80" s="228"/>
      <c r="FF80" s="228"/>
      <c r="FG80" s="228"/>
      <c r="FH80" s="228"/>
      <c r="FI80" s="228"/>
      <c r="FJ80" s="228"/>
      <c r="FK80" s="228"/>
      <c r="FL80" s="228"/>
      <c r="FM80" s="228"/>
      <c r="FN80" s="228"/>
      <c r="FO80" s="228"/>
      <c r="FP80" s="228"/>
      <c r="FQ80" s="228"/>
      <c r="FR80" s="228"/>
      <c r="FS80" s="228"/>
      <c r="FT80" s="228"/>
      <c r="FU80" s="228"/>
      <c r="FV80" s="228"/>
      <c r="FW80" s="228"/>
      <c r="FX80" s="228"/>
      <c r="FY80" s="228"/>
      <c r="FZ80" s="228"/>
      <c r="GA80" s="228"/>
      <c r="GB80" s="228"/>
      <c r="GC80" s="228"/>
      <c r="GD80" s="228"/>
      <c r="GE80" s="228"/>
      <c r="GF80" s="228"/>
      <c r="GG80" s="228"/>
      <c r="GH80" s="228"/>
      <c r="GI80" s="228"/>
      <c r="GJ80" s="228"/>
      <c r="GK80" s="228"/>
      <c r="GL80" s="228"/>
      <c r="GM80" s="228"/>
      <c r="GN80" s="228"/>
      <c r="GO80" s="228"/>
      <c r="GP80" s="228"/>
      <c r="GQ80" s="228"/>
      <c r="GR80" s="228"/>
      <c r="GS80" s="228"/>
      <c r="GT80" s="228"/>
      <c r="GU80" s="228"/>
      <c r="GV80" s="228"/>
      <c r="GW80" s="228"/>
      <c r="GX80" s="228"/>
      <c r="GY80" s="228"/>
      <c r="GZ80" s="228"/>
      <c r="HA80" s="228"/>
      <c r="HB80" s="228"/>
      <c r="HC80" s="228"/>
      <c r="HD80" s="228"/>
      <c r="HE80" s="228"/>
      <c r="HF80" s="228"/>
      <c r="HG80" s="228"/>
      <c r="HH80" s="228"/>
      <c r="HI80" s="228"/>
      <c r="HJ80" s="228"/>
      <c r="HK80" s="228"/>
      <c r="HL80" s="228"/>
      <c r="HM80" s="228"/>
      <c r="HN80" s="228"/>
      <c r="HO80" s="228"/>
      <c r="HP80" s="228"/>
      <c r="HQ80" s="228"/>
      <c r="HR80" s="228"/>
      <c r="HS80" s="228"/>
      <c r="HT80" s="228"/>
      <c r="HU80" s="228"/>
      <c r="HV80" s="228"/>
      <c r="HW80" s="228"/>
      <c r="HX80" s="228"/>
      <c r="HY80" s="228"/>
      <c r="HZ80" s="228"/>
      <c r="IA80" s="228"/>
      <c r="IB80" s="228"/>
      <c r="IC80" s="228"/>
      <c r="ID80" s="228"/>
      <c r="IE80" s="228"/>
      <c r="IF80" s="228"/>
      <c r="IG80" s="228"/>
      <c r="IH80" s="228"/>
      <c r="II80" s="228"/>
      <c r="IJ80" s="228"/>
      <c r="IK80" s="228"/>
      <c r="IL80" s="228"/>
      <c r="IM80" s="228"/>
      <c r="IN80" s="228"/>
      <c r="IO80" s="228"/>
      <c r="IP80" s="228"/>
      <c r="IQ80" s="228"/>
      <c r="IR80" s="228"/>
      <c r="IS80" s="228"/>
      <c r="IT80" s="228"/>
      <c r="IU80" s="228"/>
      <c r="IV80" s="228"/>
      <c r="IW80" s="228"/>
      <c r="IX80" s="228"/>
      <c r="IY80" s="228"/>
      <c r="IZ80" s="228"/>
      <c r="JA80" s="228"/>
      <c r="JB80" s="228"/>
      <c r="JC80" s="228"/>
      <c r="JD80" s="228"/>
      <c r="JE80" s="228"/>
      <c r="JF80" s="228"/>
      <c r="JG80" s="228"/>
      <c r="JH80" s="228"/>
      <c r="JI80" s="228"/>
      <c r="JJ80" s="228"/>
      <c r="JK80" s="228"/>
      <c r="JL80" s="228"/>
      <c r="JM80" s="228"/>
      <c r="JN80" s="228"/>
      <c r="JO80" s="228"/>
      <c r="JP80" s="228"/>
      <c r="JQ80" s="228"/>
      <c r="JR80" s="228"/>
      <c r="JS80" s="228"/>
      <c r="JT80" s="228"/>
      <c r="JU80" s="228"/>
      <c r="JV80" s="228"/>
      <c r="JW80" s="228"/>
      <c r="JX80" s="228"/>
      <c r="JY80" s="228"/>
      <c r="JZ80" s="228"/>
      <c r="KA80" s="228"/>
      <c r="KB80" s="228"/>
      <c r="KC80" s="228"/>
      <c r="KD80" s="228"/>
      <c r="KE80" s="228"/>
      <c r="KF80" s="228"/>
      <c r="KG80" s="228"/>
      <c r="KH80" s="228"/>
      <c r="KI80" s="228"/>
      <c r="KJ80" s="228"/>
      <c r="KK80" s="228"/>
      <c r="KL80" s="228"/>
      <c r="KM80" s="228"/>
      <c r="KN80" s="228"/>
      <c r="KO80" s="228"/>
      <c r="KP80" s="228"/>
      <c r="KQ80" s="228"/>
      <c r="KR80" s="228"/>
      <c r="KS80" s="228"/>
      <c r="KT80" s="228"/>
      <c r="KU80" s="228"/>
      <c r="KV80" s="228"/>
      <c r="KW80" s="228"/>
      <c r="KX80" s="228"/>
      <c r="KY80" s="228"/>
      <c r="KZ80" s="228"/>
      <c r="LA80" s="228"/>
      <c r="LB80" s="228"/>
      <c r="LC80" s="228"/>
      <c r="LD80" s="228"/>
      <c r="LE80" s="228"/>
      <c r="LF80" s="228"/>
      <c r="LG80" s="228"/>
      <c r="LH80" s="228"/>
      <c r="LI80" s="228"/>
      <c r="LJ80" s="228"/>
      <c r="LK80" s="228"/>
      <c r="LL80" s="228"/>
      <c r="LM80" s="228"/>
      <c r="LN80" s="228"/>
      <c r="LO80" s="228"/>
      <c r="LP80" s="228"/>
      <c r="LQ80" s="228"/>
      <c r="LR80" s="228"/>
    </row>
    <row r="81" spans="1:330" ht="12.75" customHeight="1" x14ac:dyDescent="0.25">
      <c r="A81" s="259">
        <v>70</v>
      </c>
      <c r="B81" s="260" t="s">
        <v>148</v>
      </c>
      <c r="C81" s="260" t="s">
        <v>1635</v>
      </c>
      <c r="D81" s="273" t="s">
        <v>22</v>
      </c>
      <c r="E81" s="291"/>
      <c r="F81" s="291"/>
      <c r="G81" s="262" t="s">
        <v>295</v>
      </c>
      <c r="H81" s="274" t="s">
        <v>1588</v>
      </c>
      <c r="I81" s="263" t="s">
        <v>117</v>
      </c>
      <c r="J81" s="264" t="s">
        <v>51</v>
      </c>
      <c r="K81" s="262" t="s">
        <v>148</v>
      </c>
      <c r="L81" s="314">
        <v>288</v>
      </c>
      <c r="M81" s="324" t="s">
        <v>151</v>
      </c>
      <c r="N81" s="26">
        <v>0</v>
      </c>
      <c r="O81" s="266">
        <f t="shared" si="5"/>
        <v>0</v>
      </c>
      <c r="P81" s="267">
        <f t="shared" si="7"/>
        <v>0</v>
      </c>
      <c r="Q81" s="268">
        <f t="shared" si="6"/>
        <v>0</v>
      </c>
      <c r="R81" s="231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  <c r="FC81" s="228"/>
      <c r="FD81" s="228"/>
      <c r="FE81" s="228"/>
      <c r="FF81" s="228"/>
      <c r="FG81" s="228"/>
      <c r="FH81" s="228"/>
      <c r="FI81" s="228"/>
      <c r="FJ81" s="228"/>
      <c r="FK81" s="228"/>
      <c r="FL81" s="228"/>
      <c r="FM81" s="228"/>
      <c r="FN81" s="228"/>
      <c r="FO81" s="228"/>
      <c r="FP81" s="228"/>
      <c r="FQ81" s="228"/>
      <c r="FR81" s="228"/>
      <c r="FS81" s="228"/>
      <c r="FT81" s="228"/>
      <c r="FU81" s="228"/>
      <c r="FV81" s="228"/>
      <c r="FW81" s="228"/>
      <c r="FX81" s="228"/>
      <c r="FY81" s="228"/>
      <c r="FZ81" s="228"/>
      <c r="GA81" s="228"/>
      <c r="GB81" s="228"/>
      <c r="GC81" s="228"/>
      <c r="GD81" s="228"/>
      <c r="GE81" s="228"/>
      <c r="GF81" s="228"/>
      <c r="GG81" s="228"/>
      <c r="GH81" s="228"/>
      <c r="GI81" s="228"/>
      <c r="GJ81" s="228"/>
      <c r="GK81" s="228"/>
      <c r="GL81" s="228"/>
      <c r="GM81" s="228"/>
      <c r="GN81" s="228"/>
      <c r="GO81" s="228"/>
      <c r="GP81" s="228"/>
      <c r="GQ81" s="228"/>
      <c r="GR81" s="228"/>
      <c r="GS81" s="228"/>
      <c r="GT81" s="228"/>
      <c r="GU81" s="228"/>
      <c r="GV81" s="228"/>
      <c r="GW81" s="228"/>
      <c r="GX81" s="228"/>
      <c r="GY81" s="228"/>
      <c r="GZ81" s="228"/>
      <c r="HA81" s="228"/>
      <c r="HB81" s="228"/>
      <c r="HC81" s="228"/>
      <c r="HD81" s="228"/>
      <c r="HE81" s="228"/>
      <c r="HF81" s="228"/>
      <c r="HG81" s="228"/>
      <c r="HH81" s="228"/>
      <c r="HI81" s="228"/>
      <c r="HJ81" s="228"/>
      <c r="HK81" s="228"/>
      <c r="HL81" s="228"/>
      <c r="HM81" s="228"/>
      <c r="HN81" s="228"/>
      <c r="HO81" s="228"/>
      <c r="HP81" s="228"/>
      <c r="HQ81" s="228"/>
      <c r="HR81" s="228"/>
      <c r="HS81" s="228"/>
      <c r="HT81" s="228"/>
      <c r="HU81" s="228"/>
      <c r="HV81" s="228"/>
      <c r="HW81" s="228"/>
      <c r="HX81" s="228"/>
      <c r="HY81" s="228"/>
      <c r="HZ81" s="228"/>
      <c r="IA81" s="228"/>
      <c r="IB81" s="228"/>
      <c r="IC81" s="228"/>
      <c r="ID81" s="228"/>
      <c r="IE81" s="228"/>
      <c r="IF81" s="228"/>
      <c r="IG81" s="228"/>
      <c r="IH81" s="228"/>
      <c r="II81" s="228"/>
      <c r="IJ81" s="228"/>
      <c r="IK81" s="228"/>
      <c r="IL81" s="228"/>
      <c r="IM81" s="228"/>
      <c r="IN81" s="228"/>
      <c r="IO81" s="228"/>
      <c r="IP81" s="228"/>
      <c r="IQ81" s="228"/>
      <c r="IR81" s="228"/>
      <c r="IS81" s="228"/>
      <c r="IT81" s="228"/>
      <c r="IU81" s="228"/>
      <c r="IV81" s="228"/>
      <c r="IW81" s="228"/>
      <c r="IX81" s="228"/>
      <c r="IY81" s="228"/>
      <c r="IZ81" s="228"/>
      <c r="JA81" s="228"/>
      <c r="JB81" s="228"/>
      <c r="JC81" s="228"/>
      <c r="JD81" s="228"/>
      <c r="JE81" s="228"/>
      <c r="JF81" s="228"/>
      <c r="JG81" s="228"/>
      <c r="JH81" s="228"/>
      <c r="JI81" s="228"/>
      <c r="JJ81" s="228"/>
      <c r="JK81" s="228"/>
      <c r="JL81" s="228"/>
      <c r="JM81" s="228"/>
      <c r="JN81" s="228"/>
      <c r="JO81" s="228"/>
      <c r="JP81" s="228"/>
      <c r="JQ81" s="228"/>
      <c r="JR81" s="228"/>
      <c r="JS81" s="228"/>
      <c r="JT81" s="228"/>
      <c r="JU81" s="228"/>
      <c r="JV81" s="228"/>
      <c r="JW81" s="228"/>
      <c r="JX81" s="228"/>
      <c r="JY81" s="228"/>
      <c r="JZ81" s="228"/>
      <c r="KA81" s="228"/>
      <c r="KB81" s="228"/>
      <c r="KC81" s="228"/>
      <c r="KD81" s="228"/>
      <c r="KE81" s="228"/>
      <c r="KF81" s="228"/>
      <c r="KG81" s="228"/>
      <c r="KH81" s="228"/>
      <c r="KI81" s="228"/>
      <c r="KJ81" s="228"/>
      <c r="KK81" s="228"/>
      <c r="KL81" s="228"/>
      <c r="KM81" s="228"/>
      <c r="KN81" s="228"/>
      <c r="KO81" s="228"/>
      <c r="KP81" s="228"/>
      <c r="KQ81" s="228"/>
      <c r="KR81" s="228"/>
      <c r="KS81" s="228"/>
      <c r="KT81" s="228"/>
      <c r="KU81" s="228"/>
      <c r="KV81" s="228"/>
      <c r="KW81" s="228"/>
      <c r="KX81" s="228"/>
      <c r="KY81" s="228"/>
      <c r="KZ81" s="228"/>
      <c r="LA81" s="228"/>
      <c r="LB81" s="228"/>
      <c r="LC81" s="228"/>
      <c r="LD81" s="228"/>
      <c r="LE81" s="228"/>
      <c r="LF81" s="228"/>
      <c r="LG81" s="228"/>
      <c r="LH81" s="228"/>
      <c r="LI81" s="228"/>
      <c r="LJ81" s="228"/>
      <c r="LK81" s="228"/>
      <c r="LL81" s="228"/>
      <c r="LM81" s="228"/>
      <c r="LN81" s="228"/>
      <c r="LO81" s="228"/>
      <c r="LP81" s="228"/>
      <c r="LQ81" s="228"/>
      <c r="LR81" s="228"/>
    </row>
    <row r="82" spans="1:330" s="188" customFormat="1" ht="13.5" customHeight="1" x14ac:dyDescent="0.25">
      <c r="A82" s="259">
        <v>71</v>
      </c>
      <c r="B82" s="260" t="s">
        <v>148</v>
      </c>
      <c r="C82" s="260" t="s">
        <v>1635</v>
      </c>
      <c r="D82" s="273" t="s">
        <v>1671</v>
      </c>
      <c r="E82" s="291"/>
      <c r="F82" s="291"/>
      <c r="G82" s="274"/>
      <c r="H82" s="274" t="s">
        <v>1649</v>
      </c>
      <c r="I82" s="274"/>
      <c r="J82" s="274"/>
      <c r="K82" s="262" t="s">
        <v>148</v>
      </c>
      <c r="L82" s="314">
        <v>10000</v>
      </c>
      <c r="M82" s="315" t="s">
        <v>151</v>
      </c>
      <c r="N82" s="26">
        <v>0</v>
      </c>
      <c r="O82" s="266">
        <f t="shared" si="5"/>
        <v>0</v>
      </c>
      <c r="P82" s="267">
        <f t="shared" si="7"/>
        <v>0</v>
      </c>
      <c r="Q82" s="268">
        <f t="shared" si="6"/>
        <v>0</v>
      </c>
      <c r="R82" s="231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  <c r="FC82" s="228"/>
      <c r="FD82" s="228"/>
      <c r="FE82" s="228"/>
      <c r="FF82" s="228"/>
      <c r="FG82" s="228"/>
      <c r="FH82" s="228"/>
      <c r="FI82" s="228"/>
      <c r="FJ82" s="228"/>
      <c r="FK82" s="228"/>
      <c r="FL82" s="228"/>
      <c r="FM82" s="228"/>
      <c r="FN82" s="228"/>
      <c r="FO82" s="228"/>
      <c r="FP82" s="228"/>
      <c r="FQ82" s="228"/>
      <c r="FR82" s="228"/>
      <c r="FS82" s="228"/>
      <c r="FT82" s="228"/>
      <c r="FU82" s="228"/>
      <c r="FV82" s="228"/>
      <c r="FW82" s="228"/>
      <c r="FX82" s="228"/>
      <c r="FY82" s="228"/>
      <c r="FZ82" s="228"/>
      <c r="GA82" s="228"/>
      <c r="GB82" s="228"/>
      <c r="GC82" s="228"/>
      <c r="GD82" s="228"/>
      <c r="GE82" s="228"/>
      <c r="GF82" s="228"/>
      <c r="GG82" s="228"/>
      <c r="GH82" s="228"/>
      <c r="GI82" s="228"/>
      <c r="GJ82" s="228"/>
      <c r="GK82" s="228"/>
      <c r="GL82" s="228"/>
      <c r="GM82" s="228"/>
      <c r="GN82" s="228"/>
      <c r="GO82" s="228"/>
      <c r="GP82" s="228"/>
      <c r="GQ82" s="228"/>
      <c r="GR82" s="228"/>
      <c r="GS82" s="228"/>
      <c r="GT82" s="228"/>
      <c r="GU82" s="228"/>
      <c r="GV82" s="228"/>
      <c r="GW82" s="228"/>
      <c r="GX82" s="228"/>
      <c r="GY82" s="228"/>
      <c r="GZ82" s="228"/>
      <c r="HA82" s="228"/>
      <c r="HB82" s="228"/>
      <c r="HC82" s="228"/>
      <c r="HD82" s="228"/>
      <c r="HE82" s="228"/>
      <c r="HF82" s="228"/>
      <c r="HG82" s="228"/>
      <c r="HH82" s="228"/>
      <c r="HI82" s="228"/>
      <c r="HJ82" s="228"/>
      <c r="HK82" s="228"/>
      <c r="HL82" s="228"/>
      <c r="HM82" s="228"/>
      <c r="HN82" s="228"/>
      <c r="HO82" s="228"/>
      <c r="HP82" s="228"/>
      <c r="HQ82" s="228"/>
      <c r="HR82" s="228"/>
      <c r="HS82" s="228"/>
      <c r="HT82" s="228"/>
      <c r="HU82" s="228"/>
      <c r="HV82" s="228"/>
      <c r="HW82" s="228"/>
      <c r="HX82" s="228"/>
      <c r="HY82" s="228"/>
      <c r="HZ82" s="228"/>
      <c r="IA82" s="228"/>
      <c r="IB82" s="228"/>
      <c r="IC82" s="228"/>
      <c r="ID82" s="228"/>
      <c r="IE82" s="228"/>
      <c r="IF82" s="228"/>
      <c r="IG82" s="228"/>
      <c r="IH82" s="228"/>
      <c r="II82" s="228"/>
      <c r="IJ82" s="228"/>
      <c r="IK82" s="228"/>
      <c r="IL82" s="228"/>
      <c r="IM82" s="228"/>
      <c r="IN82" s="228"/>
      <c r="IO82" s="228"/>
      <c r="IP82" s="228"/>
      <c r="IQ82" s="228"/>
      <c r="IR82" s="228"/>
      <c r="IS82" s="228"/>
      <c r="IT82" s="228"/>
      <c r="IU82" s="228"/>
      <c r="IV82" s="228"/>
      <c r="IW82" s="228"/>
      <c r="IX82" s="228"/>
      <c r="IY82" s="228"/>
      <c r="IZ82" s="228"/>
      <c r="JA82" s="228"/>
      <c r="JB82" s="228"/>
      <c r="JC82" s="228"/>
      <c r="JD82" s="228"/>
      <c r="JE82" s="228"/>
      <c r="JF82" s="228"/>
      <c r="JG82" s="228"/>
      <c r="JH82" s="228"/>
      <c r="JI82" s="228"/>
      <c r="JJ82" s="228"/>
      <c r="JK82" s="228"/>
      <c r="JL82" s="228"/>
      <c r="JM82" s="228"/>
      <c r="JN82" s="228"/>
      <c r="JO82" s="228"/>
      <c r="JP82" s="228"/>
      <c r="JQ82" s="228"/>
      <c r="JR82" s="228"/>
      <c r="JS82" s="228"/>
      <c r="JT82" s="228"/>
      <c r="JU82" s="228"/>
      <c r="JV82" s="228"/>
      <c r="JW82" s="228"/>
      <c r="JX82" s="228"/>
      <c r="JY82" s="228"/>
      <c r="JZ82" s="228"/>
      <c r="KA82" s="228"/>
      <c r="KB82" s="228"/>
      <c r="KC82" s="228"/>
      <c r="KD82" s="228"/>
      <c r="KE82" s="228"/>
      <c r="KF82" s="228"/>
      <c r="KG82" s="228"/>
      <c r="KH82" s="228"/>
      <c r="KI82" s="228"/>
      <c r="KJ82" s="228"/>
      <c r="KK82" s="228"/>
      <c r="KL82" s="228"/>
      <c r="KM82" s="228"/>
      <c r="KN82" s="228"/>
      <c r="KO82" s="228"/>
      <c r="KP82" s="228"/>
      <c r="KQ82" s="228"/>
      <c r="KR82" s="228"/>
      <c r="KS82" s="228"/>
      <c r="KT82" s="228"/>
      <c r="KU82" s="228"/>
      <c r="KV82" s="228"/>
      <c r="KW82" s="228"/>
      <c r="KX82" s="228"/>
      <c r="KY82" s="228"/>
      <c r="KZ82" s="228"/>
      <c r="LA82" s="228"/>
      <c r="LB82" s="228"/>
      <c r="LC82" s="228"/>
      <c r="LD82" s="228"/>
      <c r="LE82" s="228"/>
      <c r="LF82" s="228"/>
      <c r="LG82" s="228"/>
      <c r="LH82" s="228"/>
      <c r="LI82" s="228"/>
      <c r="LJ82" s="228"/>
      <c r="LK82" s="228"/>
      <c r="LL82" s="228"/>
      <c r="LM82" s="228"/>
      <c r="LN82" s="228"/>
      <c r="LO82" s="228"/>
      <c r="LP82" s="228"/>
      <c r="LQ82" s="228"/>
      <c r="LR82" s="228"/>
    </row>
    <row r="83" spans="1:330" ht="12.75" customHeight="1" x14ac:dyDescent="0.25">
      <c r="A83" s="259">
        <v>72</v>
      </c>
      <c r="B83" s="260" t="s">
        <v>148</v>
      </c>
      <c r="C83" s="260" t="s">
        <v>1635</v>
      </c>
      <c r="D83" s="277" t="s">
        <v>118</v>
      </c>
      <c r="E83" s="292"/>
      <c r="F83" s="292"/>
      <c r="G83" s="275" t="s">
        <v>294</v>
      </c>
      <c r="H83" s="275" t="s">
        <v>50</v>
      </c>
      <c r="I83" s="280" t="s">
        <v>117</v>
      </c>
      <c r="J83" s="279" t="s">
        <v>51</v>
      </c>
      <c r="K83" s="262" t="s">
        <v>148</v>
      </c>
      <c r="L83" s="314">
        <v>107</v>
      </c>
      <c r="M83" s="315" t="s">
        <v>151</v>
      </c>
      <c r="N83" s="26">
        <v>0</v>
      </c>
      <c r="O83" s="266">
        <f t="shared" si="5"/>
        <v>0</v>
      </c>
      <c r="P83" s="267">
        <f t="shared" si="7"/>
        <v>0</v>
      </c>
      <c r="Q83" s="268">
        <f t="shared" si="6"/>
        <v>0</v>
      </c>
      <c r="R83" s="231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28"/>
      <c r="BN83" s="228"/>
      <c r="BO83" s="228"/>
      <c r="BP83" s="228"/>
      <c r="BQ83" s="228"/>
      <c r="BR83" s="228"/>
      <c r="BS83" s="228"/>
      <c r="BT83" s="228"/>
      <c r="BU83" s="228"/>
      <c r="BV83" s="228"/>
      <c r="BW83" s="228"/>
      <c r="BX83" s="228"/>
      <c r="BY83" s="228"/>
      <c r="BZ83" s="228"/>
      <c r="CA83" s="228"/>
      <c r="CB83" s="228"/>
      <c r="CC83" s="228"/>
      <c r="CD83" s="228"/>
      <c r="CE83" s="228"/>
      <c r="CF83" s="228"/>
      <c r="CG83" s="228"/>
      <c r="CH83" s="228"/>
      <c r="CI83" s="228"/>
      <c r="CJ83" s="228"/>
      <c r="CK83" s="228"/>
      <c r="CL83" s="228"/>
      <c r="CM83" s="228"/>
      <c r="CN83" s="228"/>
      <c r="CO83" s="228"/>
      <c r="CP83" s="228"/>
      <c r="CQ83" s="228"/>
      <c r="CR83" s="228"/>
      <c r="CS83" s="228"/>
      <c r="CT83" s="228"/>
      <c r="CU83" s="228"/>
      <c r="CV83" s="228"/>
      <c r="CW83" s="228"/>
      <c r="CX83" s="228"/>
      <c r="CY83" s="228"/>
      <c r="CZ83" s="228"/>
      <c r="DA83" s="228"/>
      <c r="DB83" s="228"/>
      <c r="DC83" s="228"/>
      <c r="DD83" s="228"/>
      <c r="DE83" s="228"/>
      <c r="DF83" s="228"/>
      <c r="DG83" s="228"/>
      <c r="DH83" s="228"/>
      <c r="DI83" s="228"/>
      <c r="DJ83" s="228"/>
      <c r="DK83" s="228"/>
      <c r="DL83" s="228"/>
      <c r="DM83" s="228"/>
      <c r="DN83" s="228"/>
      <c r="DO83" s="228"/>
      <c r="DP83" s="228"/>
      <c r="DQ83" s="228"/>
      <c r="DR83" s="228"/>
      <c r="DS83" s="228"/>
      <c r="DT83" s="228"/>
      <c r="DU83" s="228"/>
      <c r="DV83" s="228"/>
      <c r="DW83" s="228"/>
      <c r="DX83" s="228"/>
      <c r="DY83" s="228"/>
      <c r="DZ83" s="228"/>
      <c r="EA83" s="228"/>
      <c r="EB83" s="228"/>
      <c r="EC83" s="228"/>
      <c r="ED83" s="228"/>
      <c r="EE83" s="228"/>
      <c r="EF83" s="228"/>
      <c r="EG83" s="228"/>
      <c r="EH83" s="228"/>
      <c r="EI83" s="228"/>
      <c r="EJ83" s="228"/>
      <c r="EK83" s="228"/>
      <c r="EL83" s="228"/>
      <c r="EM83" s="228"/>
      <c r="EN83" s="228"/>
      <c r="EO83" s="228"/>
      <c r="EP83" s="228"/>
      <c r="EQ83" s="228"/>
      <c r="ER83" s="228"/>
      <c r="ES83" s="228"/>
      <c r="ET83" s="228"/>
      <c r="EU83" s="228"/>
      <c r="EV83" s="228"/>
      <c r="EW83" s="228"/>
      <c r="EX83" s="228"/>
      <c r="EY83" s="228"/>
      <c r="EZ83" s="228"/>
      <c r="FA83" s="228"/>
      <c r="FB83" s="228"/>
      <c r="FC83" s="228"/>
      <c r="FD83" s="228"/>
      <c r="FE83" s="228"/>
      <c r="FF83" s="228"/>
      <c r="FG83" s="228"/>
      <c r="FH83" s="228"/>
      <c r="FI83" s="228"/>
      <c r="FJ83" s="228"/>
      <c r="FK83" s="228"/>
      <c r="FL83" s="228"/>
      <c r="FM83" s="228"/>
      <c r="FN83" s="228"/>
      <c r="FO83" s="228"/>
      <c r="FP83" s="228"/>
      <c r="FQ83" s="228"/>
      <c r="FR83" s="228"/>
      <c r="FS83" s="228"/>
      <c r="FT83" s="228"/>
      <c r="FU83" s="228"/>
      <c r="FV83" s="228"/>
      <c r="FW83" s="228"/>
      <c r="FX83" s="228"/>
      <c r="FY83" s="228"/>
      <c r="FZ83" s="228"/>
      <c r="GA83" s="228"/>
      <c r="GB83" s="228"/>
      <c r="GC83" s="228"/>
      <c r="GD83" s="228"/>
      <c r="GE83" s="228"/>
      <c r="GF83" s="228"/>
      <c r="GG83" s="228"/>
      <c r="GH83" s="228"/>
      <c r="GI83" s="228"/>
      <c r="GJ83" s="228"/>
      <c r="GK83" s="228"/>
      <c r="GL83" s="228"/>
      <c r="GM83" s="228"/>
      <c r="GN83" s="228"/>
      <c r="GO83" s="228"/>
      <c r="GP83" s="228"/>
      <c r="GQ83" s="228"/>
      <c r="GR83" s="228"/>
      <c r="GS83" s="228"/>
      <c r="GT83" s="228"/>
      <c r="GU83" s="228"/>
      <c r="GV83" s="228"/>
      <c r="GW83" s="228"/>
      <c r="GX83" s="228"/>
      <c r="GY83" s="228"/>
      <c r="GZ83" s="228"/>
      <c r="HA83" s="228"/>
      <c r="HB83" s="228"/>
      <c r="HC83" s="228"/>
      <c r="HD83" s="228"/>
      <c r="HE83" s="228"/>
      <c r="HF83" s="228"/>
      <c r="HG83" s="228"/>
      <c r="HH83" s="228"/>
      <c r="HI83" s="228"/>
      <c r="HJ83" s="228"/>
      <c r="HK83" s="228"/>
      <c r="HL83" s="228"/>
      <c r="HM83" s="228"/>
      <c r="HN83" s="228"/>
      <c r="HO83" s="228"/>
      <c r="HP83" s="228"/>
      <c r="HQ83" s="228"/>
      <c r="HR83" s="228"/>
      <c r="HS83" s="228"/>
      <c r="HT83" s="228"/>
      <c r="HU83" s="228"/>
      <c r="HV83" s="228"/>
      <c r="HW83" s="228"/>
      <c r="HX83" s="228"/>
      <c r="HY83" s="228"/>
      <c r="HZ83" s="228"/>
      <c r="IA83" s="228"/>
      <c r="IB83" s="228"/>
      <c r="IC83" s="228"/>
      <c r="ID83" s="228"/>
      <c r="IE83" s="228"/>
      <c r="IF83" s="228"/>
      <c r="IG83" s="228"/>
      <c r="IH83" s="228"/>
      <c r="II83" s="228"/>
      <c r="IJ83" s="228"/>
      <c r="IK83" s="228"/>
      <c r="IL83" s="228"/>
      <c r="IM83" s="228"/>
      <c r="IN83" s="228"/>
      <c r="IO83" s="228"/>
      <c r="IP83" s="228"/>
      <c r="IQ83" s="228"/>
      <c r="IR83" s="228"/>
      <c r="IS83" s="228"/>
      <c r="IT83" s="228"/>
      <c r="IU83" s="228"/>
      <c r="IV83" s="228"/>
      <c r="IW83" s="228"/>
      <c r="IX83" s="228"/>
      <c r="IY83" s="228"/>
      <c r="IZ83" s="228"/>
      <c r="JA83" s="228"/>
      <c r="JB83" s="228"/>
      <c r="JC83" s="228"/>
      <c r="JD83" s="228"/>
      <c r="JE83" s="228"/>
      <c r="JF83" s="228"/>
      <c r="JG83" s="228"/>
      <c r="JH83" s="228"/>
      <c r="JI83" s="228"/>
      <c r="JJ83" s="228"/>
      <c r="JK83" s="228"/>
      <c r="JL83" s="228"/>
      <c r="JM83" s="228"/>
      <c r="JN83" s="228"/>
      <c r="JO83" s="228"/>
      <c r="JP83" s="228"/>
      <c r="JQ83" s="228"/>
      <c r="JR83" s="228"/>
      <c r="JS83" s="228"/>
      <c r="JT83" s="228"/>
      <c r="JU83" s="228"/>
      <c r="JV83" s="228"/>
      <c r="JW83" s="228"/>
      <c r="JX83" s="228"/>
      <c r="JY83" s="228"/>
      <c r="JZ83" s="228"/>
      <c r="KA83" s="228"/>
      <c r="KB83" s="228"/>
      <c r="KC83" s="228"/>
      <c r="KD83" s="228"/>
      <c r="KE83" s="228"/>
      <c r="KF83" s="228"/>
      <c r="KG83" s="228"/>
      <c r="KH83" s="228"/>
      <c r="KI83" s="228"/>
      <c r="KJ83" s="228"/>
      <c r="KK83" s="228"/>
      <c r="KL83" s="228"/>
      <c r="KM83" s="228"/>
      <c r="KN83" s="228"/>
      <c r="KO83" s="228"/>
      <c r="KP83" s="228"/>
      <c r="KQ83" s="228"/>
      <c r="KR83" s="228"/>
      <c r="KS83" s="228"/>
      <c r="KT83" s="228"/>
      <c r="KU83" s="228"/>
      <c r="KV83" s="228"/>
      <c r="KW83" s="228"/>
      <c r="KX83" s="228"/>
      <c r="KY83" s="228"/>
      <c r="KZ83" s="228"/>
      <c r="LA83" s="228"/>
      <c r="LB83" s="228"/>
      <c r="LC83" s="228"/>
      <c r="LD83" s="228"/>
      <c r="LE83" s="228"/>
      <c r="LF83" s="228"/>
      <c r="LG83" s="228"/>
      <c r="LH83" s="228"/>
      <c r="LI83" s="228"/>
      <c r="LJ83" s="228"/>
      <c r="LK83" s="228"/>
      <c r="LL83" s="228"/>
      <c r="LM83" s="228"/>
      <c r="LN83" s="228"/>
      <c r="LO83" s="228"/>
      <c r="LP83" s="228"/>
      <c r="LQ83" s="228"/>
      <c r="LR83" s="228"/>
    </row>
    <row r="84" spans="1:330" ht="12.75" customHeight="1" x14ac:dyDescent="0.25">
      <c r="A84" s="259">
        <v>73</v>
      </c>
      <c r="B84" s="260" t="s">
        <v>148</v>
      </c>
      <c r="C84" s="260" t="s">
        <v>1635</v>
      </c>
      <c r="D84" s="273" t="s">
        <v>289</v>
      </c>
      <c r="E84" s="291"/>
      <c r="F84" s="292"/>
      <c r="G84" s="274" t="s">
        <v>164</v>
      </c>
      <c r="H84" s="274" t="s">
        <v>1589</v>
      </c>
      <c r="I84" s="274" t="s">
        <v>318</v>
      </c>
      <c r="J84" s="274" t="s">
        <v>51</v>
      </c>
      <c r="K84" s="262" t="s">
        <v>148</v>
      </c>
      <c r="L84" s="314">
        <v>780</v>
      </c>
      <c r="M84" s="322" t="s">
        <v>1069</v>
      </c>
      <c r="N84" s="26">
        <v>0</v>
      </c>
      <c r="O84" s="266">
        <f t="shared" si="5"/>
        <v>0</v>
      </c>
      <c r="P84" s="267">
        <f t="shared" si="7"/>
        <v>0</v>
      </c>
      <c r="Q84" s="268">
        <f t="shared" si="6"/>
        <v>0</v>
      </c>
      <c r="R84" s="231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28"/>
      <c r="BN84" s="228"/>
      <c r="BO84" s="228"/>
      <c r="BP84" s="228"/>
      <c r="BQ84" s="228"/>
      <c r="BR84" s="228"/>
      <c r="BS84" s="228"/>
      <c r="BT84" s="228"/>
      <c r="BU84" s="228"/>
      <c r="BV84" s="228"/>
      <c r="BW84" s="228"/>
      <c r="BX84" s="228"/>
      <c r="BY84" s="228"/>
      <c r="BZ84" s="228"/>
      <c r="CA84" s="228"/>
      <c r="CB84" s="228"/>
      <c r="CC84" s="228"/>
      <c r="CD84" s="228"/>
      <c r="CE84" s="228"/>
      <c r="CF84" s="228"/>
      <c r="CG84" s="228"/>
      <c r="CH84" s="228"/>
      <c r="CI84" s="228"/>
      <c r="CJ84" s="228"/>
      <c r="CK84" s="228"/>
      <c r="CL84" s="228"/>
      <c r="CM84" s="228"/>
      <c r="CN84" s="228"/>
      <c r="CO84" s="228"/>
      <c r="CP84" s="228"/>
      <c r="CQ84" s="228"/>
      <c r="CR84" s="228"/>
      <c r="CS84" s="228"/>
      <c r="CT84" s="228"/>
      <c r="CU84" s="228"/>
      <c r="CV84" s="228"/>
      <c r="CW84" s="228"/>
      <c r="CX84" s="228"/>
      <c r="CY84" s="228"/>
      <c r="CZ84" s="228"/>
      <c r="DA84" s="228"/>
      <c r="DB84" s="228"/>
      <c r="DC84" s="228"/>
      <c r="DD84" s="228"/>
      <c r="DE84" s="228"/>
      <c r="DF84" s="228"/>
      <c r="DG84" s="228"/>
      <c r="DH84" s="228"/>
      <c r="DI84" s="228"/>
      <c r="DJ84" s="228"/>
      <c r="DK84" s="228"/>
      <c r="DL84" s="228"/>
      <c r="DM84" s="228"/>
      <c r="DN84" s="228"/>
      <c r="DO84" s="228"/>
      <c r="DP84" s="228"/>
      <c r="DQ84" s="228"/>
      <c r="DR84" s="228"/>
      <c r="DS84" s="228"/>
      <c r="DT84" s="228"/>
      <c r="DU84" s="228"/>
      <c r="DV84" s="228"/>
      <c r="DW84" s="228"/>
      <c r="DX84" s="228"/>
      <c r="DY84" s="228"/>
      <c r="DZ84" s="228"/>
      <c r="EA84" s="228"/>
      <c r="EB84" s="228"/>
      <c r="EC84" s="228"/>
      <c r="ED84" s="228"/>
      <c r="EE84" s="228"/>
      <c r="EF84" s="228"/>
      <c r="EG84" s="228"/>
      <c r="EH84" s="228"/>
      <c r="EI84" s="228"/>
      <c r="EJ84" s="228"/>
      <c r="EK84" s="228"/>
      <c r="EL84" s="228"/>
      <c r="EM84" s="228"/>
      <c r="EN84" s="228"/>
      <c r="EO84" s="228"/>
      <c r="EP84" s="228"/>
      <c r="EQ84" s="228"/>
      <c r="ER84" s="228"/>
      <c r="ES84" s="228"/>
      <c r="ET84" s="228"/>
      <c r="EU84" s="228"/>
      <c r="EV84" s="228"/>
      <c r="EW84" s="228"/>
      <c r="EX84" s="228"/>
      <c r="EY84" s="228"/>
      <c r="EZ84" s="228"/>
      <c r="FA84" s="228"/>
      <c r="FB84" s="228"/>
      <c r="FC84" s="228"/>
      <c r="FD84" s="228"/>
      <c r="FE84" s="228"/>
      <c r="FF84" s="228"/>
      <c r="FG84" s="228"/>
      <c r="FH84" s="228"/>
      <c r="FI84" s="228"/>
      <c r="FJ84" s="228"/>
      <c r="FK84" s="228"/>
      <c r="FL84" s="228"/>
      <c r="FM84" s="228"/>
      <c r="FN84" s="228"/>
      <c r="FO84" s="228"/>
      <c r="FP84" s="228"/>
      <c r="FQ84" s="228"/>
      <c r="FR84" s="228"/>
      <c r="FS84" s="228"/>
      <c r="FT84" s="228"/>
      <c r="FU84" s="228"/>
      <c r="FV84" s="228"/>
      <c r="FW84" s="228"/>
      <c r="FX84" s="228"/>
      <c r="FY84" s="228"/>
      <c r="FZ84" s="228"/>
      <c r="GA84" s="228"/>
      <c r="GB84" s="228"/>
      <c r="GC84" s="228"/>
      <c r="GD84" s="228"/>
      <c r="GE84" s="228"/>
      <c r="GF84" s="228"/>
      <c r="GG84" s="228"/>
      <c r="GH84" s="228"/>
      <c r="GI84" s="228"/>
      <c r="GJ84" s="228"/>
      <c r="GK84" s="228"/>
      <c r="GL84" s="228"/>
      <c r="GM84" s="228"/>
      <c r="GN84" s="228"/>
      <c r="GO84" s="228"/>
      <c r="GP84" s="228"/>
      <c r="GQ84" s="228"/>
      <c r="GR84" s="228"/>
      <c r="GS84" s="228"/>
      <c r="GT84" s="228"/>
      <c r="GU84" s="228"/>
      <c r="GV84" s="228"/>
      <c r="GW84" s="228"/>
      <c r="GX84" s="228"/>
      <c r="GY84" s="228"/>
      <c r="GZ84" s="228"/>
      <c r="HA84" s="228"/>
      <c r="HB84" s="228"/>
      <c r="HC84" s="228"/>
      <c r="HD84" s="228"/>
      <c r="HE84" s="228"/>
      <c r="HF84" s="228"/>
      <c r="HG84" s="228"/>
      <c r="HH84" s="228"/>
      <c r="HI84" s="228"/>
      <c r="HJ84" s="228"/>
      <c r="HK84" s="228"/>
      <c r="HL84" s="228"/>
      <c r="HM84" s="228"/>
      <c r="HN84" s="228"/>
      <c r="HO84" s="228"/>
      <c r="HP84" s="228"/>
      <c r="HQ84" s="228"/>
      <c r="HR84" s="228"/>
      <c r="HS84" s="228"/>
      <c r="HT84" s="228"/>
      <c r="HU84" s="228"/>
      <c r="HV84" s="228"/>
      <c r="HW84" s="228"/>
      <c r="HX84" s="228"/>
      <c r="HY84" s="228"/>
      <c r="HZ84" s="228"/>
      <c r="IA84" s="228"/>
      <c r="IB84" s="228"/>
      <c r="IC84" s="228"/>
      <c r="ID84" s="228"/>
      <c r="IE84" s="228"/>
      <c r="IF84" s="228"/>
      <c r="IG84" s="228"/>
      <c r="IH84" s="228"/>
      <c r="II84" s="228"/>
      <c r="IJ84" s="228"/>
      <c r="IK84" s="228"/>
      <c r="IL84" s="228"/>
      <c r="IM84" s="228"/>
      <c r="IN84" s="228"/>
      <c r="IO84" s="228"/>
      <c r="IP84" s="228"/>
      <c r="IQ84" s="228"/>
      <c r="IR84" s="228"/>
      <c r="IS84" s="228"/>
      <c r="IT84" s="228"/>
      <c r="IU84" s="228"/>
      <c r="IV84" s="228"/>
      <c r="IW84" s="228"/>
      <c r="IX84" s="228"/>
      <c r="IY84" s="228"/>
      <c r="IZ84" s="228"/>
      <c r="JA84" s="228"/>
      <c r="JB84" s="228"/>
      <c r="JC84" s="228"/>
      <c r="JD84" s="228"/>
      <c r="JE84" s="228"/>
      <c r="JF84" s="228"/>
      <c r="JG84" s="228"/>
      <c r="JH84" s="228"/>
      <c r="JI84" s="228"/>
      <c r="JJ84" s="228"/>
      <c r="JK84" s="228"/>
      <c r="JL84" s="228"/>
      <c r="JM84" s="228"/>
      <c r="JN84" s="228"/>
      <c r="JO84" s="228"/>
      <c r="JP84" s="228"/>
      <c r="JQ84" s="228"/>
      <c r="JR84" s="228"/>
      <c r="JS84" s="228"/>
      <c r="JT84" s="228"/>
      <c r="JU84" s="228"/>
      <c r="JV84" s="228"/>
      <c r="JW84" s="228"/>
      <c r="JX84" s="228"/>
      <c r="JY84" s="228"/>
      <c r="JZ84" s="228"/>
      <c r="KA84" s="228"/>
      <c r="KB84" s="228"/>
      <c r="KC84" s="228"/>
      <c r="KD84" s="228"/>
      <c r="KE84" s="228"/>
      <c r="KF84" s="228"/>
      <c r="KG84" s="228"/>
      <c r="KH84" s="228"/>
      <c r="KI84" s="228"/>
      <c r="KJ84" s="228"/>
      <c r="KK84" s="228"/>
      <c r="KL84" s="228"/>
      <c r="KM84" s="228"/>
      <c r="KN84" s="228"/>
      <c r="KO84" s="228"/>
      <c r="KP84" s="228"/>
      <c r="KQ84" s="228"/>
      <c r="KR84" s="228"/>
      <c r="KS84" s="228"/>
      <c r="KT84" s="228"/>
      <c r="KU84" s="228"/>
      <c r="KV84" s="228"/>
      <c r="KW84" s="228"/>
      <c r="KX84" s="228"/>
      <c r="KY84" s="228"/>
      <c r="KZ84" s="228"/>
      <c r="LA84" s="228"/>
      <c r="LB84" s="228"/>
      <c r="LC84" s="228"/>
      <c r="LD84" s="228"/>
      <c r="LE84" s="228"/>
      <c r="LF84" s="228"/>
      <c r="LG84" s="228"/>
      <c r="LH84" s="228"/>
      <c r="LI84" s="228"/>
      <c r="LJ84" s="228"/>
      <c r="LK84" s="228"/>
      <c r="LL84" s="228"/>
      <c r="LM84" s="228"/>
      <c r="LN84" s="228"/>
      <c r="LO84" s="228"/>
      <c r="LP84" s="228"/>
      <c r="LQ84" s="228"/>
      <c r="LR84" s="228"/>
    </row>
    <row r="85" spans="1:330" s="188" customFormat="1" ht="12.75" customHeight="1" x14ac:dyDescent="0.25">
      <c r="A85" s="259">
        <v>74</v>
      </c>
      <c r="B85" s="260" t="s">
        <v>148</v>
      </c>
      <c r="C85" s="260" t="s">
        <v>1635</v>
      </c>
      <c r="D85" s="261" t="s">
        <v>115</v>
      </c>
      <c r="E85" s="291"/>
      <c r="F85" s="291"/>
      <c r="G85" s="262"/>
      <c r="H85" s="274" t="s">
        <v>146</v>
      </c>
      <c r="I85" s="263" t="s">
        <v>117</v>
      </c>
      <c r="J85" s="264" t="s">
        <v>51</v>
      </c>
      <c r="K85" s="262" t="s">
        <v>148</v>
      </c>
      <c r="L85" s="314">
        <v>1272</v>
      </c>
      <c r="M85" s="324" t="s">
        <v>151</v>
      </c>
      <c r="N85" s="26">
        <v>0</v>
      </c>
      <c r="O85" s="266">
        <f t="shared" si="5"/>
        <v>0</v>
      </c>
      <c r="P85" s="267">
        <f t="shared" si="7"/>
        <v>0</v>
      </c>
      <c r="Q85" s="268">
        <f t="shared" si="6"/>
        <v>0</v>
      </c>
      <c r="R85" s="231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28"/>
      <c r="BN85" s="228"/>
      <c r="BO85" s="228"/>
      <c r="BP85" s="228"/>
      <c r="BQ85" s="228"/>
      <c r="BR85" s="228"/>
      <c r="BS85" s="228"/>
      <c r="BT85" s="228"/>
      <c r="BU85" s="228"/>
      <c r="BV85" s="228"/>
      <c r="BW85" s="228"/>
      <c r="BX85" s="228"/>
      <c r="BY85" s="228"/>
      <c r="BZ85" s="228"/>
      <c r="CA85" s="228"/>
      <c r="CB85" s="228"/>
      <c r="CC85" s="228"/>
      <c r="CD85" s="228"/>
      <c r="CE85" s="228"/>
      <c r="CF85" s="228"/>
      <c r="CG85" s="228"/>
      <c r="CH85" s="228"/>
      <c r="CI85" s="228"/>
      <c r="CJ85" s="228"/>
      <c r="CK85" s="228"/>
      <c r="CL85" s="228"/>
      <c r="CM85" s="228"/>
      <c r="CN85" s="228"/>
      <c r="CO85" s="228"/>
      <c r="CP85" s="228"/>
      <c r="CQ85" s="228"/>
      <c r="CR85" s="228"/>
      <c r="CS85" s="228"/>
      <c r="CT85" s="228"/>
      <c r="CU85" s="228"/>
      <c r="CV85" s="228"/>
      <c r="CW85" s="228"/>
      <c r="CX85" s="228"/>
      <c r="CY85" s="228"/>
      <c r="CZ85" s="228"/>
      <c r="DA85" s="228"/>
      <c r="DB85" s="228"/>
      <c r="DC85" s="228"/>
      <c r="DD85" s="228"/>
      <c r="DE85" s="228"/>
      <c r="DF85" s="228"/>
      <c r="DG85" s="228"/>
      <c r="DH85" s="228"/>
      <c r="DI85" s="228"/>
      <c r="DJ85" s="228"/>
      <c r="DK85" s="228"/>
      <c r="DL85" s="228"/>
      <c r="DM85" s="228"/>
      <c r="DN85" s="228"/>
      <c r="DO85" s="228"/>
      <c r="DP85" s="228"/>
      <c r="DQ85" s="228"/>
      <c r="DR85" s="228"/>
      <c r="DS85" s="228"/>
      <c r="DT85" s="228"/>
      <c r="DU85" s="228"/>
      <c r="DV85" s="228"/>
      <c r="DW85" s="228"/>
      <c r="DX85" s="228"/>
      <c r="DY85" s="228"/>
      <c r="DZ85" s="228"/>
      <c r="EA85" s="228"/>
      <c r="EB85" s="228"/>
      <c r="EC85" s="228"/>
      <c r="ED85" s="228"/>
      <c r="EE85" s="228"/>
      <c r="EF85" s="228"/>
      <c r="EG85" s="228"/>
      <c r="EH85" s="228"/>
      <c r="EI85" s="228"/>
      <c r="EJ85" s="228"/>
      <c r="EK85" s="228"/>
      <c r="EL85" s="228"/>
      <c r="EM85" s="228"/>
      <c r="EN85" s="228"/>
      <c r="EO85" s="228"/>
      <c r="EP85" s="228"/>
      <c r="EQ85" s="228"/>
      <c r="ER85" s="228"/>
      <c r="ES85" s="228"/>
      <c r="ET85" s="228"/>
      <c r="EU85" s="228"/>
      <c r="EV85" s="228"/>
      <c r="EW85" s="228"/>
      <c r="EX85" s="228"/>
      <c r="EY85" s="228"/>
      <c r="EZ85" s="228"/>
      <c r="FA85" s="228"/>
      <c r="FB85" s="228"/>
      <c r="FC85" s="228"/>
      <c r="FD85" s="228"/>
      <c r="FE85" s="228"/>
      <c r="FF85" s="228"/>
      <c r="FG85" s="228"/>
      <c r="FH85" s="228"/>
      <c r="FI85" s="228"/>
      <c r="FJ85" s="228"/>
      <c r="FK85" s="228"/>
      <c r="FL85" s="228"/>
      <c r="FM85" s="228"/>
      <c r="FN85" s="228"/>
      <c r="FO85" s="228"/>
      <c r="FP85" s="228"/>
      <c r="FQ85" s="228"/>
      <c r="FR85" s="228"/>
      <c r="FS85" s="228"/>
      <c r="FT85" s="228"/>
      <c r="FU85" s="228"/>
      <c r="FV85" s="228"/>
      <c r="FW85" s="228"/>
      <c r="FX85" s="228"/>
      <c r="FY85" s="228"/>
      <c r="FZ85" s="228"/>
      <c r="GA85" s="228"/>
      <c r="GB85" s="228"/>
      <c r="GC85" s="228"/>
      <c r="GD85" s="228"/>
      <c r="GE85" s="228"/>
      <c r="GF85" s="228"/>
      <c r="GG85" s="228"/>
      <c r="GH85" s="228"/>
      <c r="GI85" s="228"/>
      <c r="GJ85" s="228"/>
      <c r="GK85" s="228"/>
      <c r="GL85" s="228"/>
      <c r="GM85" s="228"/>
      <c r="GN85" s="228"/>
      <c r="GO85" s="228"/>
      <c r="GP85" s="228"/>
      <c r="GQ85" s="228"/>
      <c r="GR85" s="228"/>
      <c r="GS85" s="228"/>
      <c r="GT85" s="228"/>
      <c r="GU85" s="228"/>
      <c r="GV85" s="228"/>
      <c r="GW85" s="228"/>
      <c r="GX85" s="228"/>
      <c r="GY85" s="228"/>
      <c r="GZ85" s="228"/>
      <c r="HA85" s="228"/>
      <c r="HB85" s="228"/>
      <c r="HC85" s="228"/>
      <c r="HD85" s="228"/>
      <c r="HE85" s="228"/>
      <c r="HF85" s="228"/>
      <c r="HG85" s="228"/>
      <c r="HH85" s="228"/>
      <c r="HI85" s="228"/>
      <c r="HJ85" s="228"/>
      <c r="HK85" s="228"/>
      <c r="HL85" s="228"/>
      <c r="HM85" s="228"/>
      <c r="HN85" s="228"/>
      <c r="HO85" s="228"/>
      <c r="HP85" s="228"/>
      <c r="HQ85" s="228"/>
      <c r="HR85" s="228"/>
      <c r="HS85" s="228"/>
      <c r="HT85" s="228"/>
      <c r="HU85" s="228"/>
      <c r="HV85" s="228"/>
      <c r="HW85" s="228"/>
      <c r="HX85" s="228"/>
      <c r="HY85" s="228"/>
      <c r="HZ85" s="228"/>
      <c r="IA85" s="228"/>
      <c r="IB85" s="228"/>
      <c r="IC85" s="228"/>
      <c r="ID85" s="228"/>
      <c r="IE85" s="228"/>
      <c r="IF85" s="228"/>
      <c r="IG85" s="228"/>
      <c r="IH85" s="228"/>
      <c r="II85" s="228"/>
      <c r="IJ85" s="228"/>
      <c r="IK85" s="228"/>
      <c r="IL85" s="228"/>
      <c r="IM85" s="228"/>
      <c r="IN85" s="228"/>
      <c r="IO85" s="228"/>
      <c r="IP85" s="228"/>
      <c r="IQ85" s="228"/>
      <c r="IR85" s="228"/>
      <c r="IS85" s="228"/>
      <c r="IT85" s="228"/>
      <c r="IU85" s="228"/>
      <c r="IV85" s="228"/>
      <c r="IW85" s="228"/>
      <c r="IX85" s="228"/>
      <c r="IY85" s="228"/>
      <c r="IZ85" s="228"/>
      <c r="JA85" s="228"/>
      <c r="JB85" s="228"/>
      <c r="JC85" s="228"/>
      <c r="JD85" s="228"/>
      <c r="JE85" s="228"/>
      <c r="JF85" s="228"/>
      <c r="JG85" s="228"/>
      <c r="JH85" s="228"/>
      <c r="JI85" s="228"/>
      <c r="JJ85" s="228"/>
      <c r="JK85" s="228"/>
      <c r="JL85" s="228"/>
      <c r="JM85" s="228"/>
      <c r="JN85" s="228"/>
      <c r="JO85" s="228"/>
      <c r="JP85" s="228"/>
      <c r="JQ85" s="228"/>
      <c r="JR85" s="228"/>
      <c r="JS85" s="228"/>
      <c r="JT85" s="228"/>
      <c r="JU85" s="228"/>
      <c r="JV85" s="228"/>
      <c r="JW85" s="228"/>
      <c r="JX85" s="228"/>
      <c r="JY85" s="228"/>
      <c r="JZ85" s="228"/>
      <c r="KA85" s="228"/>
      <c r="KB85" s="228"/>
      <c r="KC85" s="228"/>
      <c r="KD85" s="228"/>
      <c r="KE85" s="228"/>
      <c r="KF85" s="228"/>
      <c r="KG85" s="228"/>
      <c r="KH85" s="228"/>
      <c r="KI85" s="228"/>
      <c r="KJ85" s="228"/>
      <c r="KK85" s="228"/>
      <c r="KL85" s="228"/>
      <c r="KM85" s="228"/>
      <c r="KN85" s="228"/>
      <c r="KO85" s="228"/>
      <c r="KP85" s="228"/>
      <c r="KQ85" s="228"/>
      <c r="KR85" s="228"/>
      <c r="KS85" s="228"/>
      <c r="KT85" s="228"/>
      <c r="KU85" s="228"/>
      <c r="KV85" s="228"/>
      <c r="KW85" s="228"/>
      <c r="KX85" s="228"/>
      <c r="KY85" s="228"/>
      <c r="KZ85" s="228"/>
      <c r="LA85" s="228"/>
      <c r="LB85" s="228"/>
      <c r="LC85" s="228"/>
      <c r="LD85" s="228"/>
      <c r="LE85" s="228"/>
      <c r="LF85" s="228"/>
      <c r="LG85" s="228"/>
      <c r="LH85" s="228"/>
      <c r="LI85" s="228"/>
      <c r="LJ85" s="228"/>
      <c r="LK85" s="228"/>
      <c r="LL85" s="228"/>
      <c r="LM85" s="228"/>
      <c r="LN85" s="228"/>
      <c r="LO85" s="228"/>
      <c r="LP85" s="228"/>
      <c r="LQ85" s="228"/>
      <c r="LR85" s="228"/>
    </row>
    <row r="86" spans="1:330" s="188" customFormat="1" ht="12.75" customHeight="1" x14ac:dyDescent="0.25">
      <c r="A86" s="259">
        <v>75</v>
      </c>
      <c r="B86" s="260" t="s">
        <v>148</v>
      </c>
      <c r="C86" s="260" t="s">
        <v>1635</v>
      </c>
      <c r="D86" s="261" t="s">
        <v>1672</v>
      </c>
      <c r="E86" s="291"/>
      <c r="F86" s="291"/>
      <c r="G86" s="262"/>
      <c r="H86" s="262" t="s">
        <v>189</v>
      </c>
      <c r="I86" s="262"/>
      <c r="J86" s="264"/>
      <c r="K86" s="262" t="s">
        <v>148</v>
      </c>
      <c r="L86" s="314">
        <v>21000</v>
      </c>
      <c r="M86" s="315" t="s">
        <v>151</v>
      </c>
      <c r="N86" s="26">
        <v>0</v>
      </c>
      <c r="O86" s="266">
        <f t="shared" si="5"/>
        <v>0</v>
      </c>
      <c r="P86" s="267">
        <f t="shared" si="7"/>
        <v>0</v>
      </c>
      <c r="Q86" s="268">
        <f t="shared" si="6"/>
        <v>0</v>
      </c>
      <c r="R86" s="231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228"/>
      <c r="BN86" s="228"/>
      <c r="BO86" s="228"/>
      <c r="BP86" s="228"/>
      <c r="BQ86" s="228"/>
      <c r="BR86" s="228"/>
      <c r="BS86" s="228"/>
      <c r="BT86" s="228"/>
      <c r="BU86" s="228"/>
      <c r="BV86" s="228"/>
      <c r="BW86" s="228"/>
      <c r="BX86" s="228"/>
      <c r="BY86" s="228"/>
      <c r="BZ86" s="228"/>
      <c r="CA86" s="228"/>
      <c r="CB86" s="228"/>
      <c r="CC86" s="228"/>
      <c r="CD86" s="228"/>
      <c r="CE86" s="228"/>
      <c r="CF86" s="228"/>
      <c r="CG86" s="228"/>
      <c r="CH86" s="228"/>
      <c r="CI86" s="228"/>
      <c r="CJ86" s="228"/>
      <c r="CK86" s="228"/>
      <c r="CL86" s="228"/>
      <c r="CM86" s="228"/>
      <c r="CN86" s="228"/>
      <c r="CO86" s="228"/>
      <c r="CP86" s="228"/>
      <c r="CQ86" s="228"/>
      <c r="CR86" s="228"/>
      <c r="CS86" s="228"/>
      <c r="CT86" s="228"/>
      <c r="CU86" s="228"/>
      <c r="CV86" s="228"/>
      <c r="CW86" s="228"/>
      <c r="CX86" s="228"/>
      <c r="CY86" s="228"/>
      <c r="CZ86" s="228"/>
      <c r="DA86" s="228"/>
      <c r="DB86" s="228"/>
      <c r="DC86" s="228"/>
      <c r="DD86" s="228"/>
      <c r="DE86" s="228"/>
      <c r="DF86" s="228"/>
      <c r="DG86" s="228"/>
      <c r="DH86" s="228"/>
      <c r="DI86" s="228"/>
      <c r="DJ86" s="228"/>
      <c r="DK86" s="228"/>
      <c r="DL86" s="228"/>
      <c r="DM86" s="228"/>
      <c r="DN86" s="228"/>
      <c r="DO86" s="228"/>
      <c r="DP86" s="228"/>
      <c r="DQ86" s="228"/>
      <c r="DR86" s="228"/>
      <c r="DS86" s="228"/>
      <c r="DT86" s="228"/>
      <c r="DU86" s="228"/>
      <c r="DV86" s="228"/>
      <c r="DW86" s="228"/>
      <c r="DX86" s="228"/>
      <c r="DY86" s="228"/>
      <c r="DZ86" s="228"/>
      <c r="EA86" s="228"/>
      <c r="EB86" s="228"/>
      <c r="EC86" s="228"/>
      <c r="ED86" s="228"/>
      <c r="EE86" s="228"/>
      <c r="EF86" s="228"/>
      <c r="EG86" s="228"/>
      <c r="EH86" s="228"/>
      <c r="EI86" s="228"/>
      <c r="EJ86" s="228"/>
      <c r="EK86" s="228"/>
      <c r="EL86" s="228"/>
      <c r="EM86" s="228"/>
      <c r="EN86" s="228"/>
      <c r="EO86" s="228"/>
      <c r="EP86" s="228"/>
      <c r="EQ86" s="228"/>
      <c r="ER86" s="228"/>
      <c r="ES86" s="228"/>
      <c r="ET86" s="228"/>
      <c r="EU86" s="228"/>
      <c r="EV86" s="228"/>
      <c r="EW86" s="228"/>
      <c r="EX86" s="228"/>
      <c r="EY86" s="228"/>
      <c r="EZ86" s="228"/>
      <c r="FA86" s="228"/>
      <c r="FB86" s="228"/>
      <c r="FC86" s="228"/>
      <c r="FD86" s="228"/>
      <c r="FE86" s="228"/>
      <c r="FF86" s="228"/>
      <c r="FG86" s="228"/>
      <c r="FH86" s="228"/>
      <c r="FI86" s="228"/>
      <c r="FJ86" s="228"/>
      <c r="FK86" s="228"/>
      <c r="FL86" s="228"/>
      <c r="FM86" s="228"/>
      <c r="FN86" s="228"/>
      <c r="FO86" s="228"/>
      <c r="FP86" s="228"/>
      <c r="FQ86" s="228"/>
      <c r="FR86" s="228"/>
      <c r="FS86" s="228"/>
      <c r="FT86" s="228"/>
      <c r="FU86" s="228"/>
      <c r="FV86" s="228"/>
      <c r="FW86" s="228"/>
      <c r="FX86" s="228"/>
      <c r="FY86" s="228"/>
      <c r="FZ86" s="228"/>
      <c r="GA86" s="228"/>
      <c r="GB86" s="228"/>
      <c r="GC86" s="228"/>
      <c r="GD86" s="228"/>
      <c r="GE86" s="228"/>
      <c r="GF86" s="228"/>
      <c r="GG86" s="228"/>
      <c r="GH86" s="228"/>
      <c r="GI86" s="228"/>
      <c r="GJ86" s="228"/>
      <c r="GK86" s="228"/>
      <c r="GL86" s="228"/>
      <c r="GM86" s="228"/>
      <c r="GN86" s="228"/>
      <c r="GO86" s="228"/>
      <c r="GP86" s="228"/>
      <c r="GQ86" s="228"/>
      <c r="GR86" s="228"/>
      <c r="GS86" s="228"/>
      <c r="GT86" s="228"/>
      <c r="GU86" s="228"/>
      <c r="GV86" s="228"/>
      <c r="GW86" s="228"/>
      <c r="GX86" s="228"/>
      <c r="GY86" s="228"/>
      <c r="GZ86" s="228"/>
      <c r="HA86" s="228"/>
      <c r="HB86" s="228"/>
      <c r="HC86" s="228"/>
      <c r="HD86" s="228"/>
      <c r="HE86" s="228"/>
      <c r="HF86" s="228"/>
      <c r="HG86" s="228"/>
      <c r="HH86" s="228"/>
      <c r="HI86" s="228"/>
      <c r="HJ86" s="228"/>
      <c r="HK86" s="228"/>
      <c r="HL86" s="228"/>
      <c r="HM86" s="228"/>
      <c r="HN86" s="228"/>
      <c r="HO86" s="228"/>
      <c r="HP86" s="228"/>
      <c r="HQ86" s="228"/>
      <c r="HR86" s="228"/>
      <c r="HS86" s="228"/>
      <c r="HT86" s="228"/>
      <c r="HU86" s="228"/>
      <c r="HV86" s="228"/>
      <c r="HW86" s="228"/>
      <c r="HX86" s="228"/>
      <c r="HY86" s="228"/>
      <c r="HZ86" s="228"/>
      <c r="IA86" s="228"/>
      <c r="IB86" s="228"/>
      <c r="IC86" s="228"/>
      <c r="ID86" s="228"/>
      <c r="IE86" s="228"/>
      <c r="IF86" s="228"/>
      <c r="IG86" s="228"/>
      <c r="IH86" s="228"/>
      <c r="II86" s="228"/>
      <c r="IJ86" s="228"/>
      <c r="IK86" s="228"/>
      <c r="IL86" s="228"/>
      <c r="IM86" s="228"/>
      <c r="IN86" s="228"/>
      <c r="IO86" s="228"/>
      <c r="IP86" s="228"/>
      <c r="IQ86" s="228"/>
      <c r="IR86" s="228"/>
      <c r="IS86" s="228"/>
      <c r="IT86" s="228"/>
      <c r="IU86" s="228"/>
      <c r="IV86" s="228"/>
      <c r="IW86" s="228"/>
      <c r="IX86" s="228"/>
      <c r="IY86" s="228"/>
      <c r="IZ86" s="228"/>
      <c r="JA86" s="228"/>
      <c r="JB86" s="228"/>
      <c r="JC86" s="228"/>
      <c r="JD86" s="228"/>
      <c r="JE86" s="228"/>
      <c r="JF86" s="228"/>
      <c r="JG86" s="228"/>
      <c r="JH86" s="228"/>
      <c r="JI86" s="228"/>
      <c r="JJ86" s="228"/>
      <c r="JK86" s="228"/>
      <c r="JL86" s="228"/>
      <c r="JM86" s="228"/>
      <c r="JN86" s="228"/>
      <c r="JO86" s="228"/>
      <c r="JP86" s="228"/>
      <c r="JQ86" s="228"/>
      <c r="JR86" s="228"/>
      <c r="JS86" s="228"/>
      <c r="JT86" s="228"/>
      <c r="JU86" s="228"/>
      <c r="JV86" s="228"/>
      <c r="JW86" s="228"/>
      <c r="JX86" s="228"/>
      <c r="JY86" s="228"/>
      <c r="JZ86" s="228"/>
      <c r="KA86" s="228"/>
      <c r="KB86" s="228"/>
      <c r="KC86" s="228"/>
      <c r="KD86" s="228"/>
      <c r="KE86" s="228"/>
      <c r="KF86" s="228"/>
      <c r="KG86" s="228"/>
      <c r="KH86" s="228"/>
      <c r="KI86" s="228"/>
      <c r="KJ86" s="228"/>
      <c r="KK86" s="228"/>
      <c r="KL86" s="228"/>
      <c r="KM86" s="228"/>
      <c r="KN86" s="228"/>
      <c r="KO86" s="228"/>
      <c r="KP86" s="228"/>
      <c r="KQ86" s="228"/>
      <c r="KR86" s="228"/>
      <c r="KS86" s="228"/>
      <c r="KT86" s="228"/>
      <c r="KU86" s="228"/>
      <c r="KV86" s="228"/>
      <c r="KW86" s="228"/>
      <c r="KX86" s="228"/>
      <c r="KY86" s="228"/>
      <c r="KZ86" s="228"/>
      <c r="LA86" s="228"/>
      <c r="LB86" s="228"/>
      <c r="LC86" s="228"/>
      <c r="LD86" s="228"/>
      <c r="LE86" s="228"/>
      <c r="LF86" s="228"/>
      <c r="LG86" s="228"/>
      <c r="LH86" s="228"/>
      <c r="LI86" s="228"/>
      <c r="LJ86" s="228"/>
      <c r="LK86" s="228"/>
      <c r="LL86" s="228"/>
      <c r="LM86" s="228"/>
      <c r="LN86" s="228"/>
      <c r="LO86" s="228"/>
      <c r="LP86" s="228"/>
      <c r="LQ86" s="228"/>
      <c r="LR86" s="228"/>
    </row>
    <row r="87" spans="1:330" s="188" customFormat="1" ht="12.75" customHeight="1" x14ac:dyDescent="0.25">
      <c r="A87" s="259">
        <v>76</v>
      </c>
      <c r="B87" s="260" t="s">
        <v>148</v>
      </c>
      <c r="C87" s="260" t="s">
        <v>1635</v>
      </c>
      <c r="D87" s="273" t="s">
        <v>290</v>
      </c>
      <c r="E87" s="291"/>
      <c r="F87" s="291"/>
      <c r="G87" s="274" t="s">
        <v>164</v>
      </c>
      <c r="H87" s="274" t="s">
        <v>189</v>
      </c>
      <c r="I87" s="274" t="s">
        <v>1582</v>
      </c>
      <c r="J87" s="274" t="s">
        <v>51</v>
      </c>
      <c r="K87" s="262" t="s">
        <v>148</v>
      </c>
      <c r="L87" s="314">
        <v>8448</v>
      </c>
      <c r="M87" s="322" t="s">
        <v>1069</v>
      </c>
      <c r="N87" s="26">
        <v>0</v>
      </c>
      <c r="O87" s="266">
        <f t="shared" si="5"/>
        <v>0</v>
      </c>
      <c r="P87" s="267">
        <f t="shared" si="7"/>
        <v>0</v>
      </c>
      <c r="Q87" s="268">
        <f t="shared" si="6"/>
        <v>0</v>
      </c>
      <c r="R87" s="231"/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28"/>
      <c r="AG87" s="228"/>
      <c r="AH87" s="228"/>
      <c r="AI87" s="228"/>
      <c r="AJ87" s="228"/>
      <c r="AK87" s="228"/>
      <c r="AL87" s="228"/>
      <c r="AM87" s="228"/>
      <c r="AN87" s="228"/>
      <c r="AO87" s="228"/>
      <c r="AP87" s="228"/>
      <c r="AQ87" s="228"/>
      <c r="AR87" s="228"/>
      <c r="AS87" s="228"/>
      <c r="AT87" s="228"/>
      <c r="AU87" s="228"/>
      <c r="AV87" s="228"/>
      <c r="AW87" s="228"/>
      <c r="AX87" s="228"/>
      <c r="AY87" s="228"/>
      <c r="AZ87" s="228"/>
      <c r="BA87" s="228"/>
      <c r="BB87" s="228"/>
      <c r="BC87" s="228"/>
      <c r="BD87" s="228"/>
      <c r="BE87" s="228"/>
      <c r="BF87" s="228"/>
      <c r="BG87" s="228"/>
      <c r="BH87" s="228"/>
      <c r="BI87" s="228"/>
      <c r="BJ87" s="228"/>
      <c r="BK87" s="228"/>
      <c r="BL87" s="228"/>
      <c r="BM87" s="228"/>
      <c r="BN87" s="228"/>
      <c r="BO87" s="228"/>
      <c r="BP87" s="228"/>
      <c r="BQ87" s="228"/>
      <c r="BR87" s="228"/>
      <c r="BS87" s="228"/>
      <c r="BT87" s="228"/>
      <c r="BU87" s="228"/>
      <c r="BV87" s="228"/>
      <c r="BW87" s="228"/>
      <c r="BX87" s="228"/>
      <c r="BY87" s="228"/>
      <c r="BZ87" s="228"/>
      <c r="CA87" s="228"/>
      <c r="CB87" s="228"/>
      <c r="CC87" s="228"/>
      <c r="CD87" s="228"/>
      <c r="CE87" s="228"/>
      <c r="CF87" s="228"/>
      <c r="CG87" s="228"/>
      <c r="CH87" s="228"/>
      <c r="CI87" s="228"/>
      <c r="CJ87" s="228"/>
      <c r="CK87" s="228"/>
      <c r="CL87" s="228"/>
      <c r="CM87" s="228"/>
      <c r="CN87" s="228"/>
      <c r="CO87" s="228"/>
      <c r="CP87" s="228"/>
      <c r="CQ87" s="228"/>
      <c r="CR87" s="228"/>
      <c r="CS87" s="228"/>
      <c r="CT87" s="228"/>
      <c r="CU87" s="228"/>
      <c r="CV87" s="228"/>
      <c r="CW87" s="228"/>
      <c r="CX87" s="228"/>
      <c r="CY87" s="228"/>
      <c r="CZ87" s="228"/>
      <c r="DA87" s="228"/>
      <c r="DB87" s="228"/>
      <c r="DC87" s="228"/>
      <c r="DD87" s="228"/>
      <c r="DE87" s="228"/>
      <c r="DF87" s="228"/>
      <c r="DG87" s="228"/>
      <c r="DH87" s="228"/>
      <c r="DI87" s="228"/>
      <c r="DJ87" s="228"/>
      <c r="DK87" s="228"/>
      <c r="DL87" s="228"/>
      <c r="DM87" s="228"/>
      <c r="DN87" s="228"/>
      <c r="DO87" s="228"/>
      <c r="DP87" s="228"/>
      <c r="DQ87" s="228"/>
      <c r="DR87" s="228"/>
      <c r="DS87" s="228"/>
      <c r="DT87" s="228"/>
      <c r="DU87" s="228"/>
      <c r="DV87" s="228"/>
      <c r="DW87" s="228"/>
      <c r="DX87" s="228"/>
      <c r="DY87" s="228"/>
      <c r="DZ87" s="228"/>
      <c r="EA87" s="228"/>
      <c r="EB87" s="228"/>
      <c r="EC87" s="228"/>
      <c r="ED87" s="228"/>
      <c r="EE87" s="228"/>
      <c r="EF87" s="228"/>
      <c r="EG87" s="228"/>
      <c r="EH87" s="228"/>
      <c r="EI87" s="228"/>
      <c r="EJ87" s="228"/>
      <c r="EK87" s="228"/>
      <c r="EL87" s="228"/>
      <c r="EM87" s="228"/>
      <c r="EN87" s="228"/>
      <c r="EO87" s="228"/>
      <c r="EP87" s="228"/>
      <c r="EQ87" s="228"/>
      <c r="ER87" s="228"/>
      <c r="ES87" s="228"/>
      <c r="ET87" s="228"/>
      <c r="EU87" s="228"/>
      <c r="EV87" s="228"/>
      <c r="EW87" s="228"/>
      <c r="EX87" s="228"/>
      <c r="EY87" s="228"/>
      <c r="EZ87" s="228"/>
      <c r="FA87" s="228"/>
      <c r="FB87" s="228"/>
      <c r="FC87" s="228"/>
      <c r="FD87" s="228"/>
      <c r="FE87" s="228"/>
      <c r="FF87" s="228"/>
      <c r="FG87" s="228"/>
      <c r="FH87" s="228"/>
      <c r="FI87" s="228"/>
      <c r="FJ87" s="228"/>
      <c r="FK87" s="228"/>
      <c r="FL87" s="228"/>
      <c r="FM87" s="228"/>
      <c r="FN87" s="228"/>
      <c r="FO87" s="228"/>
      <c r="FP87" s="228"/>
      <c r="FQ87" s="228"/>
      <c r="FR87" s="228"/>
      <c r="FS87" s="228"/>
      <c r="FT87" s="228"/>
      <c r="FU87" s="228"/>
      <c r="FV87" s="228"/>
      <c r="FW87" s="228"/>
      <c r="FX87" s="228"/>
      <c r="FY87" s="228"/>
      <c r="FZ87" s="228"/>
      <c r="GA87" s="228"/>
      <c r="GB87" s="228"/>
      <c r="GC87" s="228"/>
      <c r="GD87" s="228"/>
      <c r="GE87" s="228"/>
      <c r="GF87" s="228"/>
      <c r="GG87" s="228"/>
      <c r="GH87" s="228"/>
      <c r="GI87" s="228"/>
      <c r="GJ87" s="228"/>
      <c r="GK87" s="228"/>
      <c r="GL87" s="228"/>
      <c r="GM87" s="228"/>
      <c r="GN87" s="228"/>
      <c r="GO87" s="228"/>
      <c r="GP87" s="228"/>
      <c r="GQ87" s="228"/>
      <c r="GR87" s="228"/>
      <c r="GS87" s="228"/>
      <c r="GT87" s="228"/>
      <c r="GU87" s="228"/>
      <c r="GV87" s="228"/>
      <c r="GW87" s="228"/>
      <c r="GX87" s="228"/>
      <c r="GY87" s="228"/>
      <c r="GZ87" s="228"/>
      <c r="HA87" s="228"/>
      <c r="HB87" s="228"/>
      <c r="HC87" s="228"/>
      <c r="HD87" s="228"/>
      <c r="HE87" s="228"/>
      <c r="HF87" s="228"/>
      <c r="HG87" s="228"/>
      <c r="HH87" s="228"/>
      <c r="HI87" s="228"/>
      <c r="HJ87" s="228"/>
      <c r="HK87" s="228"/>
      <c r="HL87" s="228"/>
      <c r="HM87" s="228"/>
      <c r="HN87" s="228"/>
      <c r="HO87" s="228"/>
      <c r="HP87" s="228"/>
      <c r="HQ87" s="228"/>
      <c r="HR87" s="228"/>
      <c r="HS87" s="228"/>
      <c r="HT87" s="228"/>
      <c r="HU87" s="228"/>
      <c r="HV87" s="228"/>
      <c r="HW87" s="228"/>
      <c r="HX87" s="228"/>
      <c r="HY87" s="228"/>
      <c r="HZ87" s="228"/>
      <c r="IA87" s="228"/>
      <c r="IB87" s="228"/>
      <c r="IC87" s="228"/>
      <c r="ID87" s="228"/>
      <c r="IE87" s="228"/>
      <c r="IF87" s="228"/>
      <c r="IG87" s="228"/>
      <c r="IH87" s="228"/>
      <c r="II87" s="228"/>
      <c r="IJ87" s="228"/>
      <c r="IK87" s="228"/>
      <c r="IL87" s="228"/>
      <c r="IM87" s="228"/>
      <c r="IN87" s="228"/>
      <c r="IO87" s="228"/>
      <c r="IP87" s="228"/>
      <c r="IQ87" s="228"/>
      <c r="IR87" s="228"/>
      <c r="IS87" s="228"/>
      <c r="IT87" s="228"/>
      <c r="IU87" s="228"/>
      <c r="IV87" s="228"/>
      <c r="IW87" s="228"/>
      <c r="IX87" s="228"/>
      <c r="IY87" s="228"/>
      <c r="IZ87" s="228"/>
      <c r="JA87" s="228"/>
      <c r="JB87" s="228"/>
      <c r="JC87" s="228"/>
      <c r="JD87" s="228"/>
      <c r="JE87" s="228"/>
      <c r="JF87" s="228"/>
      <c r="JG87" s="228"/>
      <c r="JH87" s="228"/>
      <c r="JI87" s="228"/>
      <c r="JJ87" s="228"/>
      <c r="JK87" s="228"/>
      <c r="JL87" s="228"/>
      <c r="JM87" s="228"/>
      <c r="JN87" s="228"/>
      <c r="JO87" s="228"/>
      <c r="JP87" s="228"/>
      <c r="JQ87" s="228"/>
      <c r="JR87" s="228"/>
      <c r="JS87" s="228"/>
      <c r="JT87" s="228"/>
      <c r="JU87" s="228"/>
      <c r="JV87" s="228"/>
      <c r="JW87" s="228"/>
      <c r="JX87" s="228"/>
      <c r="JY87" s="228"/>
      <c r="JZ87" s="228"/>
      <c r="KA87" s="228"/>
      <c r="KB87" s="228"/>
      <c r="KC87" s="228"/>
      <c r="KD87" s="228"/>
      <c r="KE87" s="228"/>
      <c r="KF87" s="228"/>
      <c r="KG87" s="228"/>
      <c r="KH87" s="228"/>
      <c r="KI87" s="228"/>
      <c r="KJ87" s="228"/>
      <c r="KK87" s="228"/>
      <c r="KL87" s="228"/>
      <c r="KM87" s="228"/>
      <c r="KN87" s="228"/>
      <c r="KO87" s="228"/>
      <c r="KP87" s="228"/>
      <c r="KQ87" s="228"/>
      <c r="KR87" s="228"/>
      <c r="KS87" s="228"/>
      <c r="KT87" s="228"/>
      <c r="KU87" s="228"/>
      <c r="KV87" s="228"/>
      <c r="KW87" s="228"/>
      <c r="KX87" s="228"/>
      <c r="KY87" s="228"/>
      <c r="KZ87" s="228"/>
      <c r="LA87" s="228"/>
      <c r="LB87" s="228"/>
      <c r="LC87" s="228"/>
      <c r="LD87" s="228"/>
      <c r="LE87" s="228"/>
      <c r="LF87" s="228"/>
      <c r="LG87" s="228"/>
      <c r="LH87" s="228"/>
      <c r="LI87" s="228"/>
      <c r="LJ87" s="228"/>
      <c r="LK87" s="228"/>
      <c r="LL87" s="228"/>
      <c r="LM87" s="228"/>
      <c r="LN87" s="228"/>
      <c r="LO87" s="228"/>
      <c r="LP87" s="228"/>
      <c r="LQ87" s="228"/>
      <c r="LR87" s="228"/>
    </row>
    <row r="88" spans="1:330" s="188" customFormat="1" ht="13.5" customHeight="1" x14ac:dyDescent="0.25">
      <c r="A88" s="259">
        <v>77</v>
      </c>
      <c r="B88" s="260" t="s">
        <v>148</v>
      </c>
      <c r="C88" s="260" t="s">
        <v>1635</v>
      </c>
      <c r="D88" s="261" t="s">
        <v>157</v>
      </c>
      <c r="E88" s="292"/>
      <c r="F88" s="292"/>
      <c r="G88" s="262" t="s">
        <v>14</v>
      </c>
      <c r="H88" s="262" t="s">
        <v>158</v>
      </c>
      <c r="I88" s="263" t="s">
        <v>117</v>
      </c>
      <c r="J88" s="264" t="s">
        <v>51</v>
      </c>
      <c r="K88" s="262" t="s">
        <v>148</v>
      </c>
      <c r="L88" s="314">
        <v>390</v>
      </c>
      <c r="M88" s="324" t="s">
        <v>151</v>
      </c>
      <c r="N88" s="26">
        <v>0</v>
      </c>
      <c r="O88" s="266">
        <f t="shared" si="5"/>
        <v>0</v>
      </c>
      <c r="P88" s="267">
        <f t="shared" si="7"/>
        <v>0</v>
      </c>
      <c r="Q88" s="268">
        <f t="shared" si="6"/>
        <v>0</v>
      </c>
      <c r="R88" s="231"/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28"/>
      <c r="AG88" s="228"/>
      <c r="AH88" s="228"/>
      <c r="AI88" s="228"/>
      <c r="AJ88" s="228"/>
      <c r="AK88" s="228"/>
      <c r="AL88" s="228"/>
      <c r="AM88" s="228"/>
      <c r="AN88" s="228"/>
      <c r="AO88" s="228"/>
      <c r="AP88" s="228"/>
      <c r="AQ88" s="228"/>
      <c r="AR88" s="228"/>
      <c r="AS88" s="228"/>
      <c r="AT88" s="228"/>
      <c r="AU88" s="228"/>
      <c r="AV88" s="228"/>
      <c r="AW88" s="228"/>
      <c r="AX88" s="228"/>
      <c r="AY88" s="228"/>
      <c r="AZ88" s="228"/>
      <c r="BA88" s="228"/>
      <c r="BB88" s="228"/>
      <c r="BC88" s="228"/>
      <c r="BD88" s="228"/>
      <c r="BE88" s="228"/>
      <c r="BF88" s="228"/>
      <c r="BG88" s="228"/>
      <c r="BH88" s="228"/>
      <c r="BI88" s="228"/>
      <c r="BJ88" s="228"/>
      <c r="BK88" s="228"/>
      <c r="BL88" s="228"/>
      <c r="BM88" s="228"/>
      <c r="BN88" s="228"/>
      <c r="BO88" s="228"/>
      <c r="BP88" s="228"/>
      <c r="BQ88" s="228"/>
      <c r="BR88" s="228"/>
      <c r="BS88" s="228"/>
      <c r="BT88" s="228"/>
      <c r="BU88" s="228"/>
      <c r="BV88" s="228"/>
      <c r="BW88" s="228"/>
      <c r="BX88" s="228"/>
      <c r="BY88" s="228"/>
      <c r="BZ88" s="228"/>
      <c r="CA88" s="228"/>
      <c r="CB88" s="228"/>
      <c r="CC88" s="228"/>
      <c r="CD88" s="228"/>
      <c r="CE88" s="228"/>
      <c r="CF88" s="228"/>
      <c r="CG88" s="228"/>
      <c r="CH88" s="228"/>
      <c r="CI88" s="228"/>
      <c r="CJ88" s="228"/>
      <c r="CK88" s="228"/>
      <c r="CL88" s="228"/>
      <c r="CM88" s="228"/>
      <c r="CN88" s="228"/>
      <c r="CO88" s="228"/>
      <c r="CP88" s="228"/>
      <c r="CQ88" s="228"/>
      <c r="CR88" s="228"/>
      <c r="CS88" s="228"/>
      <c r="CT88" s="228"/>
      <c r="CU88" s="228"/>
      <c r="CV88" s="228"/>
      <c r="CW88" s="228"/>
      <c r="CX88" s="228"/>
      <c r="CY88" s="228"/>
      <c r="CZ88" s="228"/>
      <c r="DA88" s="228"/>
      <c r="DB88" s="228"/>
      <c r="DC88" s="228"/>
      <c r="DD88" s="228"/>
      <c r="DE88" s="228"/>
      <c r="DF88" s="228"/>
      <c r="DG88" s="228"/>
      <c r="DH88" s="228"/>
      <c r="DI88" s="228"/>
      <c r="DJ88" s="228"/>
      <c r="DK88" s="228"/>
      <c r="DL88" s="228"/>
      <c r="DM88" s="228"/>
      <c r="DN88" s="228"/>
      <c r="DO88" s="228"/>
      <c r="DP88" s="228"/>
      <c r="DQ88" s="228"/>
      <c r="DR88" s="228"/>
      <c r="DS88" s="228"/>
      <c r="DT88" s="228"/>
      <c r="DU88" s="228"/>
      <c r="DV88" s="228"/>
      <c r="DW88" s="228"/>
      <c r="DX88" s="228"/>
      <c r="DY88" s="228"/>
      <c r="DZ88" s="228"/>
      <c r="EA88" s="228"/>
      <c r="EB88" s="228"/>
      <c r="EC88" s="228"/>
      <c r="ED88" s="228"/>
      <c r="EE88" s="228"/>
      <c r="EF88" s="228"/>
      <c r="EG88" s="228"/>
      <c r="EH88" s="228"/>
      <c r="EI88" s="228"/>
      <c r="EJ88" s="228"/>
      <c r="EK88" s="228"/>
      <c r="EL88" s="228"/>
      <c r="EM88" s="228"/>
      <c r="EN88" s="228"/>
      <c r="EO88" s="228"/>
      <c r="EP88" s="228"/>
      <c r="EQ88" s="228"/>
      <c r="ER88" s="228"/>
      <c r="ES88" s="228"/>
      <c r="ET88" s="228"/>
      <c r="EU88" s="228"/>
      <c r="EV88" s="228"/>
      <c r="EW88" s="228"/>
      <c r="EX88" s="228"/>
      <c r="EY88" s="228"/>
      <c r="EZ88" s="228"/>
      <c r="FA88" s="228"/>
      <c r="FB88" s="228"/>
      <c r="FC88" s="228"/>
      <c r="FD88" s="228"/>
      <c r="FE88" s="228"/>
      <c r="FF88" s="228"/>
      <c r="FG88" s="228"/>
      <c r="FH88" s="228"/>
      <c r="FI88" s="228"/>
      <c r="FJ88" s="228"/>
      <c r="FK88" s="228"/>
      <c r="FL88" s="228"/>
      <c r="FM88" s="228"/>
      <c r="FN88" s="228"/>
      <c r="FO88" s="228"/>
      <c r="FP88" s="228"/>
      <c r="FQ88" s="228"/>
      <c r="FR88" s="228"/>
      <c r="FS88" s="228"/>
      <c r="FT88" s="228"/>
      <c r="FU88" s="228"/>
      <c r="FV88" s="228"/>
      <c r="FW88" s="228"/>
      <c r="FX88" s="228"/>
      <c r="FY88" s="228"/>
      <c r="FZ88" s="228"/>
      <c r="GA88" s="228"/>
      <c r="GB88" s="228"/>
      <c r="GC88" s="228"/>
      <c r="GD88" s="228"/>
      <c r="GE88" s="228"/>
      <c r="GF88" s="228"/>
      <c r="GG88" s="228"/>
      <c r="GH88" s="228"/>
      <c r="GI88" s="228"/>
      <c r="GJ88" s="228"/>
      <c r="GK88" s="228"/>
      <c r="GL88" s="228"/>
      <c r="GM88" s="228"/>
      <c r="GN88" s="228"/>
      <c r="GO88" s="228"/>
      <c r="GP88" s="228"/>
      <c r="GQ88" s="228"/>
      <c r="GR88" s="228"/>
      <c r="GS88" s="228"/>
      <c r="GT88" s="228"/>
      <c r="GU88" s="228"/>
      <c r="GV88" s="228"/>
      <c r="GW88" s="228"/>
      <c r="GX88" s="228"/>
      <c r="GY88" s="228"/>
      <c r="GZ88" s="228"/>
      <c r="HA88" s="228"/>
      <c r="HB88" s="228"/>
      <c r="HC88" s="228"/>
      <c r="HD88" s="228"/>
      <c r="HE88" s="228"/>
      <c r="HF88" s="228"/>
      <c r="HG88" s="228"/>
      <c r="HH88" s="228"/>
      <c r="HI88" s="228"/>
      <c r="HJ88" s="228"/>
      <c r="HK88" s="228"/>
      <c r="HL88" s="228"/>
      <c r="HM88" s="228"/>
      <c r="HN88" s="228"/>
      <c r="HO88" s="228"/>
      <c r="HP88" s="228"/>
      <c r="HQ88" s="228"/>
      <c r="HR88" s="228"/>
      <c r="HS88" s="228"/>
      <c r="HT88" s="228"/>
      <c r="HU88" s="228"/>
      <c r="HV88" s="228"/>
      <c r="HW88" s="228"/>
      <c r="HX88" s="228"/>
      <c r="HY88" s="228"/>
      <c r="HZ88" s="228"/>
      <c r="IA88" s="228"/>
      <c r="IB88" s="228"/>
      <c r="IC88" s="228"/>
      <c r="ID88" s="228"/>
      <c r="IE88" s="228"/>
      <c r="IF88" s="228"/>
      <c r="IG88" s="228"/>
      <c r="IH88" s="228"/>
      <c r="II88" s="228"/>
      <c r="IJ88" s="228"/>
      <c r="IK88" s="228"/>
      <c r="IL88" s="228"/>
      <c r="IM88" s="228"/>
      <c r="IN88" s="228"/>
      <c r="IO88" s="228"/>
      <c r="IP88" s="228"/>
      <c r="IQ88" s="228"/>
      <c r="IR88" s="228"/>
      <c r="IS88" s="228"/>
      <c r="IT88" s="228"/>
      <c r="IU88" s="228"/>
      <c r="IV88" s="228"/>
      <c r="IW88" s="228"/>
      <c r="IX88" s="228"/>
      <c r="IY88" s="228"/>
      <c r="IZ88" s="228"/>
      <c r="JA88" s="228"/>
      <c r="JB88" s="228"/>
      <c r="JC88" s="228"/>
      <c r="JD88" s="228"/>
      <c r="JE88" s="228"/>
      <c r="JF88" s="228"/>
      <c r="JG88" s="228"/>
      <c r="JH88" s="228"/>
      <c r="JI88" s="228"/>
      <c r="JJ88" s="228"/>
      <c r="JK88" s="228"/>
      <c r="JL88" s="228"/>
      <c r="JM88" s="228"/>
      <c r="JN88" s="228"/>
      <c r="JO88" s="228"/>
      <c r="JP88" s="228"/>
      <c r="JQ88" s="228"/>
      <c r="JR88" s="228"/>
      <c r="JS88" s="228"/>
      <c r="JT88" s="228"/>
      <c r="JU88" s="228"/>
      <c r="JV88" s="228"/>
      <c r="JW88" s="228"/>
      <c r="JX88" s="228"/>
      <c r="JY88" s="228"/>
      <c r="JZ88" s="228"/>
      <c r="KA88" s="228"/>
      <c r="KB88" s="228"/>
      <c r="KC88" s="228"/>
      <c r="KD88" s="228"/>
      <c r="KE88" s="228"/>
      <c r="KF88" s="228"/>
      <c r="KG88" s="228"/>
      <c r="KH88" s="228"/>
      <c r="KI88" s="228"/>
      <c r="KJ88" s="228"/>
      <c r="KK88" s="228"/>
      <c r="KL88" s="228"/>
      <c r="KM88" s="228"/>
      <c r="KN88" s="228"/>
      <c r="KO88" s="228"/>
      <c r="KP88" s="228"/>
      <c r="KQ88" s="228"/>
      <c r="KR88" s="228"/>
      <c r="KS88" s="228"/>
      <c r="KT88" s="228"/>
      <c r="KU88" s="228"/>
      <c r="KV88" s="228"/>
      <c r="KW88" s="228"/>
      <c r="KX88" s="228"/>
      <c r="KY88" s="228"/>
      <c r="KZ88" s="228"/>
      <c r="LA88" s="228"/>
      <c r="LB88" s="228"/>
      <c r="LC88" s="228"/>
      <c r="LD88" s="228"/>
      <c r="LE88" s="228"/>
      <c r="LF88" s="228"/>
      <c r="LG88" s="228"/>
      <c r="LH88" s="228"/>
      <c r="LI88" s="228"/>
      <c r="LJ88" s="228"/>
      <c r="LK88" s="228"/>
      <c r="LL88" s="228"/>
      <c r="LM88" s="228"/>
      <c r="LN88" s="228"/>
      <c r="LO88" s="228"/>
      <c r="LP88" s="228"/>
      <c r="LQ88" s="228"/>
      <c r="LR88" s="228"/>
    </row>
    <row r="89" spans="1:330" s="188" customFormat="1" ht="13.5" customHeight="1" x14ac:dyDescent="0.25">
      <c r="A89" s="259">
        <v>78</v>
      </c>
      <c r="B89" s="260" t="s">
        <v>148</v>
      </c>
      <c r="C89" s="260" t="s">
        <v>1635</v>
      </c>
      <c r="D89" s="261" t="s">
        <v>113</v>
      </c>
      <c r="E89" s="291"/>
      <c r="F89" s="292"/>
      <c r="G89" s="262" t="s">
        <v>20</v>
      </c>
      <c r="H89" s="263" t="s">
        <v>19</v>
      </c>
      <c r="I89" s="263" t="s">
        <v>117</v>
      </c>
      <c r="J89" s="264" t="s">
        <v>1655</v>
      </c>
      <c r="K89" s="262" t="s">
        <v>148</v>
      </c>
      <c r="L89" s="314">
        <v>240</v>
      </c>
      <c r="M89" s="322" t="s">
        <v>150</v>
      </c>
      <c r="N89" s="26">
        <v>0</v>
      </c>
      <c r="O89" s="266">
        <f t="shared" si="5"/>
        <v>0</v>
      </c>
      <c r="P89" s="267">
        <f t="shared" si="7"/>
        <v>0</v>
      </c>
      <c r="Q89" s="268">
        <f t="shared" si="6"/>
        <v>0</v>
      </c>
      <c r="R89" s="231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28"/>
      <c r="AG89" s="228"/>
      <c r="AH89" s="228"/>
      <c r="AI89" s="228"/>
      <c r="AJ89" s="228"/>
      <c r="AK89" s="228"/>
      <c r="AL89" s="228"/>
      <c r="AM89" s="228"/>
      <c r="AN89" s="228"/>
      <c r="AO89" s="228"/>
      <c r="AP89" s="228"/>
      <c r="AQ89" s="228"/>
      <c r="AR89" s="228"/>
      <c r="AS89" s="228"/>
      <c r="AT89" s="228"/>
      <c r="AU89" s="228"/>
      <c r="AV89" s="228"/>
      <c r="AW89" s="228"/>
      <c r="AX89" s="228"/>
      <c r="AY89" s="228"/>
      <c r="AZ89" s="228"/>
      <c r="BA89" s="228"/>
      <c r="BB89" s="228"/>
      <c r="BC89" s="228"/>
      <c r="BD89" s="228"/>
      <c r="BE89" s="228"/>
      <c r="BF89" s="228"/>
      <c r="BG89" s="228"/>
      <c r="BH89" s="228"/>
      <c r="BI89" s="228"/>
      <c r="BJ89" s="228"/>
      <c r="BK89" s="228"/>
      <c r="BL89" s="228"/>
      <c r="BM89" s="228"/>
      <c r="BN89" s="228"/>
      <c r="BO89" s="228"/>
      <c r="BP89" s="228"/>
      <c r="BQ89" s="228"/>
      <c r="BR89" s="228"/>
      <c r="BS89" s="228"/>
      <c r="BT89" s="228"/>
      <c r="BU89" s="228"/>
      <c r="BV89" s="228"/>
      <c r="BW89" s="228"/>
      <c r="BX89" s="228"/>
      <c r="BY89" s="228"/>
      <c r="BZ89" s="228"/>
      <c r="CA89" s="228"/>
      <c r="CB89" s="228"/>
      <c r="CC89" s="228"/>
      <c r="CD89" s="228"/>
      <c r="CE89" s="228"/>
      <c r="CF89" s="228"/>
      <c r="CG89" s="228"/>
      <c r="CH89" s="228"/>
      <c r="CI89" s="228"/>
      <c r="CJ89" s="228"/>
      <c r="CK89" s="228"/>
      <c r="CL89" s="228"/>
      <c r="CM89" s="228"/>
      <c r="CN89" s="228"/>
      <c r="CO89" s="228"/>
      <c r="CP89" s="228"/>
      <c r="CQ89" s="228"/>
      <c r="CR89" s="228"/>
      <c r="CS89" s="228"/>
      <c r="CT89" s="228"/>
      <c r="CU89" s="228"/>
      <c r="CV89" s="228"/>
      <c r="CW89" s="228"/>
      <c r="CX89" s="228"/>
      <c r="CY89" s="228"/>
      <c r="CZ89" s="228"/>
      <c r="DA89" s="228"/>
      <c r="DB89" s="228"/>
      <c r="DC89" s="228"/>
      <c r="DD89" s="228"/>
      <c r="DE89" s="228"/>
      <c r="DF89" s="228"/>
      <c r="DG89" s="228"/>
      <c r="DH89" s="228"/>
      <c r="DI89" s="228"/>
      <c r="DJ89" s="228"/>
      <c r="DK89" s="228"/>
      <c r="DL89" s="228"/>
      <c r="DM89" s="228"/>
      <c r="DN89" s="228"/>
      <c r="DO89" s="228"/>
      <c r="DP89" s="228"/>
      <c r="DQ89" s="228"/>
      <c r="DR89" s="228"/>
      <c r="DS89" s="228"/>
      <c r="DT89" s="228"/>
      <c r="DU89" s="228"/>
      <c r="DV89" s="228"/>
      <c r="DW89" s="228"/>
      <c r="DX89" s="228"/>
      <c r="DY89" s="228"/>
      <c r="DZ89" s="228"/>
      <c r="EA89" s="228"/>
      <c r="EB89" s="228"/>
      <c r="EC89" s="228"/>
      <c r="ED89" s="228"/>
      <c r="EE89" s="228"/>
      <c r="EF89" s="228"/>
      <c r="EG89" s="228"/>
      <c r="EH89" s="228"/>
      <c r="EI89" s="228"/>
      <c r="EJ89" s="228"/>
      <c r="EK89" s="228"/>
      <c r="EL89" s="228"/>
      <c r="EM89" s="228"/>
      <c r="EN89" s="228"/>
      <c r="EO89" s="228"/>
      <c r="EP89" s="228"/>
      <c r="EQ89" s="228"/>
      <c r="ER89" s="228"/>
      <c r="ES89" s="228"/>
      <c r="ET89" s="228"/>
      <c r="EU89" s="228"/>
      <c r="EV89" s="228"/>
      <c r="EW89" s="228"/>
      <c r="EX89" s="228"/>
      <c r="EY89" s="228"/>
      <c r="EZ89" s="228"/>
      <c r="FA89" s="228"/>
      <c r="FB89" s="228"/>
      <c r="FC89" s="228"/>
      <c r="FD89" s="228"/>
      <c r="FE89" s="228"/>
      <c r="FF89" s="228"/>
      <c r="FG89" s="228"/>
      <c r="FH89" s="228"/>
      <c r="FI89" s="228"/>
      <c r="FJ89" s="228"/>
      <c r="FK89" s="228"/>
      <c r="FL89" s="228"/>
      <c r="FM89" s="228"/>
      <c r="FN89" s="228"/>
      <c r="FO89" s="228"/>
      <c r="FP89" s="228"/>
      <c r="FQ89" s="228"/>
      <c r="FR89" s="228"/>
      <c r="FS89" s="228"/>
      <c r="FT89" s="228"/>
      <c r="FU89" s="228"/>
      <c r="FV89" s="228"/>
      <c r="FW89" s="228"/>
      <c r="FX89" s="228"/>
      <c r="FY89" s="228"/>
      <c r="FZ89" s="228"/>
      <c r="GA89" s="228"/>
      <c r="GB89" s="228"/>
      <c r="GC89" s="228"/>
      <c r="GD89" s="228"/>
      <c r="GE89" s="228"/>
      <c r="GF89" s="228"/>
      <c r="GG89" s="228"/>
      <c r="GH89" s="228"/>
      <c r="GI89" s="228"/>
      <c r="GJ89" s="228"/>
      <c r="GK89" s="228"/>
      <c r="GL89" s="228"/>
      <c r="GM89" s="228"/>
      <c r="GN89" s="228"/>
      <c r="GO89" s="228"/>
      <c r="GP89" s="228"/>
      <c r="GQ89" s="228"/>
      <c r="GR89" s="228"/>
      <c r="GS89" s="228"/>
      <c r="GT89" s="228"/>
      <c r="GU89" s="228"/>
      <c r="GV89" s="228"/>
      <c r="GW89" s="228"/>
      <c r="GX89" s="228"/>
      <c r="GY89" s="228"/>
      <c r="GZ89" s="228"/>
      <c r="HA89" s="228"/>
      <c r="HB89" s="228"/>
      <c r="HC89" s="228"/>
      <c r="HD89" s="228"/>
      <c r="HE89" s="228"/>
      <c r="HF89" s="228"/>
      <c r="HG89" s="228"/>
      <c r="HH89" s="228"/>
      <c r="HI89" s="228"/>
      <c r="HJ89" s="228"/>
      <c r="HK89" s="228"/>
      <c r="HL89" s="228"/>
      <c r="HM89" s="228"/>
      <c r="HN89" s="228"/>
      <c r="HO89" s="228"/>
      <c r="HP89" s="228"/>
      <c r="HQ89" s="228"/>
      <c r="HR89" s="228"/>
      <c r="HS89" s="228"/>
      <c r="HT89" s="228"/>
      <c r="HU89" s="228"/>
      <c r="HV89" s="228"/>
      <c r="HW89" s="228"/>
      <c r="HX89" s="228"/>
      <c r="HY89" s="228"/>
      <c r="HZ89" s="228"/>
      <c r="IA89" s="228"/>
      <c r="IB89" s="228"/>
      <c r="IC89" s="228"/>
      <c r="ID89" s="228"/>
      <c r="IE89" s="228"/>
      <c r="IF89" s="228"/>
      <c r="IG89" s="228"/>
      <c r="IH89" s="228"/>
      <c r="II89" s="228"/>
      <c r="IJ89" s="228"/>
      <c r="IK89" s="228"/>
      <c r="IL89" s="228"/>
      <c r="IM89" s="228"/>
      <c r="IN89" s="228"/>
      <c r="IO89" s="228"/>
      <c r="IP89" s="228"/>
      <c r="IQ89" s="228"/>
      <c r="IR89" s="228"/>
      <c r="IS89" s="228"/>
      <c r="IT89" s="228"/>
      <c r="IU89" s="228"/>
      <c r="IV89" s="228"/>
      <c r="IW89" s="228"/>
      <c r="IX89" s="228"/>
      <c r="IY89" s="228"/>
      <c r="IZ89" s="228"/>
      <c r="JA89" s="228"/>
      <c r="JB89" s="228"/>
      <c r="JC89" s="228"/>
      <c r="JD89" s="228"/>
      <c r="JE89" s="228"/>
      <c r="JF89" s="228"/>
      <c r="JG89" s="228"/>
      <c r="JH89" s="228"/>
      <c r="JI89" s="228"/>
      <c r="JJ89" s="228"/>
      <c r="JK89" s="228"/>
      <c r="JL89" s="228"/>
      <c r="JM89" s="228"/>
      <c r="JN89" s="228"/>
      <c r="JO89" s="228"/>
      <c r="JP89" s="228"/>
      <c r="JQ89" s="228"/>
      <c r="JR89" s="228"/>
      <c r="JS89" s="228"/>
      <c r="JT89" s="228"/>
      <c r="JU89" s="228"/>
      <c r="JV89" s="228"/>
      <c r="JW89" s="228"/>
      <c r="JX89" s="228"/>
      <c r="JY89" s="228"/>
      <c r="JZ89" s="228"/>
      <c r="KA89" s="228"/>
      <c r="KB89" s="228"/>
      <c r="KC89" s="228"/>
      <c r="KD89" s="228"/>
      <c r="KE89" s="228"/>
      <c r="KF89" s="228"/>
      <c r="KG89" s="228"/>
      <c r="KH89" s="228"/>
      <c r="KI89" s="228"/>
      <c r="KJ89" s="228"/>
      <c r="KK89" s="228"/>
      <c r="KL89" s="228"/>
      <c r="KM89" s="228"/>
      <c r="KN89" s="228"/>
      <c r="KO89" s="228"/>
      <c r="KP89" s="228"/>
      <c r="KQ89" s="228"/>
      <c r="KR89" s="228"/>
      <c r="KS89" s="228"/>
      <c r="KT89" s="228"/>
      <c r="KU89" s="228"/>
      <c r="KV89" s="228"/>
      <c r="KW89" s="228"/>
      <c r="KX89" s="228"/>
      <c r="KY89" s="228"/>
      <c r="KZ89" s="228"/>
      <c r="LA89" s="228"/>
      <c r="LB89" s="228"/>
      <c r="LC89" s="228"/>
      <c r="LD89" s="228"/>
      <c r="LE89" s="228"/>
      <c r="LF89" s="228"/>
      <c r="LG89" s="228"/>
      <c r="LH89" s="228"/>
      <c r="LI89" s="228"/>
      <c r="LJ89" s="228"/>
      <c r="LK89" s="228"/>
      <c r="LL89" s="228"/>
      <c r="LM89" s="228"/>
      <c r="LN89" s="228"/>
      <c r="LO89" s="228"/>
      <c r="LP89" s="228"/>
      <c r="LQ89" s="228"/>
      <c r="LR89" s="228"/>
    </row>
    <row r="90" spans="1:330" s="188" customFormat="1" x14ac:dyDescent="0.25">
      <c r="A90" s="259">
        <v>79</v>
      </c>
      <c r="B90" s="260" t="s">
        <v>148</v>
      </c>
      <c r="C90" s="260" t="s">
        <v>1635</v>
      </c>
      <c r="D90" s="277" t="s">
        <v>337</v>
      </c>
      <c r="E90" s="292"/>
      <c r="F90" s="292"/>
      <c r="G90" s="275" t="s">
        <v>336</v>
      </c>
      <c r="H90" s="275" t="s">
        <v>17</v>
      </c>
      <c r="I90" s="275" t="s">
        <v>117</v>
      </c>
      <c r="J90" s="275"/>
      <c r="K90" s="262" t="s">
        <v>148</v>
      </c>
      <c r="L90" s="314">
        <v>194</v>
      </c>
      <c r="M90" s="315" t="s">
        <v>151</v>
      </c>
      <c r="N90" s="26">
        <v>0</v>
      </c>
      <c r="O90" s="266">
        <f t="shared" si="5"/>
        <v>0</v>
      </c>
      <c r="P90" s="267">
        <f t="shared" si="7"/>
        <v>0</v>
      </c>
      <c r="Q90" s="268">
        <f t="shared" si="6"/>
        <v>0</v>
      </c>
      <c r="R90" s="231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8"/>
      <c r="AK90" s="228"/>
      <c r="AL90" s="228"/>
      <c r="AM90" s="228"/>
      <c r="AN90" s="228"/>
      <c r="AO90" s="228"/>
      <c r="AP90" s="228"/>
      <c r="AQ90" s="228"/>
      <c r="AR90" s="228"/>
      <c r="AS90" s="228"/>
      <c r="AT90" s="228"/>
      <c r="AU90" s="228"/>
      <c r="AV90" s="228"/>
      <c r="AW90" s="228"/>
      <c r="AX90" s="228"/>
      <c r="AY90" s="228"/>
      <c r="AZ90" s="228"/>
      <c r="BA90" s="228"/>
      <c r="BB90" s="228"/>
      <c r="BC90" s="228"/>
      <c r="BD90" s="228"/>
      <c r="BE90" s="228"/>
      <c r="BF90" s="228"/>
      <c r="BG90" s="228"/>
      <c r="BH90" s="228"/>
      <c r="BI90" s="228"/>
      <c r="BJ90" s="228"/>
      <c r="BK90" s="228"/>
      <c r="BL90" s="228"/>
      <c r="BM90" s="228"/>
      <c r="BN90" s="228"/>
      <c r="BO90" s="228"/>
      <c r="BP90" s="228"/>
      <c r="BQ90" s="228"/>
      <c r="BR90" s="228"/>
      <c r="BS90" s="228"/>
      <c r="BT90" s="228"/>
      <c r="BU90" s="228"/>
      <c r="BV90" s="228"/>
      <c r="BW90" s="228"/>
      <c r="BX90" s="228"/>
      <c r="BY90" s="228"/>
      <c r="BZ90" s="228"/>
      <c r="CA90" s="228"/>
      <c r="CB90" s="228"/>
      <c r="CC90" s="228"/>
      <c r="CD90" s="228"/>
      <c r="CE90" s="228"/>
      <c r="CF90" s="228"/>
      <c r="CG90" s="228"/>
      <c r="CH90" s="228"/>
      <c r="CI90" s="228"/>
      <c r="CJ90" s="228"/>
      <c r="CK90" s="228"/>
      <c r="CL90" s="228"/>
      <c r="CM90" s="228"/>
      <c r="CN90" s="228"/>
      <c r="CO90" s="228"/>
      <c r="CP90" s="228"/>
      <c r="CQ90" s="228"/>
      <c r="CR90" s="228"/>
      <c r="CS90" s="228"/>
      <c r="CT90" s="228"/>
      <c r="CU90" s="228"/>
      <c r="CV90" s="228"/>
      <c r="CW90" s="228"/>
      <c r="CX90" s="228"/>
      <c r="CY90" s="228"/>
      <c r="CZ90" s="228"/>
      <c r="DA90" s="228"/>
      <c r="DB90" s="228"/>
      <c r="DC90" s="228"/>
      <c r="DD90" s="228"/>
      <c r="DE90" s="228"/>
      <c r="DF90" s="228"/>
      <c r="DG90" s="228"/>
      <c r="DH90" s="228"/>
      <c r="DI90" s="228"/>
      <c r="DJ90" s="228"/>
      <c r="DK90" s="228"/>
      <c r="DL90" s="228"/>
      <c r="DM90" s="228"/>
      <c r="DN90" s="228"/>
      <c r="DO90" s="228"/>
      <c r="DP90" s="228"/>
      <c r="DQ90" s="228"/>
      <c r="DR90" s="228"/>
      <c r="DS90" s="228"/>
      <c r="DT90" s="228"/>
      <c r="DU90" s="228"/>
      <c r="DV90" s="228"/>
      <c r="DW90" s="228"/>
      <c r="DX90" s="228"/>
      <c r="DY90" s="228"/>
      <c r="DZ90" s="228"/>
      <c r="EA90" s="228"/>
      <c r="EB90" s="228"/>
      <c r="EC90" s="228"/>
      <c r="ED90" s="228"/>
      <c r="EE90" s="228"/>
      <c r="EF90" s="228"/>
      <c r="EG90" s="228"/>
      <c r="EH90" s="228"/>
      <c r="EI90" s="228"/>
      <c r="EJ90" s="228"/>
      <c r="EK90" s="228"/>
      <c r="EL90" s="228"/>
      <c r="EM90" s="228"/>
      <c r="EN90" s="228"/>
      <c r="EO90" s="228"/>
      <c r="EP90" s="228"/>
      <c r="EQ90" s="228"/>
      <c r="ER90" s="228"/>
      <c r="ES90" s="228"/>
      <c r="ET90" s="228"/>
      <c r="EU90" s="228"/>
      <c r="EV90" s="228"/>
      <c r="EW90" s="228"/>
      <c r="EX90" s="228"/>
      <c r="EY90" s="228"/>
      <c r="EZ90" s="228"/>
      <c r="FA90" s="228"/>
      <c r="FB90" s="228"/>
      <c r="FC90" s="228"/>
      <c r="FD90" s="228"/>
      <c r="FE90" s="228"/>
      <c r="FF90" s="228"/>
      <c r="FG90" s="228"/>
      <c r="FH90" s="228"/>
      <c r="FI90" s="228"/>
      <c r="FJ90" s="228"/>
      <c r="FK90" s="228"/>
      <c r="FL90" s="228"/>
      <c r="FM90" s="228"/>
      <c r="FN90" s="228"/>
      <c r="FO90" s="228"/>
      <c r="FP90" s="228"/>
      <c r="FQ90" s="228"/>
      <c r="FR90" s="228"/>
      <c r="FS90" s="228"/>
      <c r="FT90" s="228"/>
      <c r="FU90" s="228"/>
      <c r="FV90" s="228"/>
      <c r="FW90" s="228"/>
      <c r="FX90" s="228"/>
      <c r="FY90" s="228"/>
      <c r="FZ90" s="228"/>
      <c r="GA90" s="228"/>
      <c r="GB90" s="228"/>
      <c r="GC90" s="228"/>
      <c r="GD90" s="228"/>
      <c r="GE90" s="228"/>
      <c r="GF90" s="228"/>
      <c r="GG90" s="228"/>
      <c r="GH90" s="228"/>
      <c r="GI90" s="228"/>
      <c r="GJ90" s="228"/>
      <c r="GK90" s="228"/>
      <c r="GL90" s="228"/>
      <c r="GM90" s="228"/>
      <c r="GN90" s="228"/>
      <c r="GO90" s="228"/>
      <c r="GP90" s="228"/>
      <c r="GQ90" s="228"/>
      <c r="GR90" s="228"/>
      <c r="GS90" s="228"/>
      <c r="GT90" s="228"/>
      <c r="GU90" s="228"/>
      <c r="GV90" s="228"/>
      <c r="GW90" s="228"/>
      <c r="GX90" s="228"/>
      <c r="GY90" s="228"/>
      <c r="GZ90" s="228"/>
      <c r="HA90" s="228"/>
      <c r="HB90" s="228"/>
      <c r="HC90" s="228"/>
      <c r="HD90" s="228"/>
      <c r="HE90" s="228"/>
      <c r="HF90" s="228"/>
      <c r="HG90" s="228"/>
      <c r="HH90" s="228"/>
      <c r="HI90" s="228"/>
      <c r="HJ90" s="228"/>
      <c r="HK90" s="228"/>
      <c r="HL90" s="228"/>
      <c r="HM90" s="228"/>
      <c r="HN90" s="228"/>
      <c r="HO90" s="228"/>
      <c r="HP90" s="228"/>
      <c r="HQ90" s="228"/>
      <c r="HR90" s="228"/>
      <c r="HS90" s="228"/>
      <c r="HT90" s="228"/>
      <c r="HU90" s="228"/>
      <c r="HV90" s="228"/>
      <c r="HW90" s="228"/>
      <c r="HX90" s="228"/>
      <c r="HY90" s="228"/>
      <c r="HZ90" s="228"/>
      <c r="IA90" s="228"/>
      <c r="IB90" s="228"/>
      <c r="IC90" s="228"/>
      <c r="ID90" s="228"/>
      <c r="IE90" s="228"/>
      <c r="IF90" s="228"/>
      <c r="IG90" s="228"/>
      <c r="IH90" s="228"/>
      <c r="II90" s="228"/>
      <c r="IJ90" s="228"/>
      <c r="IK90" s="228"/>
      <c r="IL90" s="228"/>
      <c r="IM90" s="228"/>
      <c r="IN90" s="228"/>
      <c r="IO90" s="228"/>
      <c r="IP90" s="228"/>
      <c r="IQ90" s="228"/>
      <c r="IR90" s="228"/>
      <c r="IS90" s="228"/>
      <c r="IT90" s="228"/>
      <c r="IU90" s="228"/>
      <c r="IV90" s="228"/>
      <c r="IW90" s="228"/>
      <c r="IX90" s="228"/>
      <c r="IY90" s="228"/>
      <c r="IZ90" s="228"/>
      <c r="JA90" s="228"/>
      <c r="JB90" s="228"/>
      <c r="JC90" s="228"/>
      <c r="JD90" s="228"/>
      <c r="JE90" s="228"/>
      <c r="JF90" s="228"/>
      <c r="JG90" s="228"/>
      <c r="JH90" s="228"/>
      <c r="JI90" s="228"/>
      <c r="JJ90" s="228"/>
      <c r="JK90" s="228"/>
      <c r="JL90" s="228"/>
      <c r="JM90" s="228"/>
      <c r="JN90" s="228"/>
      <c r="JO90" s="228"/>
      <c r="JP90" s="228"/>
      <c r="JQ90" s="228"/>
      <c r="JR90" s="228"/>
      <c r="JS90" s="228"/>
      <c r="JT90" s="228"/>
      <c r="JU90" s="228"/>
      <c r="JV90" s="228"/>
      <c r="JW90" s="228"/>
      <c r="JX90" s="228"/>
      <c r="JY90" s="228"/>
      <c r="JZ90" s="228"/>
      <c r="KA90" s="228"/>
      <c r="KB90" s="228"/>
      <c r="KC90" s="228"/>
      <c r="KD90" s="228"/>
      <c r="KE90" s="228"/>
      <c r="KF90" s="228"/>
      <c r="KG90" s="228"/>
      <c r="KH90" s="228"/>
      <c r="KI90" s="228"/>
      <c r="KJ90" s="228"/>
      <c r="KK90" s="228"/>
      <c r="KL90" s="228"/>
      <c r="KM90" s="228"/>
      <c r="KN90" s="228"/>
      <c r="KO90" s="228"/>
      <c r="KP90" s="228"/>
      <c r="KQ90" s="228"/>
      <c r="KR90" s="228"/>
      <c r="KS90" s="228"/>
      <c r="KT90" s="228"/>
      <c r="KU90" s="228"/>
      <c r="KV90" s="228"/>
      <c r="KW90" s="228"/>
      <c r="KX90" s="228"/>
      <c r="KY90" s="228"/>
      <c r="KZ90" s="228"/>
      <c r="LA90" s="228"/>
      <c r="LB90" s="228"/>
      <c r="LC90" s="228"/>
      <c r="LD90" s="228"/>
      <c r="LE90" s="228"/>
      <c r="LF90" s="228"/>
      <c r="LG90" s="228"/>
      <c r="LH90" s="228"/>
      <c r="LI90" s="228"/>
      <c r="LJ90" s="228"/>
      <c r="LK90" s="228"/>
      <c r="LL90" s="228"/>
      <c r="LM90" s="228"/>
      <c r="LN90" s="228"/>
      <c r="LO90" s="228"/>
      <c r="LP90" s="228"/>
      <c r="LQ90" s="228"/>
      <c r="LR90" s="228"/>
    </row>
    <row r="91" spans="1:330" s="188" customFormat="1" ht="13.5" customHeight="1" x14ac:dyDescent="0.25">
      <c r="A91" s="259">
        <v>80</v>
      </c>
      <c r="B91" s="260" t="s">
        <v>148</v>
      </c>
      <c r="C91" s="260" t="s">
        <v>1635</v>
      </c>
      <c r="D91" s="261" t="s">
        <v>1590</v>
      </c>
      <c r="E91" s="292"/>
      <c r="F91" s="292"/>
      <c r="G91" s="262" t="s">
        <v>294</v>
      </c>
      <c r="H91" s="274" t="s">
        <v>155</v>
      </c>
      <c r="I91" s="263" t="s">
        <v>117</v>
      </c>
      <c r="J91" s="264" t="s">
        <v>51</v>
      </c>
      <c r="K91" s="262" t="s">
        <v>148</v>
      </c>
      <c r="L91" s="314">
        <v>180</v>
      </c>
      <c r="M91" s="322" t="s">
        <v>150</v>
      </c>
      <c r="N91" s="26">
        <v>0</v>
      </c>
      <c r="O91" s="266">
        <f t="shared" si="5"/>
        <v>0</v>
      </c>
      <c r="P91" s="267">
        <f t="shared" si="7"/>
        <v>0</v>
      </c>
      <c r="Q91" s="268">
        <f t="shared" si="6"/>
        <v>0</v>
      </c>
      <c r="R91" s="231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  <c r="AI91" s="228"/>
      <c r="AJ91" s="228"/>
      <c r="AK91" s="228"/>
      <c r="AL91" s="228"/>
      <c r="AM91" s="228"/>
      <c r="AN91" s="228"/>
      <c r="AO91" s="228"/>
      <c r="AP91" s="228"/>
      <c r="AQ91" s="228"/>
      <c r="AR91" s="228"/>
      <c r="AS91" s="228"/>
      <c r="AT91" s="228"/>
      <c r="AU91" s="228"/>
      <c r="AV91" s="228"/>
      <c r="AW91" s="228"/>
      <c r="AX91" s="228"/>
      <c r="AY91" s="228"/>
      <c r="AZ91" s="228"/>
      <c r="BA91" s="228"/>
      <c r="BB91" s="228"/>
      <c r="BC91" s="228"/>
      <c r="BD91" s="228"/>
      <c r="BE91" s="228"/>
      <c r="BF91" s="228"/>
      <c r="BG91" s="228"/>
      <c r="BH91" s="228"/>
      <c r="BI91" s="228"/>
      <c r="BJ91" s="228"/>
      <c r="BK91" s="228"/>
      <c r="BL91" s="228"/>
      <c r="BM91" s="228"/>
      <c r="BN91" s="228"/>
      <c r="BO91" s="228"/>
      <c r="BP91" s="228"/>
      <c r="BQ91" s="228"/>
      <c r="BR91" s="228"/>
      <c r="BS91" s="228"/>
      <c r="BT91" s="228"/>
      <c r="BU91" s="228"/>
      <c r="BV91" s="228"/>
      <c r="BW91" s="228"/>
      <c r="BX91" s="228"/>
      <c r="BY91" s="228"/>
      <c r="BZ91" s="228"/>
      <c r="CA91" s="228"/>
      <c r="CB91" s="228"/>
      <c r="CC91" s="228"/>
      <c r="CD91" s="228"/>
      <c r="CE91" s="228"/>
      <c r="CF91" s="228"/>
      <c r="CG91" s="228"/>
      <c r="CH91" s="228"/>
      <c r="CI91" s="228"/>
      <c r="CJ91" s="228"/>
      <c r="CK91" s="228"/>
      <c r="CL91" s="228"/>
      <c r="CM91" s="228"/>
      <c r="CN91" s="228"/>
      <c r="CO91" s="228"/>
      <c r="CP91" s="228"/>
      <c r="CQ91" s="228"/>
      <c r="CR91" s="228"/>
      <c r="CS91" s="228"/>
      <c r="CT91" s="228"/>
      <c r="CU91" s="228"/>
      <c r="CV91" s="228"/>
      <c r="CW91" s="228"/>
      <c r="CX91" s="228"/>
      <c r="CY91" s="228"/>
      <c r="CZ91" s="228"/>
      <c r="DA91" s="228"/>
      <c r="DB91" s="228"/>
      <c r="DC91" s="228"/>
      <c r="DD91" s="228"/>
      <c r="DE91" s="228"/>
      <c r="DF91" s="228"/>
      <c r="DG91" s="228"/>
      <c r="DH91" s="228"/>
      <c r="DI91" s="228"/>
      <c r="DJ91" s="228"/>
      <c r="DK91" s="228"/>
      <c r="DL91" s="228"/>
      <c r="DM91" s="228"/>
      <c r="DN91" s="228"/>
      <c r="DO91" s="228"/>
      <c r="DP91" s="228"/>
      <c r="DQ91" s="228"/>
      <c r="DR91" s="228"/>
      <c r="DS91" s="228"/>
      <c r="DT91" s="228"/>
      <c r="DU91" s="228"/>
      <c r="DV91" s="228"/>
      <c r="DW91" s="228"/>
      <c r="DX91" s="228"/>
      <c r="DY91" s="228"/>
      <c r="DZ91" s="228"/>
      <c r="EA91" s="228"/>
      <c r="EB91" s="228"/>
      <c r="EC91" s="228"/>
      <c r="ED91" s="228"/>
      <c r="EE91" s="228"/>
      <c r="EF91" s="228"/>
      <c r="EG91" s="228"/>
      <c r="EH91" s="228"/>
      <c r="EI91" s="228"/>
      <c r="EJ91" s="228"/>
      <c r="EK91" s="228"/>
      <c r="EL91" s="228"/>
      <c r="EM91" s="228"/>
      <c r="EN91" s="228"/>
      <c r="EO91" s="228"/>
      <c r="EP91" s="228"/>
      <c r="EQ91" s="228"/>
      <c r="ER91" s="228"/>
      <c r="ES91" s="228"/>
      <c r="ET91" s="228"/>
      <c r="EU91" s="228"/>
      <c r="EV91" s="228"/>
      <c r="EW91" s="228"/>
      <c r="EX91" s="228"/>
      <c r="EY91" s="228"/>
      <c r="EZ91" s="228"/>
      <c r="FA91" s="228"/>
      <c r="FB91" s="228"/>
      <c r="FC91" s="228"/>
      <c r="FD91" s="228"/>
      <c r="FE91" s="228"/>
      <c r="FF91" s="228"/>
      <c r="FG91" s="228"/>
      <c r="FH91" s="228"/>
      <c r="FI91" s="228"/>
      <c r="FJ91" s="228"/>
      <c r="FK91" s="228"/>
      <c r="FL91" s="228"/>
      <c r="FM91" s="228"/>
      <c r="FN91" s="228"/>
      <c r="FO91" s="228"/>
      <c r="FP91" s="228"/>
      <c r="FQ91" s="228"/>
      <c r="FR91" s="228"/>
      <c r="FS91" s="228"/>
      <c r="FT91" s="228"/>
      <c r="FU91" s="228"/>
      <c r="FV91" s="228"/>
      <c r="FW91" s="228"/>
      <c r="FX91" s="228"/>
      <c r="FY91" s="228"/>
      <c r="FZ91" s="228"/>
      <c r="GA91" s="228"/>
      <c r="GB91" s="228"/>
      <c r="GC91" s="228"/>
      <c r="GD91" s="228"/>
      <c r="GE91" s="228"/>
      <c r="GF91" s="228"/>
      <c r="GG91" s="228"/>
      <c r="GH91" s="228"/>
      <c r="GI91" s="228"/>
      <c r="GJ91" s="228"/>
      <c r="GK91" s="228"/>
      <c r="GL91" s="228"/>
      <c r="GM91" s="228"/>
      <c r="GN91" s="228"/>
      <c r="GO91" s="228"/>
      <c r="GP91" s="228"/>
      <c r="GQ91" s="228"/>
      <c r="GR91" s="228"/>
      <c r="GS91" s="228"/>
      <c r="GT91" s="228"/>
      <c r="GU91" s="228"/>
      <c r="GV91" s="228"/>
      <c r="GW91" s="228"/>
      <c r="GX91" s="228"/>
      <c r="GY91" s="228"/>
      <c r="GZ91" s="228"/>
      <c r="HA91" s="228"/>
      <c r="HB91" s="228"/>
      <c r="HC91" s="228"/>
      <c r="HD91" s="228"/>
      <c r="HE91" s="228"/>
      <c r="HF91" s="228"/>
      <c r="HG91" s="228"/>
      <c r="HH91" s="228"/>
      <c r="HI91" s="228"/>
      <c r="HJ91" s="228"/>
      <c r="HK91" s="228"/>
      <c r="HL91" s="228"/>
      <c r="HM91" s="228"/>
      <c r="HN91" s="228"/>
      <c r="HO91" s="228"/>
      <c r="HP91" s="228"/>
      <c r="HQ91" s="228"/>
      <c r="HR91" s="228"/>
      <c r="HS91" s="228"/>
      <c r="HT91" s="228"/>
      <c r="HU91" s="228"/>
      <c r="HV91" s="228"/>
      <c r="HW91" s="228"/>
      <c r="HX91" s="228"/>
      <c r="HY91" s="228"/>
      <c r="HZ91" s="228"/>
      <c r="IA91" s="228"/>
      <c r="IB91" s="228"/>
      <c r="IC91" s="228"/>
      <c r="ID91" s="228"/>
      <c r="IE91" s="228"/>
      <c r="IF91" s="228"/>
      <c r="IG91" s="228"/>
      <c r="IH91" s="228"/>
      <c r="II91" s="228"/>
      <c r="IJ91" s="228"/>
      <c r="IK91" s="228"/>
      <c r="IL91" s="228"/>
      <c r="IM91" s="228"/>
      <c r="IN91" s="228"/>
      <c r="IO91" s="228"/>
      <c r="IP91" s="228"/>
      <c r="IQ91" s="228"/>
      <c r="IR91" s="228"/>
      <c r="IS91" s="228"/>
      <c r="IT91" s="228"/>
      <c r="IU91" s="228"/>
      <c r="IV91" s="228"/>
      <c r="IW91" s="228"/>
      <c r="IX91" s="228"/>
      <c r="IY91" s="228"/>
      <c r="IZ91" s="228"/>
      <c r="JA91" s="228"/>
      <c r="JB91" s="228"/>
      <c r="JC91" s="228"/>
      <c r="JD91" s="228"/>
      <c r="JE91" s="228"/>
      <c r="JF91" s="228"/>
      <c r="JG91" s="228"/>
      <c r="JH91" s="228"/>
      <c r="JI91" s="228"/>
      <c r="JJ91" s="228"/>
      <c r="JK91" s="228"/>
      <c r="JL91" s="228"/>
      <c r="JM91" s="228"/>
      <c r="JN91" s="228"/>
      <c r="JO91" s="228"/>
      <c r="JP91" s="228"/>
      <c r="JQ91" s="228"/>
      <c r="JR91" s="228"/>
      <c r="JS91" s="228"/>
      <c r="JT91" s="228"/>
      <c r="JU91" s="228"/>
      <c r="JV91" s="228"/>
      <c r="JW91" s="228"/>
      <c r="JX91" s="228"/>
      <c r="JY91" s="228"/>
      <c r="JZ91" s="228"/>
      <c r="KA91" s="228"/>
      <c r="KB91" s="228"/>
      <c r="KC91" s="228"/>
      <c r="KD91" s="228"/>
      <c r="KE91" s="228"/>
      <c r="KF91" s="228"/>
      <c r="KG91" s="228"/>
      <c r="KH91" s="228"/>
      <c r="KI91" s="228"/>
      <c r="KJ91" s="228"/>
      <c r="KK91" s="228"/>
      <c r="KL91" s="228"/>
      <c r="KM91" s="228"/>
      <c r="KN91" s="228"/>
      <c r="KO91" s="228"/>
      <c r="KP91" s="228"/>
      <c r="KQ91" s="228"/>
      <c r="KR91" s="228"/>
      <c r="KS91" s="228"/>
      <c r="KT91" s="228"/>
      <c r="KU91" s="228"/>
      <c r="KV91" s="228"/>
      <c r="KW91" s="228"/>
      <c r="KX91" s="228"/>
      <c r="KY91" s="228"/>
      <c r="KZ91" s="228"/>
      <c r="LA91" s="228"/>
      <c r="LB91" s="228"/>
      <c r="LC91" s="228"/>
      <c r="LD91" s="228"/>
      <c r="LE91" s="228"/>
      <c r="LF91" s="228"/>
      <c r="LG91" s="228"/>
      <c r="LH91" s="228"/>
      <c r="LI91" s="228"/>
      <c r="LJ91" s="228"/>
      <c r="LK91" s="228"/>
      <c r="LL91" s="228"/>
      <c r="LM91" s="228"/>
      <c r="LN91" s="228"/>
      <c r="LO91" s="228"/>
      <c r="LP91" s="228"/>
      <c r="LQ91" s="228"/>
      <c r="LR91" s="228"/>
    </row>
    <row r="92" spans="1:330" ht="13.5" customHeight="1" x14ac:dyDescent="0.25">
      <c r="A92" s="259">
        <v>81</v>
      </c>
      <c r="B92" s="260" t="s">
        <v>148</v>
      </c>
      <c r="C92" s="260" t="s">
        <v>1635</v>
      </c>
      <c r="D92" s="273" t="s">
        <v>1591</v>
      </c>
      <c r="E92" s="292"/>
      <c r="F92" s="292"/>
      <c r="G92" s="274" t="s">
        <v>164</v>
      </c>
      <c r="H92" s="274"/>
      <c r="I92" s="274" t="s">
        <v>117</v>
      </c>
      <c r="J92" s="274" t="s">
        <v>51</v>
      </c>
      <c r="K92" s="262" t="s">
        <v>148</v>
      </c>
      <c r="L92" s="314">
        <v>216</v>
      </c>
      <c r="M92" s="322" t="s">
        <v>1069</v>
      </c>
      <c r="N92" s="26">
        <v>0</v>
      </c>
      <c r="O92" s="266">
        <f t="shared" si="5"/>
        <v>0</v>
      </c>
      <c r="P92" s="267">
        <f t="shared" si="7"/>
        <v>0</v>
      </c>
      <c r="Q92" s="268">
        <f t="shared" si="6"/>
        <v>0</v>
      </c>
      <c r="R92" s="231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  <c r="AI92" s="228"/>
      <c r="AJ92" s="228"/>
      <c r="AK92" s="228"/>
      <c r="AL92" s="228"/>
      <c r="AM92" s="228"/>
      <c r="AN92" s="228"/>
      <c r="AO92" s="228"/>
      <c r="AP92" s="228"/>
      <c r="AQ92" s="228"/>
      <c r="AR92" s="228"/>
      <c r="AS92" s="228"/>
      <c r="AT92" s="228"/>
      <c r="AU92" s="228"/>
      <c r="AV92" s="228"/>
      <c r="AW92" s="228"/>
      <c r="AX92" s="228"/>
      <c r="AY92" s="228"/>
      <c r="AZ92" s="228"/>
      <c r="BA92" s="228"/>
      <c r="BB92" s="228"/>
      <c r="BC92" s="228"/>
      <c r="BD92" s="228"/>
      <c r="BE92" s="228"/>
      <c r="BF92" s="228"/>
      <c r="BG92" s="228"/>
      <c r="BH92" s="228"/>
      <c r="BI92" s="228"/>
      <c r="BJ92" s="228"/>
      <c r="BK92" s="228"/>
      <c r="BL92" s="228"/>
      <c r="BM92" s="228"/>
      <c r="BN92" s="228"/>
      <c r="BO92" s="228"/>
      <c r="BP92" s="228"/>
      <c r="BQ92" s="228"/>
      <c r="BR92" s="228"/>
      <c r="BS92" s="228"/>
      <c r="BT92" s="228"/>
      <c r="BU92" s="228"/>
      <c r="BV92" s="228"/>
      <c r="BW92" s="228"/>
      <c r="BX92" s="228"/>
      <c r="BY92" s="228"/>
      <c r="BZ92" s="228"/>
      <c r="CA92" s="228"/>
      <c r="CB92" s="228"/>
      <c r="CC92" s="228"/>
      <c r="CD92" s="228"/>
      <c r="CE92" s="228"/>
      <c r="CF92" s="228"/>
      <c r="CG92" s="228"/>
      <c r="CH92" s="228"/>
      <c r="CI92" s="228"/>
      <c r="CJ92" s="228"/>
      <c r="CK92" s="228"/>
      <c r="CL92" s="228"/>
      <c r="CM92" s="228"/>
      <c r="CN92" s="228"/>
      <c r="CO92" s="228"/>
      <c r="CP92" s="228"/>
      <c r="CQ92" s="228"/>
      <c r="CR92" s="228"/>
      <c r="CS92" s="228"/>
      <c r="CT92" s="228"/>
      <c r="CU92" s="228"/>
      <c r="CV92" s="228"/>
      <c r="CW92" s="228"/>
      <c r="CX92" s="228"/>
      <c r="CY92" s="228"/>
      <c r="CZ92" s="228"/>
      <c r="DA92" s="228"/>
      <c r="DB92" s="228"/>
      <c r="DC92" s="228"/>
      <c r="DD92" s="228"/>
      <c r="DE92" s="228"/>
      <c r="DF92" s="228"/>
      <c r="DG92" s="228"/>
      <c r="DH92" s="228"/>
      <c r="DI92" s="228"/>
      <c r="DJ92" s="228"/>
      <c r="DK92" s="228"/>
      <c r="DL92" s="228"/>
      <c r="DM92" s="228"/>
      <c r="DN92" s="228"/>
      <c r="DO92" s="228"/>
      <c r="DP92" s="228"/>
      <c r="DQ92" s="228"/>
      <c r="DR92" s="228"/>
      <c r="DS92" s="228"/>
      <c r="DT92" s="228"/>
      <c r="DU92" s="228"/>
      <c r="DV92" s="228"/>
      <c r="DW92" s="228"/>
      <c r="DX92" s="228"/>
      <c r="DY92" s="228"/>
      <c r="DZ92" s="228"/>
      <c r="EA92" s="228"/>
      <c r="EB92" s="228"/>
      <c r="EC92" s="228"/>
      <c r="ED92" s="228"/>
      <c r="EE92" s="228"/>
      <c r="EF92" s="228"/>
      <c r="EG92" s="228"/>
      <c r="EH92" s="228"/>
      <c r="EI92" s="228"/>
      <c r="EJ92" s="228"/>
      <c r="EK92" s="228"/>
      <c r="EL92" s="228"/>
      <c r="EM92" s="228"/>
      <c r="EN92" s="228"/>
      <c r="EO92" s="228"/>
      <c r="EP92" s="228"/>
      <c r="EQ92" s="228"/>
      <c r="ER92" s="228"/>
      <c r="ES92" s="228"/>
      <c r="ET92" s="228"/>
      <c r="EU92" s="228"/>
      <c r="EV92" s="228"/>
      <c r="EW92" s="228"/>
      <c r="EX92" s="228"/>
      <c r="EY92" s="228"/>
      <c r="EZ92" s="228"/>
      <c r="FA92" s="228"/>
      <c r="FB92" s="228"/>
      <c r="FC92" s="228"/>
      <c r="FD92" s="228"/>
      <c r="FE92" s="228"/>
      <c r="FF92" s="228"/>
      <c r="FG92" s="228"/>
      <c r="FH92" s="228"/>
      <c r="FI92" s="228"/>
      <c r="FJ92" s="228"/>
      <c r="FK92" s="228"/>
      <c r="FL92" s="228"/>
      <c r="FM92" s="228"/>
      <c r="FN92" s="228"/>
      <c r="FO92" s="228"/>
      <c r="FP92" s="228"/>
      <c r="FQ92" s="228"/>
      <c r="FR92" s="228"/>
      <c r="FS92" s="228"/>
      <c r="FT92" s="228"/>
      <c r="FU92" s="228"/>
      <c r="FV92" s="228"/>
      <c r="FW92" s="228"/>
      <c r="FX92" s="228"/>
      <c r="FY92" s="228"/>
      <c r="FZ92" s="228"/>
      <c r="GA92" s="228"/>
      <c r="GB92" s="228"/>
      <c r="GC92" s="228"/>
      <c r="GD92" s="228"/>
      <c r="GE92" s="228"/>
      <c r="GF92" s="228"/>
      <c r="GG92" s="228"/>
      <c r="GH92" s="228"/>
      <c r="GI92" s="228"/>
      <c r="GJ92" s="228"/>
      <c r="GK92" s="228"/>
      <c r="GL92" s="228"/>
      <c r="GM92" s="228"/>
      <c r="GN92" s="228"/>
      <c r="GO92" s="228"/>
      <c r="GP92" s="228"/>
      <c r="GQ92" s="228"/>
      <c r="GR92" s="228"/>
      <c r="GS92" s="228"/>
      <c r="GT92" s="228"/>
      <c r="GU92" s="228"/>
      <c r="GV92" s="228"/>
      <c r="GW92" s="228"/>
      <c r="GX92" s="228"/>
      <c r="GY92" s="228"/>
      <c r="GZ92" s="228"/>
      <c r="HA92" s="228"/>
      <c r="HB92" s="228"/>
      <c r="HC92" s="228"/>
      <c r="HD92" s="228"/>
      <c r="HE92" s="228"/>
      <c r="HF92" s="228"/>
      <c r="HG92" s="228"/>
      <c r="HH92" s="228"/>
      <c r="HI92" s="228"/>
      <c r="HJ92" s="228"/>
      <c r="HK92" s="228"/>
      <c r="HL92" s="228"/>
      <c r="HM92" s="228"/>
      <c r="HN92" s="228"/>
      <c r="HO92" s="228"/>
      <c r="HP92" s="228"/>
      <c r="HQ92" s="228"/>
      <c r="HR92" s="228"/>
      <c r="HS92" s="228"/>
      <c r="HT92" s="228"/>
      <c r="HU92" s="228"/>
      <c r="HV92" s="228"/>
      <c r="HW92" s="228"/>
      <c r="HX92" s="228"/>
      <c r="HY92" s="228"/>
      <c r="HZ92" s="228"/>
      <c r="IA92" s="228"/>
      <c r="IB92" s="228"/>
      <c r="IC92" s="228"/>
      <c r="ID92" s="228"/>
      <c r="IE92" s="228"/>
      <c r="IF92" s="228"/>
      <c r="IG92" s="228"/>
      <c r="IH92" s="228"/>
      <c r="II92" s="228"/>
      <c r="IJ92" s="228"/>
      <c r="IK92" s="228"/>
      <c r="IL92" s="228"/>
      <c r="IM92" s="228"/>
      <c r="IN92" s="228"/>
      <c r="IO92" s="228"/>
      <c r="IP92" s="228"/>
      <c r="IQ92" s="228"/>
      <c r="IR92" s="228"/>
      <c r="IS92" s="228"/>
      <c r="IT92" s="228"/>
      <c r="IU92" s="228"/>
      <c r="IV92" s="228"/>
      <c r="IW92" s="228"/>
      <c r="IX92" s="228"/>
      <c r="IY92" s="228"/>
      <c r="IZ92" s="228"/>
      <c r="JA92" s="228"/>
      <c r="JB92" s="228"/>
      <c r="JC92" s="228"/>
      <c r="JD92" s="228"/>
      <c r="JE92" s="228"/>
      <c r="JF92" s="228"/>
      <c r="JG92" s="228"/>
      <c r="JH92" s="228"/>
      <c r="JI92" s="228"/>
      <c r="JJ92" s="228"/>
      <c r="JK92" s="228"/>
      <c r="JL92" s="228"/>
      <c r="JM92" s="228"/>
      <c r="JN92" s="228"/>
      <c r="JO92" s="228"/>
      <c r="JP92" s="228"/>
      <c r="JQ92" s="228"/>
      <c r="JR92" s="228"/>
      <c r="JS92" s="228"/>
      <c r="JT92" s="228"/>
      <c r="JU92" s="228"/>
      <c r="JV92" s="228"/>
      <c r="JW92" s="228"/>
      <c r="JX92" s="228"/>
      <c r="JY92" s="228"/>
      <c r="JZ92" s="228"/>
      <c r="KA92" s="228"/>
      <c r="KB92" s="228"/>
      <c r="KC92" s="228"/>
      <c r="KD92" s="228"/>
      <c r="KE92" s="228"/>
      <c r="KF92" s="228"/>
      <c r="KG92" s="228"/>
      <c r="KH92" s="228"/>
      <c r="KI92" s="228"/>
      <c r="KJ92" s="228"/>
      <c r="KK92" s="228"/>
      <c r="KL92" s="228"/>
      <c r="KM92" s="228"/>
      <c r="KN92" s="228"/>
      <c r="KO92" s="228"/>
      <c r="KP92" s="228"/>
      <c r="KQ92" s="228"/>
      <c r="KR92" s="228"/>
      <c r="KS92" s="228"/>
      <c r="KT92" s="228"/>
      <c r="KU92" s="228"/>
      <c r="KV92" s="228"/>
      <c r="KW92" s="228"/>
      <c r="KX92" s="228"/>
      <c r="KY92" s="228"/>
      <c r="KZ92" s="228"/>
      <c r="LA92" s="228"/>
      <c r="LB92" s="228"/>
      <c r="LC92" s="228"/>
      <c r="LD92" s="228"/>
      <c r="LE92" s="228"/>
      <c r="LF92" s="228"/>
      <c r="LG92" s="228"/>
      <c r="LH92" s="228"/>
      <c r="LI92" s="228"/>
      <c r="LJ92" s="228"/>
      <c r="LK92" s="228"/>
      <c r="LL92" s="228"/>
      <c r="LM92" s="228"/>
      <c r="LN92" s="228"/>
      <c r="LO92" s="228"/>
      <c r="LP92" s="228"/>
      <c r="LQ92" s="228"/>
      <c r="LR92" s="228"/>
    </row>
    <row r="93" spans="1:330" ht="12.75" customHeight="1" x14ac:dyDescent="0.25">
      <c r="A93" s="259">
        <v>82</v>
      </c>
      <c r="B93" s="260" t="s">
        <v>148</v>
      </c>
      <c r="C93" s="260" t="s">
        <v>1635</v>
      </c>
      <c r="D93" s="261" t="s">
        <v>16</v>
      </c>
      <c r="E93" s="291"/>
      <c r="F93" s="291"/>
      <c r="G93" s="262" t="s">
        <v>14</v>
      </c>
      <c r="H93" s="270"/>
      <c r="I93" s="263"/>
      <c r="J93" s="264" t="s">
        <v>51</v>
      </c>
      <c r="K93" s="262" t="s">
        <v>148</v>
      </c>
      <c r="L93" s="314">
        <v>612</v>
      </c>
      <c r="M93" s="322" t="s">
        <v>150</v>
      </c>
      <c r="N93" s="26">
        <v>0</v>
      </c>
      <c r="O93" s="266">
        <f t="shared" si="5"/>
        <v>0</v>
      </c>
      <c r="P93" s="267">
        <f t="shared" si="7"/>
        <v>0</v>
      </c>
      <c r="Q93" s="268">
        <f t="shared" si="6"/>
        <v>0</v>
      </c>
      <c r="R93" s="231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  <c r="AH93" s="228"/>
      <c r="AI93" s="228"/>
      <c r="AJ93" s="228"/>
      <c r="AK93" s="228"/>
      <c r="AL93" s="228"/>
      <c r="AM93" s="228"/>
      <c r="AN93" s="228"/>
      <c r="AO93" s="228"/>
      <c r="AP93" s="228"/>
      <c r="AQ93" s="228"/>
      <c r="AR93" s="228"/>
      <c r="AS93" s="228"/>
      <c r="AT93" s="228"/>
      <c r="AU93" s="228"/>
      <c r="AV93" s="228"/>
      <c r="AW93" s="228"/>
      <c r="AX93" s="228"/>
      <c r="AY93" s="228"/>
      <c r="AZ93" s="228"/>
      <c r="BA93" s="228"/>
      <c r="BB93" s="228"/>
      <c r="BC93" s="228"/>
      <c r="BD93" s="228"/>
      <c r="BE93" s="228"/>
      <c r="BF93" s="228"/>
      <c r="BG93" s="228"/>
      <c r="BH93" s="228"/>
      <c r="BI93" s="228"/>
      <c r="BJ93" s="228"/>
      <c r="BK93" s="228"/>
      <c r="BL93" s="228"/>
      <c r="BM93" s="228"/>
      <c r="BN93" s="228"/>
      <c r="BO93" s="228"/>
      <c r="BP93" s="228"/>
      <c r="BQ93" s="228"/>
      <c r="BR93" s="228"/>
      <c r="BS93" s="228"/>
      <c r="BT93" s="228"/>
      <c r="BU93" s="228"/>
      <c r="BV93" s="228"/>
      <c r="BW93" s="228"/>
      <c r="BX93" s="228"/>
      <c r="BY93" s="228"/>
      <c r="BZ93" s="228"/>
      <c r="CA93" s="228"/>
      <c r="CB93" s="228"/>
      <c r="CC93" s="228"/>
      <c r="CD93" s="228"/>
      <c r="CE93" s="228"/>
      <c r="CF93" s="228"/>
      <c r="CG93" s="228"/>
      <c r="CH93" s="228"/>
      <c r="CI93" s="228"/>
      <c r="CJ93" s="228"/>
      <c r="CK93" s="228"/>
      <c r="CL93" s="228"/>
      <c r="CM93" s="228"/>
      <c r="CN93" s="228"/>
      <c r="CO93" s="228"/>
      <c r="CP93" s="228"/>
      <c r="CQ93" s="228"/>
      <c r="CR93" s="228"/>
      <c r="CS93" s="228"/>
      <c r="CT93" s="228"/>
      <c r="CU93" s="228"/>
      <c r="CV93" s="228"/>
      <c r="CW93" s="228"/>
      <c r="CX93" s="228"/>
      <c r="CY93" s="228"/>
      <c r="CZ93" s="228"/>
      <c r="DA93" s="228"/>
      <c r="DB93" s="228"/>
      <c r="DC93" s="228"/>
      <c r="DD93" s="228"/>
      <c r="DE93" s="228"/>
      <c r="DF93" s="228"/>
      <c r="DG93" s="228"/>
      <c r="DH93" s="228"/>
      <c r="DI93" s="228"/>
      <c r="DJ93" s="228"/>
      <c r="DK93" s="228"/>
      <c r="DL93" s="228"/>
      <c r="DM93" s="228"/>
      <c r="DN93" s="228"/>
      <c r="DO93" s="228"/>
      <c r="DP93" s="228"/>
      <c r="DQ93" s="228"/>
      <c r="DR93" s="228"/>
      <c r="DS93" s="228"/>
      <c r="DT93" s="228"/>
      <c r="DU93" s="228"/>
      <c r="DV93" s="228"/>
      <c r="DW93" s="228"/>
      <c r="DX93" s="228"/>
      <c r="DY93" s="228"/>
      <c r="DZ93" s="228"/>
      <c r="EA93" s="228"/>
      <c r="EB93" s="228"/>
      <c r="EC93" s="228"/>
      <c r="ED93" s="228"/>
      <c r="EE93" s="228"/>
      <c r="EF93" s="228"/>
      <c r="EG93" s="228"/>
      <c r="EH93" s="228"/>
      <c r="EI93" s="228"/>
      <c r="EJ93" s="228"/>
      <c r="EK93" s="228"/>
      <c r="EL93" s="228"/>
      <c r="EM93" s="228"/>
      <c r="EN93" s="228"/>
      <c r="EO93" s="228"/>
      <c r="EP93" s="228"/>
      <c r="EQ93" s="228"/>
      <c r="ER93" s="228"/>
      <c r="ES93" s="228"/>
      <c r="ET93" s="228"/>
      <c r="EU93" s="228"/>
      <c r="EV93" s="228"/>
      <c r="EW93" s="228"/>
      <c r="EX93" s="228"/>
      <c r="EY93" s="228"/>
      <c r="EZ93" s="228"/>
      <c r="FA93" s="228"/>
      <c r="FB93" s="228"/>
      <c r="FC93" s="228"/>
      <c r="FD93" s="228"/>
      <c r="FE93" s="228"/>
      <c r="FF93" s="228"/>
      <c r="FG93" s="228"/>
      <c r="FH93" s="228"/>
      <c r="FI93" s="228"/>
      <c r="FJ93" s="228"/>
      <c r="FK93" s="228"/>
      <c r="FL93" s="228"/>
      <c r="FM93" s="228"/>
      <c r="FN93" s="228"/>
      <c r="FO93" s="228"/>
      <c r="FP93" s="228"/>
      <c r="FQ93" s="228"/>
      <c r="FR93" s="228"/>
      <c r="FS93" s="228"/>
      <c r="FT93" s="228"/>
      <c r="FU93" s="228"/>
      <c r="FV93" s="228"/>
      <c r="FW93" s="228"/>
      <c r="FX93" s="228"/>
      <c r="FY93" s="228"/>
      <c r="FZ93" s="228"/>
      <c r="GA93" s="228"/>
      <c r="GB93" s="228"/>
      <c r="GC93" s="228"/>
      <c r="GD93" s="228"/>
      <c r="GE93" s="228"/>
      <c r="GF93" s="228"/>
      <c r="GG93" s="228"/>
      <c r="GH93" s="228"/>
      <c r="GI93" s="228"/>
      <c r="GJ93" s="228"/>
      <c r="GK93" s="228"/>
      <c r="GL93" s="228"/>
      <c r="GM93" s="228"/>
      <c r="GN93" s="228"/>
      <c r="GO93" s="228"/>
      <c r="GP93" s="228"/>
      <c r="GQ93" s="228"/>
      <c r="GR93" s="228"/>
      <c r="GS93" s="228"/>
      <c r="GT93" s="228"/>
      <c r="GU93" s="228"/>
      <c r="GV93" s="228"/>
      <c r="GW93" s="228"/>
      <c r="GX93" s="228"/>
      <c r="GY93" s="228"/>
      <c r="GZ93" s="228"/>
      <c r="HA93" s="228"/>
      <c r="HB93" s="228"/>
      <c r="HC93" s="228"/>
      <c r="HD93" s="228"/>
      <c r="HE93" s="228"/>
      <c r="HF93" s="228"/>
      <c r="HG93" s="228"/>
      <c r="HH93" s="228"/>
      <c r="HI93" s="228"/>
      <c r="HJ93" s="228"/>
      <c r="HK93" s="228"/>
      <c r="HL93" s="228"/>
      <c r="HM93" s="228"/>
      <c r="HN93" s="228"/>
      <c r="HO93" s="228"/>
      <c r="HP93" s="228"/>
      <c r="HQ93" s="228"/>
      <c r="HR93" s="228"/>
      <c r="HS93" s="228"/>
      <c r="HT93" s="228"/>
      <c r="HU93" s="228"/>
      <c r="HV93" s="228"/>
      <c r="HW93" s="228"/>
      <c r="HX93" s="228"/>
      <c r="HY93" s="228"/>
      <c r="HZ93" s="228"/>
      <c r="IA93" s="228"/>
      <c r="IB93" s="228"/>
      <c r="IC93" s="228"/>
      <c r="ID93" s="228"/>
      <c r="IE93" s="228"/>
      <c r="IF93" s="228"/>
      <c r="IG93" s="228"/>
      <c r="IH93" s="228"/>
      <c r="II93" s="228"/>
      <c r="IJ93" s="228"/>
      <c r="IK93" s="228"/>
      <c r="IL93" s="228"/>
      <c r="IM93" s="228"/>
      <c r="IN93" s="228"/>
      <c r="IO93" s="228"/>
      <c r="IP93" s="228"/>
      <c r="IQ93" s="228"/>
      <c r="IR93" s="228"/>
      <c r="IS93" s="228"/>
      <c r="IT93" s="228"/>
      <c r="IU93" s="228"/>
      <c r="IV93" s="228"/>
      <c r="IW93" s="228"/>
      <c r="IX93" s="228"/>
      <c r="IY93" s="228"/>
      <c r="IZ93" s="228"/>
      <c r="JA93" s="228"/>
      <c r="JB93" s="228"/>
      <c r="JC93" s="228"/>
      <c r="JD93" s="228"/>
      <c r="JE93" s="228"/>
      <c r="JF93" s="228"/>
      <c r="JG93" s="228"/>
      <c r="JH93" s="228"/>
      <c r="JI93" s="228"/>
      <c r="JJ93" s="228"/>
      <c r="JK93" s="228"/>
      <c r="JL93" s="228"/>
      <c r="JM93" s="228"/>
      <c r="JN93" s="228"/>
      <c r="JO93" s="228"/>
      <c r="JP93" s="228"/>
      <c r="JQ93" s="228"/>
      <c r="JR93" s="228"/>
      <c r="JS93" s="228"/>
      <c r="JT93" s="228"/>
      <c r="JU93" s="228"/>
      <c r="JV93" s="228"/>
      <c r="JW93" s="228"/>
      <c r="JX93" s="228"/>
      <c r="JY93" s="228"/>
      <c r="JZ93" s="228"/>
      <c r="KA93" s="228"/>
      <c r="KB93" s="228"/>
      <c r="KC93" s="228"/>
      <c r="KD93" s="228"/>
      <c r="KE93" s="228"/>
      <c r="KF93" s="228"/>
      <c r="KG93" s="228"/>
      <c r="KH93" s="228"/>
      <c r="KI93" s="228"/>
      <c r="KJ93" s="228"/>
      <c r="KK93" s="228"/>
      <c r="KL93" s="228"/>
      <c r="KM93" s="228"/>
      <c r="KN93" s="228"/>
      <c r="KO93" s="228"/>
      <c r="KP93" s="228"/>
      <c r="KQ93" s="228"/>
      <c r="KR93" s="228"/>
      <c r="KS93" s="228"/>
      <c r="KT93" s="228"/>
      <c r="KU93" s="228"/>
      <c r="KV93" s="228"/>
      <c r="KW93" s="228"/>
      <c r="KX93" s="228"/>
      <c r="KY93" s="228"/>
      <c r="KZ93" s="228"/>
      <c r="LA93" s="228"/>
      <c r="LB93" s="228"/>
      <c r="LC93" s="228"/>
      <c r="LD93" s="228"/>
      <c r="LE93" s="228"/>
      <c r="LF93" s="228"/>
      <c r="LG93" s="228"/>
      <c r="LH93" s="228"/>
      <c r="LI93" s="228"/>
      <c r="LJ93" s="228"/>
      <c r="LK93" s="228"/>
      <c r="LL93" s="228"/>
      <c r="LM93" s="228"/>
      <c r="LN93" s="228"/>
      <c r="LO93" s="228"/>
      <c r="LP93" s="228"/>
      <c r="LQ93" s="228"/>
      <c r="LR93" s="228"/>
    </row>
    <row r="94" spans="1:330" ht="16.5" customHeight="1" x14ac:dyDescent="0.25">
      <c r="A94" s="259">
        <v>83</v>
      </c>
      <c r="B94" s="260" t="s">
        <v>148</v>
      </c>
      <c r="C94" s="260" t="s">
        <v>1635</v>
      </c>
      <c r="D94" s="261" t="s">
        <v>15</v>
      </c>
      <c r="E94" s="295"/>
      <c r="F94" s="292"/>
      <c r="G94" s="262" t="s">
        <v>18</v>
      </c>
      <c r="H94" s="263" t="s">
        <v>17</v>
      </c>
      <c r="I94" s="263" t="s">
        <v>117</v>
      </c>
      <c r="J94" s="264" t="s">
        <v>51</v>
      </c>
      <c r="K94" s="262" t="s">
        <v>148</v>
      </c>
      <c r="L94" s="314">
        <v>2262</v>
      </c>
      <c r="M94" s="322" t="s">
        <v>150</v>
      </c>
      <c r="N94" s="26">
        <v>0</v>
      </c>
      <c r="O94" s="266">
        <f t="shared" si="5"/>
        <v>0</v>
      </c>
      <c r="P94" s="267">
        <f t="shared" si="7"/>
        <v>0</v>
      </c>
      <c r="Q94" s="268">
        <f t="shared" si="6"/>
        <v>0</v>
      </c>
      <c r="R94" s="231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  <c r="AJ94" s="228"/>
      <c r="AK94" s="228"/>
      <c r="AL94" s="228"/>
      <c r="AM94" s="228"/>
      <c r="AN94" s="228"/>
      <c r="AO94" s="228"/>
      <c r="AP94" s="228"/>
      <c r="AQ94" s="228"/>
      <c r="AR94" s="228"/>
      <c r="AS94" s="228"/>
      <c r="AT94" s="228"/>
      <c r="AU94" s="228"/>
      <c r="AV94" s="228"/>
      <c r="AW94" s="228"/>
      <c r="AX94" s="228"/>
      <c r="AY94" s="228"/>
      <c r="AZ94" s="228"/>
      <c r="BA94" s="228"/>
      <c r="BB94" s="228"/>
      <c r="BC94" s="228"/>
      <c r="BD94" s="228"/>
      <c r="BE94" s="228"/>
      <c r="BF94" s="228"/>
      <c r="BG94" s="228"/>
      <c r="BH94" s="228"/>
      <c r="BI94" s="228"/>
      <c r="BJ94" s="228"/>
      <c r="BK94" s="228"/>
      <c r="BL94" s="228"/>
      <c r="BM94" s="228"/>
      <c r="BN94" s="228"/>
      <c r="BO94" s="228"/>
      <c r="BP94" s="228"/>
      <c r="BQ94" s="228"/>
      <c r="BR94" s="228"/>
      <c r="BS94" s="228"/>
      <c r="BT94" s="228"/>
      <c r="BU94" s="228"/>
      <c r="BV94" s="228"/>
      <c r="BW94" s="228"/>
      <c r="BX94" s="228"/>
      <c r="BY94" s="228"/>
      <c r="BZ94" s="228"/>
      <c r="CA94" s="228"/>
      <c r="CB94" s="228"/>
      <c r="CC94" s="228"/>
      <c r="CD94" s="228"/>
      <c r="CE94" s="228"/>
      <c r="CF94" s="228"/>
      <c r="CG94" s="228"/>
      <c r="CH94" s="228"/>
      <c r="CI94" s="228"/>
      <c r="CJ94" s="228"/>
      <c r="CK94" s="228"/>
      <c r="CL94" s="228"/>
      <c r="CM94" s="228"/>
      <c r="CN94" s="228"/>
      <c r="CO94" s="228"/>
      <c r="CP94" s="228"/>
      <c r="CQ94" s="228"/>
      <c r="CR94" s="228"/>
      <c r="CS94" s="228"/>
      <c r="CT94" s="228"/>
      <c r="CU94" s="228"/>
      <c r="CV94" s="228"/>
      <c r="CW94" s="228"/>
      <c r="CX94" s="228"/>
      <c r="CY94" s="228"/>
      <c r="CZ94" s="228"/>
      <c r="DA94" s="228"/>
      <c r="DB94" s="228"/>
      <c r="DC94" s="228"/>
      <c r="DD94" s="228"/>
      <c r="DE94" s="228"/>
      <c r="DF94" s="228"/>
      <c r="DG94" s="228"/>
      <c r="DH94" s="228"/>
      <c r="DI94" s="228"/>
      <c r="DJ94" s="228"/>
      <c r="DK94" s="228"/>
      <c r="DL94" s="228"/>
      <c r="DM94" s="228"/>
      <c r="DN94" s="228"/>
      <c r="DO94" s="228"/>
      <c r="DP94" s="228"/>
      <c r="DQ94" s="228"/>
      <c r="DR94" s="228"/>
      <c r="DS94" s="228"/>
      <c r="DT94" s="228"/>
      <c r="DU94" s="228"/>
      <c r="DV94" s="228"/>
      <c r="DW94" s="228"/>
      <c r="DX94" s="228"/>
      <c r="DY94" s="228"/>
      <c r="DZ94" s="228"/>
      <c r="EA94" s="228"/>
      <c r="EB94" s="228"/>
      <c r="EC94" s="228"/>
      <c r="ED94" s="228"/>
      <c r="EE94" s="228"/>
      <c r="EF94" s="228"/>
      <c r="EG94" s="228"/>
      <c r="EH94" s="228"/>
      <c r="EI94" s="228"/>
      <c r="EJ94" s="228"/>
      <c r="EK94" s="228"/>
      <c r="EL94" s="228"/>
      <c r="EM94" s="228"/>
      <c r="EN94" s="228"/>
      <c r="EO94" s="228"/>
      <c r="EP94" s="228"/>
      <c r="EQ94" s="228"/>
      <c r="ER94" s="228"/>
      <c r="ES94" s="228"/>
      <c r="ET94" s="228"/>
      <c r="EU94" s="228"/>
      <c r="EV94" s="228"/>
      <c r="EW94" s="228"/>
      <c r="EX94" s="228"/>
      <c r="EY94" s="228"/>
      <c r="EZ94" s="228"/>
      <c r="FA94" s="228"/>
      <c r="FB94" s="228"/>
      <c r="FC94" s="228"/>
      <c r="FD94" s="228"/>
      <c r="FE94" s="228"/>
      <c r="FF94" s="228"/>
      <c r="FG94" s="228"/>
      <c r="FH94" s="228"/>
      <c r="FI94" s="228"/>
      <c r="FJ94" s="228"/>
      <c r="FK94" s="228"/>
      <c r="FL94" s="228"/>
      <c r="FM94" s="228"/>
      <c r="FN94" s="228"/>
      <c r="FO94" s="228"/>
      <c r="FP94" s="228"/>
      <c r="FQ94" s="228"/>
      <c r="FR94" s="228"/>
      <c r="FS94" s="228"/>
      <c r="FT94" s="228"/>
      <c r="FU94" s="228"/>
      <c r="FV94" s="228"/>
      <c r="FW94" s="228"/>
      <c r="FX94" s="228"/>
      <c r="FY94" s="228"/>
      <c r="FZ94" s="228"/>
      <c r="GA94" s="228"/>
      <c r="GB94" s="228"/>
      <c r="GC94" s="228"/>
      <c r="GD94" s="228"/>
      <c r="GE94" s="228"/>
      <c r="GF94" s="228"/>
      <c r="GG94" s="228"/>
      <c r="GH94" s="228"/>
      <c r="GI94" s="228"/>
      <c r="GJ94" s="228"/>
      <c r="GK94" s="228"/>
      <c r="GL94" s="228"/>
      <c r="GM94" s="228"/>
      <c r="GN94" s="228"/>
      <c r="GO94" s="228"/>
      <c r="GP94" s="228"/>
      <c r="GQ94" s="228"/>
      <c r="GR94" s="228"/>
      <c r="GS94" s="228"/>
      <c r="GT94" s="228"/>
      <c r="GU94" s="228"/>
      <c r="GV94" s="228"/>
      <c r="GW94" s="228"/>
      <c r="GX94" s="228"/>
      <c r="GY94" s="228"/>
      <c r="GZ94" s="228"/>
      <c r="HA94" s="228"/>
      <c r="HB94" s="228"/>
      <c r="HC94" s="228"/>
      <c r="HD94" s="228"/>
      <c r="HE94" s="228"/>
      <c r="HF94" s="228"/>
      <c r="HG94" s="228"/>
      <c r="HH94" s="228"/>
      <c r="HI94" s="228"/>
      <c r="HJ94" s="228"/>
      <c r="HK94" s="228"/>
      <c r="HL94" s="228"/>
      <c r="HM94" s="228"/>
      <c r="HN94" s="228"/>
      <c r="HO94" s="228"/>
      <c r="HP94" s="228"/>
      <c r="HQ94" s="228"/>
      <c r="HR94" s="228"/>
      <c r="HS94" s="228"/>
      <c r="HT94" s="228"/>
      <c r="HU94" s="228"/>
      <c r="HV94" s="228"/>
      <c r="HW94" s="228"/>
      <c r="HX94" s="228"/>
      <c r="HY94" s="228"/>
      <c r="HZ94" s="228"/>
      <c r="IA94" s="228"/>
      <c r="IB94" s="228"/>
      <c r="IC94" s="228"/>
      <c r="ID94" s="228"/>
      <c r="IE94" s="228"/>
      <c r="IF94" s="228"/>
      <c r="IG94" s="228"/>
      <c r="IH94" s="228"/>
      <c r="II94" s="228"/>
      <c r="IJ94" s="228"/>
      <c r="IK94" s="228"/>
      <c r="IL94" s="228"/>
      <c r="IM94" s="228"/>
      <c r="IN94" s="228"/>
      <c r="IO94" s="228"/>
      <c r="IP94" s="228"/>
      <c r="IQ94" s="228"/>
      <c r="IR94" s="228"/>
      <c r="IS94" s="228"/>
      <c r="IT94" s="228"/>
      <c r="IU94" s="228"/>
      <c r="IV94" s="228"/>
      <c r="IW94" s="228"/>
      <c r="IX94" s="228"/>
      <c r="IY94" s="228"/>
      <c r="IZ94" s="228"/>
      <c r="JA94" s="228"/>
      <c r="JB94" s="228"/>
      <c r="JC94" s="228"/>
      <c r="JD94" s="228"/>
      <c r="JE94" s="228"/>
      <c r="JF94" s="228"/>
      <c r="JG94" s="228"/>
      <c r="JH94" s="228"/>
      <c r="JI94" s="228"/>
      <c r="JJ94" s="228"/>
      <c r="JK94" s="228"/>
      <c r="JL94" s="228"/>
      <c r="JM94" s="228"/>
      <c r="JN94" s="228"/>
      <c r="JO94" s="228"/>
      <c r="JP94" s="228"/>
      <c r="JQ94" s="228"/>
      <c r="JR94" s="228"/>
      <c r="JS94" s="228"/>
      <c r="JT94" s="228"/>
      <c r="JU94" s="228"/>
      <c r="JV94" s="228"/>
      <c r="JW94" s="228"/>
      <c r="JX94" s="228"/>
      <c r="JY94" s="228"/>
      <c r="JZ94" s="228"/>
      <c r="KA94" s="228"/>
      <c r="KB94" s="228"/>
      <c r="KC94" s="228"/>
      <c r="KD94" s="228"/>
      <c r="KE94" s="228"/>
      <c r="KF94" s="228"/>
      <c r="KG94" s="228"/>
      <c r="KH94" s="228"/>
      <c r="KI94" s="228"/>
      <c r="KJ94" s="228"/>
      <c r="KK94" s="228"/>
      <c r="KL94" s="228"/>
      <c r="KM94" s="228"/>
      <c r="KN94" s="228"/>
      <c r="KO94" s="228"/>
      <c r="KP94" s="228"/>
      <c r="KQ94" s="228"/>
      <c r="KR94" s="228"/>
      <c r="KS94" s="228"/>
      <c r="KT94" s="228"/>
      <c r="KU94" s="228"/>
      <c r="KV94" s="228"/>
      <c r="KW94" s="228"/>
      <c r="KX94" s="228"/>
      <c r="KY94" s="228"/>
      <c r="KZ94" s="228"/>
      <c r="LA94" s="228"/>
      <c r="LB94" s="228"/>
      <c r="LC94" s="228"/>
      <c r="LD94" s="228"/>
      <c r="LE94" s="228"/>
      <c r="LF94" s="228"/>
      <c r="LG94" s="228"/>
      <c r="LH94" s="228"/>
      <c r="LI94" s="228"/>
      <c r="LJ94" s="228"/>
      <c r="LK94" s="228"/>
      <c r="LL94" s="228"/>
      <c r="LM94" s="228"/>
      <c r="LN94" s="228"/>
      <c r="LO94" s="228"/>
      <c r="LP94" s="228"/>
      <c r="LQ94" s="228"/>
      <c r="LR94" s="228"/>
    </row>
    <row r="95" spans="1:330" ht="13.5" customHeight="1" x14ac:dyDescent="0.25">
      <c r="A95" s="259">
        <v>84</v>
      </c>
      <c r="B95" s="261" t="s">
        <v>313</v>
      </c>
      <c r="C95" s="261" t="s">
        <v>1634</v>
      </c>
      <c r="D95" s="261" t="s">
        <v>304</v>
      </c>
      <c r="E95" s="291"/>
      <c r="F95" s="291"/>
      <c r="G95" s="262"/>
      <c r="H95" s="263"/>
      <c r="I95" s="263"/>
      <c r="J95" s="264" t="s">
        <v>144</v>
      </c>
      <c r="K95" s="328" t="s">
        <v>1603</v>
      </c>
      <c r="L95" s="314">
        <v>15</v>
      </c>
      <c r="M95" s="322" t="s">
        <v>150</v>
      </c>
      <c r="N95" s="26">
        <v>0</v>
      </c>
      <c r="O95" s="266">
        <f t="shared" si="5"/>
        <v>0</v>
      </c>
      <c r="P95" s="267">
        <f t="shared" si="7"/>
        <v>0</v>
      </c>
      <c r="Q95" s="268">
        <f t="shared" si="6"/>
        <v>0</v>
      </c>
      <c r="R95" s="231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28"/>
      <c r="AH95" s="228"/>
      <c r="AI95" s="228"/>
      <c r="AJ95" s="228"/>
      <c r="AK95" s="228"/>
      <c r="AL95" s="228"/>
      <c r="AM95" s="228"/>
      <c r="AN95" s="228"/>
      <c r="AO95" s="228"/>
      <c r="AP95" s="228"/>
      <c r="AQ95" s="228"/>
      <c r="AR95" s="228"/>
      <c r="AS95" s="228"/>
      <c r="AT95" s="228"/>
      <c r="AU95" s="228"/>
      <c r="AV95" s="228"/>
      <c r="AW95" s="228"/>
      <c r="AX95" s="228"/>
      <c r="AY95" s="228"/>
      <c r="AZ95" s="228"/>
      <c r="BA95" s="228"/>
      <c r="BB95" s="228"/>
      <c r="BC95" s="228"/>
      <c r="BD95" s="228"/>
      <c r="BE95" s="228"/>
      <c r="BF95" s="228"/>
      <c r="BG95" s="228"/>
      <c r="BH95" s="228"/>
      <c r="BI95" s="228"/>
      <c r="BJ95" s="228"/>
      <c r="BK95" s="228"/>
      <c r="BL95" s="228"/>
      <c r="BM95" s="228"/>
      <c r="BN95" s="228"/>
      <c r="BO95" s="228"/>
      <c r="BP95" s="228"/>
      <c r="BQ95" s="228"/>
      <c r="BR95" s="228"/>
      <c r="BS95" s="228"/>
      <c r="BT95" s="228"/>
      <c r="BU95" s="228"/>
      <c r="BV95" s="228"/>
      <c r="BW95" s="228"/>
      <c r="BX95" s="228"/>
      <c r="BY95" s="228"/>
      <c r="BZ95" s="228"/>
      <c r="CA95" s="228"/>
      <c r="CB95" s="228"/>
      <c r="CC95" s="228"/>
      <c r="CD95" s="228"/>
      <c r="CE95" s="228"/>
      <c r="CF95" s="228"/>
      <c r="CG95" s="228"/>
      <c r="CH95" s="228"/>
      <c r="CI95" s="228"/>
      <c r="CJ95" s="228"/>
      <c r="CK95" s="228"/>
      <c r="CL95" s="228"/>
      <c r="CM95" s="228"/>
      <c r="CN95" s="228"/>
      <c r="CO95" s="228"/>
      <c r="CP95" s="228"/>
      <c r="CQ95" s="228"/>
      <c r="CR95" s="228"/>
      <c r="CS95" s="228"/>
      <c r="CT95" s="228"/>
      <c r="CU95" s="228"/>
      <c r="CV95" s="228"/>
      <c r="CW95" s="228"/>
      <c r="CX95" s="228"/>
      <c r="CY95" s="228"/>
      <c r="CZ95" s="228"/>
      <c r="DA95" s="228"/>
      <c r="DB95" s="228"/>
      <c r="DC95" s="228"/>
      <c r="DD95" s="228"/>
      <c r="DE95" s="228"/>
      <c r="DF95" s="228"/>
      <c r="DG95" s="228"/>
      <c r="DH95" s="228"/>
      <c r="DI95" s="228"/>
      <c r="DJ95" s="228"/>
      <c r="DK95" s="228"/>
      <c r="DL95" s="228"/>
      <c r="DM95" s="228"/>
      <c r="DN95" s="228"/>
      <c r="DO95" s="228"/>
      <c r="DP95" s="228"/>
      <c r="DQ95" s="228"/>
      <c r="DR95" s="228"/>
      <c r="DS95" s="228"/>
      <c r="DT95" s="228"/>
      <c r="DU95" s="228"/>
      <c r="DV95" s="228"/>
      <c r="DW95" s="228"/>
      <c r="DX95" s="228"/>
      <c r="DY95" s="228"/>
      <c r="DZ95" s="228"/>
      <c r="EA95" s="228"/>
      <c r="EB95" s="228"/>
      <c r="EC95" s="228"/>
      <c r="ED95" s="228"/>
      <c r="EE95" s="228"/>
      <c r="EF95" s="228"/>
      <c r="EG95" s="228"/>
      <c r="EH95" s="228"/>
      <c r="EI95" s="228"/>
      <c r="EJ95" s="228"/>
      <c r="EK95" s="228"/>
      <c r="EL95" s="228"/>
      <c r="EM95" s="228"/>
      <c r="EN95" s="228"/>
      <c r="EO95" s="228"/>
      <c r="EP95" s="228"/>
      <c r="EQ95" s="228"/>
      <c r="ER95" s="228"/>
      <c r="ES95" s="228"/>
      <c r="ET95" s="228"/>
      <c r="EU95" s="228"/>
      <c r="EV95" s="228"/>
      <c r="EW95" s="228"/>
      <c r="EX95" s="228"/>
      <c r="EY95" s="228"/>
      <c r="EZ95" s="228"/>
      <c r="FA95" s="228"/>
      <c r="FB95" s="228"/>
      <c r="FC95" s="228"/>
      <c r="FD95" s="228"/>
      <c r="FE95" s="228"/>
      <c r="FF95" s="228"/>
      <c r="FG95" s="228"/>
      <c r="FH95" s="228"/>
      <c r="FI95" s="228"/>
      <c r="FJ95" s="228"/>
      <c r="FK95" s="228"/>
      <c r="FL95" s="228"/>
      <c r="FM95" s="228"/>
      <c r="FN95" s="228"/>
      <c r="FO95" s="228"/>
      <c r="FP95" s="228"/>
      <c r="FQ95" s="228"/>
      <c r="FR95" s="228"/>
      <c r="FS95" s="228"/>
      <c r="FT95" s="228"/>
      <c r="FU95" s="228"/>
      <c r="FV95" s="228"/>
      <c r="FW95" s="228"/>
      <c r="FX95" s="228"/>
      <c r="FY95" s="228"/>
      <c r="FZ95" s="228"/>
      <c r="GA95" s="228"/>
      <c r="GB95" s="228"/>
      <c r="GC95" s="228"/>
      <c r="GD95" s="228"/>
      <c r="GE95" s="228"/>
      <c r="GF95" s="228"/>
      <c r="GG95" s="228"/>
      <c r="GH95" s="228"/>
      <c r="GI95" s="228"/>
      <c r="GJ95" s="228"/>
      <c r="GK95" s="228"/>
      <c r="GL95" s="228"/>
      <c r="GM95" s="228"/>
      <c r="GN95" s="228"/>
      <c r="GO95" s="228"/>
      <c r="GP95" s="228"/>
      <c r="GQ95" s="228"/>
      <c r="GR95" s="228"/>
      <c r="GS95" s="228"/>
      <c r="GT95" s="228"/>
      <c r="GU95" s="228"/>
      <c r="GV95" s="228"/>
      <c r="GW95" s="228"/>
      <c r="GX95" s="228"/>
      <c r="GY95" s="228"/>
      <c r="GZ95" s="228"/>
      <c r="HA95" s="228"/>
      <c r="HB95" s="228"/>
      <c r="HC95" s="228"/>
      <c r="HD95" s="228"/>
      <c r="HE95" s="228"/>
      <c r="HF95" s="228"/>
      <c r="HG95" s="228"/>
      <c r="HH95" s="228"/>
      <c r="HI95" s="228"/>
      <c r="HJ95" s="228"/>
      <c r="HK95" s="228"/>
      <c r="HL95" s="228"/>
      <c r="HM95" s="228"/>
      <c r="HN95" s="228"/>
      <c r="HO95" s="228"/>
      <c r="HP95" s="228"/>
      <c r="HQ95" s="228"/>
      <c r="HR95" s="228"/>
      <c r="HS95" s="228"/>
      <c r="HT95" s="228"/>
      <c r="HU95" s="228"/>
      <c r="HV95" s="228"/>
      <c r="HW95" s="228"/>
      <c r="HX95" s="228"/>
      <c r="HY95" s="228"/>
      <c r="HZ95" s="228"/>
      <c r="IA95" s="228"/>
      <c r="IB95" s="228"/>
      <c r="IC95" s="228"/>
      <c r="ID95" s="228"/>
      <c r="IE95" s="228"/>
      <c r="IF95" s="228"/>
      <c r="IG95" s="228"/>
      <c r="IH95" s="228"/>
      <c r="II95" s="228"/>
      <c r="IJ95" s="228"/>
      <c r="IK95" s="228"/>
      <c r="IL95" s="228"/>
      <c r="IM95" s="228"/>
      <c r="IN95" s="228"/>
      <c r="IO95" s="228"/>
      <c r="IP95" s="228"/>
      <c r="IQ95" s="228"/>
      <c r="IR95" s="228"/>
      <c r="IS95" s="228"/>
      <c r="IT95" s="228"/>
      <c r="IU95" s="228"/>
      <c r="IV95" s="228"/>
      <c r="IW95" s="228"/>
      <c r="IX95" s="228"/>
      <c r="IY95" s="228"/>
      <c r="IZ95" s="228"/>
      <c r="JA95" s="228"/>
      <c r="JB95" s="228"/>
      <c r="JC95" s="228"/>
      <c r="JD95" s="228"/>
      <c r="JE95" s="228"/>
      <c r="JF95" s="228"/>
      <c r="JG95" s="228"/>
      <c r="JH95" s="228"/>
      <c r="JI95" s="228"/>
      <c r="JJ95" s="228"/>
      <c r="JK95" s="228"/>
      <c r="JL95" s="228"/>
      <c r="JM95" s="228"/>
      <c r="JN95" s="228"/>
      <c r="JO95" s="228"/>
      <c r="JP95" s="228"/>
      <c r="JQ95" s="228"/>
      <c r="JR95" s="228"/>
      <c r="JS95" s="228"/>
      <c r="JT95" s="228"/>
      <c r="JU95" s="228"/>
      <c r="JV95" s="228"/>
      <c r="JW95" s="228"/>
      <c r="JX95" s="228"/>
      <c r="JY95" s="228"/>
      <c r="JZ95" s="228"/>
      <c r="KA95" s="228"/>
      <c r="KB95" s="228"/>
      <c r="KC95" s="228"/>
      <c r="KD95" s="228"/>
      <c r="KE95" s="228"/>
      <c r="KF95" s="228"/>
      <c r="KG95" s="228"/>
      <c r="KH95" s="228"/>
      <c r="KI95" s="228"/>
      <c r="KJ95" s="228"/>
      <c r="KK95" s="228"/>
      <c r="KL95" s="228"/>
      <c r="KM95" s="228"/>
      <c r="KN95" s="228"/>
      <c r="KO95" s="228"/>
      <c r="KP95" s="228"/>
      <c r="KQ95" s="228"/>
      <c r="KR95" s="228"/>
      <c r="KS95" s="228"/>
      <c r="KT95" s="228"/>
      <c r="KU95" s="228"/>
      <c r="KV95" s="228"/>
      <c r="KW95" s="228"/>
      <c r="KX95" s="228"/>
      <c r="KY95" s="228"/>
      <c r="KZ95" s="228"/>
      <c r="LA95" s="228"/>
      <c r="LB95" s="228"/>
      <c r="LC95" s="228"/>
      <c r="LD95" s="228"/>
      <c r="LE95" s="228"/>
      <c r="LF95" s="228"/>
      <c r="LG95" s="228"/>
      <c r="LH95" s="228"/>
      <c r="LI95" s="228"/>
      <c r="LJ95" s="228"/>
      <c r="LK95" s="228"/>
      <c r="LL95" s="228"/>
      <c r="LM95" s="228"/>
      <c r="LN95" s="228"/>
      <c r="LO95" s="228"/>
      <c r="LP95" s="228"/>
      <c r="LQ95" s="228"/>
      <c r="LR95" s="228"/>
    </row>
    <row r="96" spans="1:330" ht="13.5" customHeight="1" x14ac:dyDescent="0.25">
      <c r="A96" s="259">
        <v>85</v>
      </c>
      <c r="B96" s="260" t="s">
        <v>313</v>
      </c>
      <c r="C96" s="260" t="s">
        <v>1634</v>
      </c>
      <c r="D96" s="261" t="s">
        <v>300</v>
      </c>
      <c r="E96" s="291"/>
      <c r="F96" s="291"/>
      <c r="G96" s="262"/>
      <c r="H96" s="263" t="s">
        <v>298</v>
      </c>
      <c r="I96" s="263" t="s">
        <v>109</v>
      </c>
      <c r="J96" s="264"/>
      <c r="K96" s="328" t="s">
        <v>45</v>
      </c>
      <c r="L96" s="314">
        <v>68</v>
      </c>
      <c r="M96" s="322" t="s">
        <v>150</v>
      </c>
      <c r="N96" s="26">
        <v>0</v>
      </c>
      <c r="O96" s="266">
        <f t="shared" si="5"/>
        <v>0</v>
      </c>
      <c r="P96" s="267">
        <f t="shared" si="7"/>
        <v>0</v>
      </c>
      <c r="Q96" s="268">
        <f t="shared" si="6"/>
        <v>0</v>
      </c>
      <c r="R96" s="231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28"/>
      <c r="AG96" s="228"/>
      <c r="AH96" s="228"/>
      <c r="AI96" s="228"/>
      <c r="AJ96" s="228"/>
      <c r="AK96" s="228"/>
      <c r="AL96" s="228"/>
      <c r="AM96" s="228"/>
      <c r="AN96" s="228"/>
      <c r="AO96" s="228"/>
      <c r="AP96" s="228"/>
      <c r="AQ96" s="228"/>
      <c r="AR96" s="228"/>
      <c r="AS96" s="228"/>
      <c r="AT96" s="228"/>
      <c r="AU96" s="228"/>
      <c r="AV96" s="228"/>
      <c r="AW96" s="228"/>
      <c r="AX96" s="228"/>
      <c r="AY96" s="228"/>
      <c r="AZ96" s="228"/>
      <c r="BA96" s="228"/>
      <c r="BB96" s="228"/>
      <c r="BC96" s="228"/>
      <c r="BD96" s="228"/>
      <c r="BE96" s="228"/>
      <c r="BF96" s="228"/>
      <c r="BG96" s="228"/>
      <c r="BH96" s="228"/>
      <c r="BI96" s="228"/>
      <c r="BJ96" s="228"/>
      <c r="BK96" s="228"/>
      <c r="BL96" s="228"/>
      <c r="BM96" s="228"/>
      <c r="BN96" s="228"/>
      <c r="BO96" s="228"/>
      <c r="BP96" s="228"/>
      <c r="BQ96" s="228"/>
      <c r="BR96" s="228"/>
      <c r="BS96" s="228"/>
      <c r="BT96" s="228"/>
      <c r="BU96" s="228"/>
      <c r="BV96" s="228"/>
      <c r="BW96" s="228"/>
      <c r="BX96" s="228"/>
      <c r="BY96" s="228"/>
      <c r="BZ96" s="228"/>
      <c r="CA96" s="228"/>
      <c r="CB96" s="228"/>
      <c r="CC96" s="228"/>
      <c r="CD96" s="228"/>
      <c r="CE96" s="228"/>
      <c r="CF96" s="228"/>
      <c r="CG96" s="228"/>
      <c r="CH96" s="228"/>
      <c r="CI96" s="228"/>
      <c r="CJ96" s="228"/>
      <c r="CK96" s="228"/>
      <c r="CL96" s="228"/>
      <c r="CM96" s="228"/>
      <c r="CN96" s="228"/>
      <c r="CO96" s="228"/>
      <c r="CP96" s="228"/>
      <c r="CQ96" s="228"/>
      <c r="CR96" s="228"/>
      <c r="CS96" s="228"/>
      <c r="CT96" s="228"/>
      <c r="CU96" s="228"/>
      <c r="CV96" s="228"/>
      <c r="CW96" s="228"/>
      <c r="CX96" s="228"/>
      <c r="CY96" s="228"/>
      <c r="CZ96" s="228"/>
      <c r="DA96" s="228"/>
      <c r="DB96" s="228"/>
      <c r="DC96" s="228"/>
      <c r="DD96" s="228"/>
      <c r="DE96" s="228"/>
      <c r="DF96" s="228"/>
      <c r="DG96" s="228"/>
      <c r="DH96" s="228"/>
      <c r="DI96" s="228"/>
      <c r="DJ96" s="228"/>
      <c r="DK96" s="228"/>
      <c r="DL96" s="228"/>
      <c r="DM96" s="228"/>
      <c r="DN96" s="228"/>
      <c r="DO96" s="228"/>
      <c r="DP96" s="228"/>
      <c r="DQ96" s="228"/>
      <c r="DR96" s="228"/>
      <c r="DS96" s="228"/>
      <c r="DT96" s="228"/>
      <c r="DU96" s="228"/>
      <c r="DV96" s="228"/>
      <c r="DW96" s="228"/>
      <c r="DX96" s="228"/>
      <c r="DY96" s="228"/>
      <c r="DZ96" s="228"/>
      <c r="EA96" s="228"/>
      <c r="EB96" s="228"/>
      <c r="EC96" s="228"/>
      <c r="ED96" s="228"/>
      <c r="EE96" s="228"/>
      <c r="EF96" s="228"/>
      <c r="EG96" s="228"/>
      <c r="EH96" s="228"/>
      <c r="EI96" s="228"/>
      <c r="EJ96" s="228"/>
      <c r="EK96" s="228"/>
      <c r="EL96" s="228"/>
      <c r="EM96" s="228"/>
      <c r="EN96" s="228"/>
      <c r="EO96" s="228"/>
      <c r="EP96" s="228"/>
      <c r="EQ96" s="228"/>
      <c r="ER96" s="228"/>
      <c r="ES96" s="228"/>
      <c r="ET96" s="228"/>
      <c r="EU96" s="228"/>
      <c r="EV96" s="228"/>
      <c r="EW96" s="228"/>
      <c r="EX96" s="228"/>
      <c r="EY96" s="228"/>
      <c r="EZ96" s="228"/>
      <c r="FA96" s="228"/>
      <c r="FB96" s="228"/>
      <c r="FC96" s="228"/>
      <c r="FD96" s="228"/>
      <c r="FE96" s="228"/>
      <c r="FF96" s="228"/>
      <c r="FG96" s="228"/>
      <c r="FH96" s="228"/>
      <c r="FI96" s="228"/>
      <c r="FJ96" s="228"/>
      <c r="FK96" s="228"/>
      <c r="FL96" s="228"/>
      <c r="FM96" s="228"/>
      <c r="FN96" s="228"/>
      <c r="FO96" s="228"/>
      <c r="FP96" s="228"/>
      <c r="FQ96" s="228"/>
      <c r="FR96" s="228"/>
      <c r="FS96" s="228"/>
      <c r="FT96" s="228"/>
      <c r="FU96" s="228"/>
      <c r="FV96" s="228"/>
      <c r="FW96" s="228"/>
      <c r="FX96" s="228"/>
      <c r="FY96" s="228"/>
      <c r="FZ96" s="228"/>
      <c r="GA96" s="228"/>
      <c r="GB96" s="228"/>
      <c r="GC96" s="228"/>
      <c r="GD96" s="228"/>
      <c r="GE96" s="228"/>
      <c r="GF96" s="228"/>
      <c r="GG96" s="228"/>
      <c r="GH96" s="228"/>
      <c r="GI96" s="228"/>
      <c r="GJ96" s="228"/>
      <c r="GK96" s="228"/>
      <c r="GL96" s="228"/>
      <c r="GM96" s="228"/>
      <c r="GN96" s="228"/>
      <c r="GO96" s="228"/>
      <c r="GP96" s="228"/>
      <c r="GQ96" s="228"/>
      <c r="GR96" s="228"/>
      <c r="GS96" s="228"/>
      <c r="GT96" s="228"/>
      <c r="GU96" s="228"/>
      <c r="GV96" s="228"/>
      <c r="GW96" s="228"/>
      <c r="GX96" s="228"/>
      <c r="GY96" s="228"/>
      <c r="GZ96" s="228"/>
      <c r="HA96" s="228"/>
      <c r="HB96" s="228"/>
      <c r="HC96" s="228"/>
      <c r="HD96" s="228"/>
      <c r="HE96" s="228"/>
      <c r="HF96" s="228"/>
      <c r="HG96" s="228"/>
      <c r="HH96" s="228"/>
      <c r="HI96" s="228"/>
      <c r="HJ96" s="228"/>
      <c r="HK96" s="228"/>
      <c r="HL96" s="228"/>
      <c r="HM96" s="228"/>
      <c r="HN96" s="228"/>
      <c r="HO96" s="228"/>
      <c r="HP96" s="228"/>
      <c r="HQ96" s="228"/>
      <c r="HR96" s="228"/>
      <c r="HS96" s="228"/>
      <c r="HT96" s="228"/>
      <c r="HU96" s="228"/>
      <c r="HV96" s="228"/>
      <c r="HW96" s="228"/>
      <c r="HX96" s="228"/>
      <c r="HY96" s="228"/>
      <c r="HZ96" s="228"/>
      <c r="IA96" s="228"/>
      <c r="IB96" s="228"/>
      <c r="IC96" s="228"/>
      <c r="ID96" s="228"/>
      <c r="IE96" s="228"/>
      <c r="IF96" s="228"/>
      <c r="IG96" s="228"/>
      <c r="IH96" s="228"/>
      <c r="II96" s="228"/>
      <c r="IJ96" s="228"/>
      <c r="IK96" s="228"/>
      <c r="IL96" s="228"/>
      <c r="IM96" s="228"/>
      <c r="IN96" s="228"/>
      <c r="IO96" s="228"/>
      <c r="IP96" s="228"/>
      <c r="IQ96" s="228"/>
      <c r="IR96" s="228"/>
      <c r="IS96" s="228"/>
      <c r="IT96" s="228"/>
      <c r="IU96" s="228"/>
      <c r="IV96" s="228"/>
      <c r="IW96" s="228"/>
      <c r="IX96" s="228"/>
      <c r="IY96" s="228"/>
      <c r="IZ96" s="228"/>
      <c r="JA96" s="228"/>
      <c r="JB96" s="228"/>
      <c r="JC96" s="228"/>
      <c r="JD96" s="228"/>
      <c r="JE96" s="228"/>
      <c r="JF96" s="228"/>
      <c r="JG96" s="228"/>
      <c r="JH96" s="228"/>
      <c r="JI96" s="228"/>
      <c r="JJ96" s="228"/>
      <c r="JK96" s="228"/>
      <c r="JL96" s="228"/>
      <c r="JM96" s="228"/>
      <c r="JN96" s="228"/>
      <c r="JO96" s="228"/>
      <c r="JP96" s="228"/>
      <c r="JQ96" s="228"/>
      <c r="JR96" s="228"/>
      <c r="JS96" s="228"/>
      <c r="JT96" s="228"/>
      <c r="JU96" s="228"/>
      <c r="JV96" s="228"/>
      <c r="JW96" s="228"/>
      <c r="JX96" s="228"/>
      <c r="JY96" s="228"/>
      <c r="JZ96" s="228"/>
      <c r="KA96" s="228"/>
      <c r="KB96" s="228"/>
      <c r="KC96" s="228"/>
      <c r="KD96" s="228"/>
      <c r="KE96" s="228"/>
      <c r="KF96" s="228"/>
      <c r="KG96" s="228"/>
      <c r="KH96" s="228"/>
      <c r="KI96" s="228"/>
      <c r="KJ96" s="228"/>
      <c r="KK96" s="228"/>
      <c r="KL96" s="228"/>
      <c r="KM96" s="228"/>
      <c r="KN96" s="228"/>
      <c r="KO96" s="228"/>
      <c r="KP96" s="228"/>
      <c r="KQ96" s="228"/>
      <c r="KR96" s="228"/>
      <c r="KS96" s="228"/>
      <c r="KT96" s="228"/>
      <c r="KU96" s="228"/>
      <c r="KV96" s="228"/>
      <c r="KW96" s="228"/>
      <c r="KX96" s="228"/>
      <c r="KY96" s="228"/>
      <c r="KZ96" s="228"/>
      <c r="LA96" s="228"/>
      <c r="LB96" s="228"/>
      <c r="LC96" s="228"/>
      <c r="LD96" s="228"/>
      <c r="LE96" s="228"/>
      <c r="LF96" s="228"/>
      <c r="LG96" s="228"/>
      <c r="LH96" s="228"/>
      <c r="LI96" s="228"/>
      <c r="LJ96" s="228"/>
      <c r="LK96" s="228"/>
      <c r="LL96" s="228"/>
      <c r="LM96" s="228"/>
      <c r="LN96" s="228"/>
      <c r="LO96" s="228"/>
      <c r="LP96" s="228"/>
      <c r="LQ96" s="228"/>
      <c r="LR96" s="228"/>
    </row>
    <row r="97" spans="1:330" s="176" customFormat="1" ht="13.5" customHeight="1" x14ac:dyDescent="0.25">
      <c r="A97" s="259">
        <v>86</v>
      </c>
      <c r="B97" s="260" t="s">
        <v>313</v>
      </c>
      <c r="C97" s="260" t="s">
        <v>1634</v>
      </c>
      <c r="D97" s="261" t="s">
        <v>305</v>
      </c>
      <c r="E97" s="291"/>
      <c r="F97" s="291"/>
      <c r="G97" s="262"/>
      <c r="H97" s="263" t="s">
        <v>298</v>
      </c>
      <c r="I97" s="263" t="s">
        <v>306</v>
      </c>
      <c r="J97" s="264"/>
      <c r="K97" s="328" t="s">
        <v>35</v>
      </c>
      <c r="L97" s="314">
        <v>11</v>
      </c>
      <c r="M97" s="322" t="s">
        <v>150</v>
      </c>
      <c r="N97" s="26">
        <v>0</v>
      </c>
      <c r="O97" s="266">
        <f t="shared" si="5"/>
        <v>0</v>
      </c>
      <c r="P97" s="267">
        <f t="shared" si="7"/>
        <v>0</v>
      </c>
      <c r="Q97" s="268">
        <f t="shared" si="6"/>
        <v>0</v>
      </c>
      <c r="R97" s="231"/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  <c r="AF97" s="228"/>
      <c r="AG97" s="228"/>
      <c r="AH97" s="228"/>
      <c r="AI97" s="228"/>
      <c r="AJ97" s="228"/>
      <c r="AK97" s="228"/>
      <c r="AL97" s="228"/>
      <c r="AM97" s="228"/>
      <c r="AN97" s="228"/>
      <c r="AO97" s="228"/>
      <c r="AP97" s="228"/>
      <c r="AQ97" s="228"/>
      <c r="AR97" s="228"/>
      <c r="AS97" s="228"/>
      <c r="AT97" s="228"/>
      <c r="AU97" s="228"/>
      <c r="AV97" s="228"/>
      <c r="AW97" s="228"/>
      <c r="AX97" s="228"/>
      <c r="AY97" s="228"/>
      <c r="AZ97" s="228"/>
      <c r="BA97" s="228"/>
      <c r="BB97" s="228"/>
      <c r="BC97" s="228"/>
      <c r="BD97" s="228"/>
      <c r="BE97" s="228"/>
      <c r="BF97" s="228"/>
      <c r="BG97" s="228"/>
      <c r="BH97" s="228"/>
      <c r="BI97" s="228"/>
      <c r="BJ97" s="228"/>
      <c r="BK97" s="228"/>
      <c r="BL97" s="228"/>
      <c r="BM97" s="228"/>
      <c r="BN97" s="228"/>
      <c r="BO97" s="228"/>
      <c r="BP97" s="228"/>
      <c r="BQ97" s="228"/>
      <c r="BR97" s="228"/>
      <c r="BS97" s="228"/>
      <c r="BT97" s="228"/>
      <c r="BU97" s="228"/>
      <c r="BV97" s="228"/>
      <c r="BW97" s="228"/>
      <c r="BX97" s="228"/>
      <c r="BY97" s="228"/>
      <c r="BZ97" s="228"/>
      <c r="CA97" s="228"/>
      <c r="CB97" s="228"/>
      <c r="CC97" s="228"/>
      <c r="CD97" s="228"/>
      <c r="CE97" s="228"/>
      <c r="CF97" s="228"/>
      <c r="CG97" s="228"/>
      <c r="CH97" s="228"/>
      <c r="CI97" s="228"/>
      <c r="CJ97" s="228"/>
      <c r="CK97" s="228"/>
      <c r="CL97" s="228"/>
      <c r="CM97" s="228"/>
      <c r="CN97" s="228"/>
      <c r="CO97" s="228"/>
      <c r="CP97" s="228"/>
      <c r="CQ97" s="228"/>
      <c r="CR97" s="228"/>
      <c r="CS97" s="228"/>
      <c r="CT97" s="228"/>
      <c r="CU97" s="228"/>
      <c r="CV97" s="228"/>
      <c r="CW97" s="228"/>
      <c r="CX97" s="228"/>
      <c r="CY97" s="228"/>
      <c r="CZ97" s="228"/>
      <c r="DA97" s="228"/>
      <c r="DB97" s="228"/>
      <c r="DC97" s="228"/>
      <c r="DD97" s="228"/>
      <c r="DE97" s="228"/>
      <c r="DF97" s="228"/>
      <c r="DG97" s="228"/>
      <c r="DH97" s="228"/>
      <c r="DI97" s="228"/>
      <c r="DJ97" s="228"/>
      <c r="DK97" s="228"/>
      <c r="DL97" s="228"/>
      <c r="DM97" s="228"/>
      <c r="DN97" s="228"/>
      <c r="DO97" s="228"/>
      <c r="DP97" s="228"/>
      <c r="DQ97" s="228"/>
      <c r="DR97" s="228"/>
      <c r="DS97" s="228"/>
      <c r="DT97" s="228"/>
      <c r="DU97" s="228"/>
      <c r="DV97" s="228"/>
      <c r="DW97" s="228"/>
      <c r="DX97" s="228"/>
      <c r="DY97" s="228"/>
      <c r="DZ97" s="228"/>
      <c r="EA97" s="228"/>
      <c r="EB97" s="228"/>
      <c r="EC97" s="228"/>
      <c r="ED97" s="228"/>
      <c r="EE97" s="228"/>
      <c r="EF97" s="228"/>
      <c r="EG97" s="228"/>
      <c r="EH97" s="228"/>
      <c r="EI97" s="228"/>
      <c r="EJ97" s="228"/>
      <c r="EK97" s="228"/>
      <c r="EL97" s="228"/>
      <c r="EM97" s="228"/>
      <c r="EN97" s="228"/>
      <c r="EO97" s="228"/>
      <c r="EP97" s="228"/>
      <c r="EQ97" s="228"/>
      <c r="ER97" s="228"/>
      <c r="ES97" s="228"/>
      <c r="ET97" s="228"/>
      <c r="EU97" s="228"/>
      <c r="EV97" s="228"/>
      <c r="EW97" s="228"/>
      <c r="EX97" s="228"/>
      <c r="EY97" s="228"/>
      <c r="EZ97" s="228"/>
      <c r="FA97" s="228"/>
      <c r="FB97" s="228"/>
      <c r="FC97" s="228"/>
      <c r="FD97" s="228"/>
      <c r="FE97" s="228"/>
      <c r="FF97" s="228"/>
      <c r="FG97" s="228"/>
      <c r="FH97" s="228"/>
      <c r="FI97" s="228"/>
      <c r="FJ97" s="228"/>
      <c r="FK97" s="228"/>
      <c r="FL97" s="228"/>
      <c r="FM97" s="228"/>
      <c r="FN97" s="228"/>
      <c r="FO97" s="228"/>
      <c r="FP97" s="228"/>
      <c r="FQ97" s="228"/>
      <c r="FR97" s="228"/>
      <c r="FS97" s="228"/>
      <c r="FT97" s="228"/>
      <c r="FU97" s="228"/>
      <c r="FV97" s="228"/>
      <c r="FW97" s="228"/>
      <c r="FX97" s="228"/>
      <c r="FY97" s="228"/>
      <c r="FZ97" s="228"/>
      <c r="GA97" s="228"/>
      <c r="GB97" s="228"/>
      <c r="GC97" s="228"/>
      <c r="GD97" s="228"/>
      <c r="GE97" s="228"/>
      <c r="GF97" s="228"/>
      <c r="GG97" s="228"/>
      <c r="GH97" s="228"/>
      <c r="GI97" s="228"/>
      <c r="GJ97" s="228"/>
      <c r="GK97" s="228"/>
      <c r="GL97" s="228"/>
      <c r="GM97" s="228"/>
      <c r="GN97" s="228"/>
      <c r="GO97" s="228"/>
      <c r="GP97" s="228"/>
      <c r="GQ97" s="228"/>
      <c r="GR97" s="228"/>
      <c r="GS97" s="228"/>
      <c r="GT97" s="228"/>
      <c r="GU97" s="228"/>
      <c r="GV97" s="228"/>
      <c r="GW97" s="228"/>
      <c r="GX97" s="228"/>
      <c r="GY97" s="228"/>
      <c r="GZ97" s="228"/>
      <c r="HA97" s="228"/>
      <c r="HB97" s="228"/>
      <c r="HC97" s="228"/>
      <c r="HD97" s="228"/>
      <c r="HE97" s="228"/>
      <c r="HF97" s="228"/>
      <c r="HG97" s="228"/>
      <c r="HH97" s="228"/>
      <c r="HI97" s="228"/>
      <c r="HJ97" s="228"/>
      <c r="HK97" s="228"/>
      <c r="HL97" s="228"/>
      <c r="HM97" s="228"/>
      <c r="HN97" s="228"/>
      <c r="HO97" s="228"/>
      <c r="HP97" s="228"/>
      <c r="HQ97" s="228"/>
      <c r="HR97" s="228"/>
      <c r="HS97" s="228"/>
      <c r="HT97" s="228"/>
      <c r="HU97" s="228"/>
      <c r="HV97" s="228"/>
      <c r="HW97" s="228"/>
      <c r="HX97" s="228"/>
      <c r="HY97" s="228"/>
      <c r="HZ97" s="228"/>
      <c r="IA97" s="228"/>
      <c r="IB97" s="228"/>
      <c r="IC97" s="228"/>
      <c r="ID97" s="228"/>
      <c r="IE97" s="228"/>
      <c r="IF97" s="228"/>
      <c r="IG97" s="228"/>
      <c r="IH97" s="228"/>
      <c r="II97" s="228"/>
      <c r="IJ97" s="228"/>
      <c r="IK97" s="228"/>
      <c r="IL97" s="228"/>
      <c r="IM97" s="228"/>
      <c r="IN97" s="228"/>
      <c r="IO97" s="228"/>
      <c r="IP97" s="228"/>
      <c r="IQ97" s="228"/>
      <c r="IR97" s="228"/>
      <c r="IS97" s="228"/>
      <c r="IT97" s="228"/>
      <c r="IU97" s="228"/>
      <c r="IV97" s="228"/>
      <c r="IW97" s="228"/>
      <c r="IX97" s="228"/>
      <c r="IY97" s="228"/>
      <c r="IZ97" s="228"/>
      <c r="JA97" s="228"/>
      <c r="JB97" s="228"/>
      <c r="JC97" s="228"/>
      <c r="JD97" s="228"/>
      <c r="JE97" s="228"/>
      <c r="JF97" s="228"/>
      <c r="JG97" s="228"/>
      <c r="JH97" s="228"/>
      <c r="JI97" s="228"/>
      <c r="JJ97" s="228"/>
      <c r="JK97" s="228"/>
      <c r="JL97" s="228"/>
      <c r="JM97" s="228"/>
      <c r="JN97" s="228"/>
      <c r="JO97" s="228"/>
      <c r="JP97" s="228"/>
      <c r="JQ97" s="228"/>
      <c r="JR97" s="228"/>
      <c r="JS97" s="228"/>
      <c r="JT97" s="228"/>
      <c r="JU97" s="228"/>
      <c r="JV97" s="228"/>
      <c r="JW97" s="228"/>
      <c r="JX97" s="228"/>
      <c r="JY97" s="228"/>
      <c r="JZ97" s="228"/>
      <c r="KA97" s="228"/>
      <c r="KB97" s="228"/>
      <c r="KC97" s="228"/>
      <c r="KD97" s="228"/>
      <c r="KE97" s="228"/>
      <c r="KF97" s="228"/>
      <c r="KG97" s="228"/>
      <c r="KH97" s="228"/>
      <c r="KI97" s="228"/>
      <c r="KJ97" s="228"/>
      <c r="KK97" s="228"/>
      <c r="KL97" s="228"/>
      <c r="KM97" s="228"/>
      <c r="KN97" s="228"/>
      <c r="KO97" s="228"/>
      <c r="KP97" s="228"/>
      <c r="KQ97" s="228"/>
      <c r="KR97" s="228"/>
      <c r="KS97" s="228"/>
      <c r="KT97" s="228"/>
      <c r="KU97" s="228"/>
      <c r="KV97" s="228"/>
      <c r="KW97" s="228"/>
      <c r="KX97" s="228"/>
      <c r="KY97" s="228"/>
      <c r="KZ97" s="228"/>
      <c r="LA97" s="228"/>
      <c r="LB97" s="228"/>
      <c r="LC97" s="228"/>
      <c r="LD97" s="228"/>
      <c r="LE97" s="228"/>
      <c r="LF97" s="228"/>
      <c r="LG97" s="228"/>
      <c r="LH97" s="228"/>
      <c r="LI97" s="228"/>
      <c r="LJ97" s="228"/>
      <c r="LK97" s="228"/>
      <c r="LL97" s="228"/>
      <c r="LM97" s="228"/>
      <c r="LN97" s="228"/>
      <c r="LO97" s="228"/>
      <c r="LP97" s="228"/>
      <c r="LQ97" s="228"/>
      <c r="LR97" s="228"/>
    </row>
    <row r="98" spans="1:330" ht="13.5" customHeight="1" x14ac:dyDescent="0.25">
      <c r="A98" s="259">
        <v>87</v>
      </c>
      <c r="B98" s="260" t="s">
        <v>313</v>
      </c>
      <c r="C98" s="260" t="s">
        <v>1634</v>
      </c>
      <c r="D98" s="261" t="s">
        <v>297</v>
      </c>
      <c r="E98" s="291"/>
      <c r="F98" s="291"/>
      <c r="G98" s="262"/>
      <c r="H98" s="263" t="s">
        <v>298</v>
      </c>
      <c r="I98" s="263" t="s">
        <v>299</v>
      </c>
      <c r="J98" s="264"/>
      <c r="K98" s="328" t="s">
        <v>35</v>
      </c>
      <c r="L98" s="314">
        <v>72</v>
      </c>
      <c r="M98" s="322" t="s">
        <v>150</v>
      </c>
      <c r="N98" s="26">
        <v>0</v>
      </c>
      <c r="O98" s="266">
        <f t="shared" si="5"/>
        <v>0</v>
      </c>
      <c r="P98" s="267">
        <f t="shared" si="7"/>
        <v>0</v>
      </c>
      <c r="Q98" s="268">
        <f t="shared" si="6"/>
        <v>0</v>
      </c>
      <c r="R98" s="231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28"/>
      <c r="AH98" s="228"/>
      <c r="AI98" s="228"/>
      <c r="AJ98" s="228"/>
      <c r="AK98" s="228"/>
      <c r="AL98" s="228"/>
      <c r="AM98" s="228"/>
      <c r="AN98" s="228"/>
      <c r="AO98" s="228"/>
      <c r="AP98" s="228"/>
      <c r="AQ98" s="228"/>
      <c r="AR98" s="228"/>
      <c r="AS98" s="228"/>
      <c r="AT98" s="228"/>
      <c r="AU98" s="228"/>
      <c r="AV98" s="228"/>
      <c r="AW98" s="228"/>
      <c r="AX98" s="228"/>
      <c r="AY98" s="228"/>
      <c r="AZ98" s="228"/>
      <c r="BA98" s="228"/>
      <c r="BB98" s="228"/>
      <c r="BC98" s="228"/>
      <c r="BD98" s="228"/>
      <c r="BE98" s="228"/>
      <c r="BF98" s="228"/>
      <c r="BG98" s="228"/>
      <c r="BH98" s="228"/>
      <c r="BI98" s="228"/>
      <c r="BJ98" s="228"/>
      <c r="BK98" s="228"/>
      <c r="BL98" s="228"/>
      <c r="BM98" s="228"/>
      <c r="BN98" s="228"/>
      <c r="BO98" s="228"/>
      <c r="BP98" s="228"/>
      <c r="BQ98" s="228"/>
      <c r="BR98" s="228"/>
      <c r="BS98" s="228"/>
      <c r="BT98" s="228"/>
      <c r="BU98" s="228"/>
      <c r="BV98" s="228"/>
      <c r="BW98" s="228"/>
      <c r="BX98" s="228"/>
      <c r="BY98" s="228"/>
      <c r="BZ98" s="228"/>
      <c r="CA98" s="228"/>
      <c r="CB98" s="228"/>
      <c r="CC98" s="228"/>
      <c r="CD98" s="228"/>
      <c r="CE98" s="228"/>
      <c r="CF98" s="228"/>
      <c r="CG98" s="228"/>
      <c r="CH98" s="228"/>
      <c r="CI98" s="228"/>
      <c r="CJ98" s="228"/>
      <c r="CK98" s="228"/>
      <c r="CL98" s="228"/>
      <c r="CM98" s="228"/>
      <c r="CN98" s="228"/>
      <c r="CO98" s="228"/>
      <c r="CP98" s="228"/>
      <c r="CQ98" s="228"/>
      <c r="CR98" s="228"/>
      <c r="CS98" s="228"/>
      <c r="CT98" s="228"/>
      <c r="CU98" s="228"/>
      <c r="CV98" s="228"/>
      <c r="CW98" s="228"/>
      <c r="CX98" s="228"/>
      <c r="CY98" s="228"/>
      <c r="CZ98" s="228"/>
      <c r="DA98" s="228"/>
      <c r="DB98" s="228"/>
      <c r="DC98" s="228"/>
      <c r="DD98" s="228"/>
      <c r="DE98" s="228"/>
      <c r="DF98" s="228"/>
      <c r="DG98" s="228"/>
      <c r="DH98" s="228"/>
      <c r="DI98" s="228"/>
      <c r="DJ98" s="228"/>
      <c r="DK98" s="228"/>
      <c r="DL98" s="228"/>
      <c r="DM98" s="228"/>
      <c r="DN98" s="228"/>
      <c r="DO98" s="228"/>
      <c r="DP98" s="228"/>
      <c r="DQ98" s="228"/>
      <c r="DR98" s="228"/>
      <c r="DS98" s="228"/>
      <c r="DT98" s="228"/>
      <c r="DU98" s="228"/>
      <c r="DV98" s="228"/>
      <c r="DW98" s="228"/>
      <c r="DX98" s="228"/>
      <c r="DY98" s="228"/>
      <c r="DZ98" s="228"/>
      <c r="EA98" s="228"/>
      <c r="EB98" s="228"/>
      <c r="EC98" s="228"/>
      <c r="ED98" s="228"/>
      <c r="EE98" s="228"/>
      <c r="EF98" s="228"/>
      <c r="EG98" s="228"/>
      <c r="EH98" s="228"/>
      <c r="EI98" s="228"/>
      <c r="EJ98" s="228"/>
      <c r="EK98" s="228"/>
      <c r="EL98" s="228"/>
      <c r="EM98" s="228"/>
      <c r="EN98" s="228"/>
      <c r="EO98" s="228"/>
      <c r="EP98" s="228"/>
      <c r="EQ98" s="228"/>
      <c r="ER98" s="228"/>
      <c r="ES98" s="228"/>
      <c r="ET98" s="228"/>
      <c r="EU98" s="228"/>
      <c r="EV98" s="228"/>
      <c r="EW98" s="228"/>
      <c r="EX98" s="228"/>
      <c r="EY98" s="228"/>
      <c r="EZ98" s="228"/>
      <c r="FA98" s="228"/>
      <c r="FB98" s="228"/>
      <c r="FC98" s="228"/>
      <c r="FD98" s="228"/>
      <c r="FE98" s="228"/>
      <c r="FF98" s="228"/>
      <c r="FG98" s="228"/>
      <c r="FH98" s="228"/>
      <c r="FI98" s="228"/>
      <c r="FJ98" s="228"/>
      <c r="FK98" s="228"/>
      <c r="FL98" s="228"/>
      <c r="FM98" s="228"/>
      <c r="FN98" s="228"/>
      <c r="FO98" s="228"/>
      <c r="FP98" s="228"/>
      <c r="FQ98" s="228"/>
      <c r="FR98" s="228"/>
      <c r="FS98" s="228"/>
      <c r="FT98" s="228"/>
      <c r="FU98" s="228"/>
      <c r="FV98" s="228"/>
      <c r="FW98" s="228"/>
      <c r="FX98" s="228"/>
      <c r="FY98" s="228"/>
      <c r="FZ98" s="228"/>
      <c r="GA98" s="228"/>
      <c r="GB98" s="228"/>
      <c r="GC98" s="228"/>
      <c r="GD98" s="228"/>
      <c r="GE98" s="228"/>
      <c r="GF98" s="228"/>
      <c r="GG98" s="228"/>
      <c r="GH98" s="228"/>
      <c r="GI98" s="228"/>
      <c r="GJ98" s="228"/>
      <c r="GK98" s="228"/>
      <c r="GL98" s="228"/>
      <c r="GM98" s="228"/>
      <c r="GN98" s="228"/>
      <c r="GO98" s="228"/>
      <c r="GP98" s="228"/>
      <c r="GQ98" s="228"/>
      <c r="GR98" s="228"/>
      <c r="GS98" s="228"/>
      <c r="GT98" s="228"/>
      <c r="GU98" s="228"/>
      <c r="GV98" s="228"/>
      <c r="GW98" s="228"/>
      <c r="GX98" s="228"/>
      <c r="GY98" s="228"/>
      <c r="GZ98" s="228"/>
      <c r="HA98" s="228"/>
      <c r="HB98" s="228"/>
      <c r="HC98" s="228"/>
      <c r="HD98" s="228"/>
      <c r="HE98" s="228"/>
      <c r="HF98" s="228"/>
      <c r="HG98" s="228"/>
      <c r="HH98" s="228"/>
      <c r="HI98" s="228"/>
      <c r="HJ98" s="228"/>
      <c r="HK98" s="228"/>
      <c r="HL98" s="228"/>
      <c r="HM98" s="228"/>
      <c r="HN98" s="228"/>
      <c r="HO98" s="228"/>
      <c r="HP98" s="228"/>
      <c r="HQ98" s="228"/>
      <c r="HR98" s="228"/>
      <c r="HS98" s="228"/>
      <c r="HT98" s="228"/>
      <c r="HU98" s="228"/>
      <c r="HV98" s="228"/>
      <c r="HW98" s="228"/>
      <c r="HX98" s="228"/>
      <c r="HY98" s="228"/>
      <c r="HZ98" s="228"/>
      <c r="IA98" s="228"/>
      <c r="IB98" s="228"/>
      <c r="IC98" s="228"/>
      <c r="ID98" s="228"/>
      <c r="IE98" s="228"/>
      <c r="IF98" s="228"/>
      <c r="IG98" s="228"/>
      <c r="IH98" s="228"/>
      <c r="II98" s="228"/>
      <c r="IJ98" s="228"/>
      <c r="IK98" s="228"/>
      <c r="IL98" s="228"/>
      <c r="IM98" s="228"/>
      <c r="IN98" s="228"/>
      <c r="IO98" s="228"/>
      <c r="IP98" s="228"/>
      <c r="IQ98" s="228"/>
      <c r="IR98" s="228"/>
      <c r="IS98" s="228"/>
      <c r="IT98" s="228"/>
      <c r="IU98" s="228"/>
      <c r="IV98" s="228"/>
      <c r="IW98" s="228"/>
      <c r="IX98" s="228"/>
      <c r="IY98" s="228"/>
      <c r="IZ98" s="228"/>
      <c r="JA98" s="228"/>
      <c r="JB98" s="228"/>
      <c r="JC98" s="228"/>
      <c r="JD98" s="228"/>
      <c r="JE98" s="228"/>
      <c r="JF98" s="228"/>
      <c r="JG98" s="228"/>
      <c r="JH98" s="228"/>
      <c r="JI98" s="228"/>
      <c r="JJ98" s="228"/>
      <c r="JK98" s="228"/>
      <c r="JL98" s="228"/>
      <c r="JM98" s="228"/>
      <c r="JN98" s="228"/>
      <c r="JO98" s="228"/>
      <c r="JP98" s="228"/>
      <c r="JQ98" s="228"/>
      <c r="JR98" s="228"/>
      <c r="JS98" s="228"/>
      <c r="JT98" s="228"/>
      <c r="JU98" s="228"/>
      <c r="JV98" s="228"/>
      <c r="JW98" s="228"/>
      <c r="JX98" s="228"/>
      <c r="JY98" s="228"/>
      <c r="JZ98" s="228"/>
      <c r="KA98" s="228"/>
      <c r="KB98" s="228"/>
      <c r="KC98" s="228"/>
      <c r="KD98" s="228"/>
      <c r="KE98" s="228"/>
      <c r="KF98" s="228"/>
      <c r="KG98" s="228"/>
      <c r="KH98" s="228"/>
      <c r="KI98" s="228"/>
      <c r="KJ98" s="228"/>
      <c r="KK98" s="228"/>
      <c r="KL98" s="228"/>
      <c r="KM98" s="228"/>
      <c r="KN98" s="228"/>
      <c r="KO98" s="228"/>
      <c r="KP98" s="228"/>
      <c r="KQ98" s="228"/>
      <c r="KR98" s="228"/>
      <c r="KS98" s="228"/>
      <c r="KT98" s="228"/>
      <c r="KU98" s="228"/>
      <c r="KV98" s="228"/>
      <c r="KW98" s="228"/>
      <c r="KX98" s="228"/>
      <c r="KY98" s="228"/>
      <c r="KZ98" s="228"/>
      <c r="LA98" s="228"/>
      <c r="LB98" s="228"/>
      <c r="LC98" s="228"/>
      <c r="LD98" s="228"/>
      <c r="LE98" s="228"/>
      <c r="LF98" s="228"/>
      <c r="LG98" s="228"/>
      <c r="LH98" s="228"/>
      <c r="LI98" s="228"/>
      <c r="LJ98" s="228"/>
      <c r="LK98" s="228"/>
      <c r="LL98" s="228"/>
      <c r="LM98" s="228"/>
      <c r="LN98" s="228"/>
      <c r="LO98" s="228"/>
      <c r="LP98" s="228"/>
      <c r="LQ98" s="228"/>
      <c r="LR98" s="228"/>
    </row>
    <row r="99" spans="1:330" s="176" customFormat="1" ht="13.5" customHeight="1" x14ac:dyDescent="0.25">
      <c r="A99" s="259">
        <v>88</v>
      </c>
      <c r="B99" s="260" t="s">
        <v>313</v>
      </c>
      <c r="C99" s="260" t="s">
        <v>1634</v>
      </c>
      <c r="D99" s="261" t="s">
        <v>301</v>
      </c>
      <c r="E99" s="291"/>
      <c r="F99" s="291"/>
      <c r="G99" s="262"/>
      <c r="H99" s="263" t="s">
        <v>298</v>
      </c>
      <c r="I99" s="263"/>
      <c r="J99" s="264"/>
      <c r="K99" s="328" t="s">
        <v>35</v>
      </c>
      <c r="L99" s="314">
        <v>200</v>
      </c>
      <c r="M99" s="322" t="s">
        <v>150</v>
      </c>
      <c r="N99" s="26">
        <v>0</v>
      </c>
      <c r="O99" s="266">
        <f t="shared" si="5"/>
        <v>0</v>
      </c>
      <c r="P99" s="267">
        <f t="shared" si="7"/>
        <v>0</v>
      </c>
      <c r="Q99" s="268">
        <f t="shared" si="6"/>
        <v>0</v>
      </c>
      <c r="R99" s="231"/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28"/>
      <c r="AG99" s="228"/>
      <c r="AH99" s="228"/>
      <c r="AI99" s="228"/>
      <c r="AJ99" s="228"/>
      <c r="AK99" s="228"/>
      <c r="AL99" s="228"/>
      <c r="AM99" s="228"/>
      <c r="AN99" s="228"/>
      <c r="AO99" s="228"/>
      <c r="AP99" s="228"/>
      <c r="AQ99" s="228"/>
      <c r="AR99" s="228"/>
      <c r="AS99" s="228"/>
      <c r="AT99" s="228"/>
      <c r="AU99" s="228"/>
      <c r="AV99" s="228"/>
      <c r="AW99" s="228"/>
      <c r="AX99" s="228"/>
      <c r="AY99" s="228"/>
      <c r="AZ99" s="228"/>
      <c r="BA99" s="228"/>
      <c r="BB99" s="228"/>
      <c r="BC99" s="228"/>
      <c r="BD99" s="228"/>
      <c r="BE99" s="228"/>
      <c r="BF99" s="228"/>
      <c r="BG99" s="228"/>
      <c r="BH99" s="228"/>
      <c r="BI99" s="228"/>
      <c r="BJ99" s="228"/>
      <c r="BK99" s="228"/>
      <c r="BL99" s="228"/>
      <c r="BM99" s="228"/>
      <c r="BN99" s="228"/>
      <c r="BO99" s="228"/>
      <c r="BP99" s="228"/>
      <c r="BQ99" s="228"/>
      <c r="BR99" s="228"/>
      <c r="BS99" s="228"/>
      <c r="BT99" s="228"/>
      <c r="BU99" s="228"/>
      <c r="BV99" s="228"/>
      <c r="BW99" s="228"/>
      <c r="BX99" s="228"/>
      <c r="BY99" s="228"/>
      <c r="BZ99" s="228"/>
      <c r="CA99" s="228"/>
      <c r="CB99" s="228"/>
      <c r="CC99" s="228"/>
      <c r="CD99" s="228"/>
      <c r="CE99" s="228"/>
      <c r="CF99" s="228"/>
      <c r="CG99" s="228"/>
      <c r="CH99" s="228"/>
      <c r="CI99" s="228"/>
      <c r="CJ99" s="228"/>
      <c r="CK99" s="228"/>
      <c r="CL99" s="228"/>
      <c r="CM99" s="228"/>
      <c r="CN99" s="228"/>
      <c r="CO99" s="228"/>
      <c r="CP99" s="228"/>
      <c r="CQ99" s="228"/>
      <c r="CR99" s="228"/>
      <c r="CS99" s="228"/>
      <c r="CT99" s="228"/>
      <c r="CU99" s="228"/>
      <c r="CV99" s="228"/>
      <c r="CW99" s="228"/>
      <c r="CX99" s="228"/>
      <c r="CY99" s="228"/>
      <c r="CZ99" s="228"/>
      <c r="DA99" s="228"/>
      <c r="DB99" s="228"/>
      <c r="DC99" s="228"/>
      <c r="DD99" s="228"/>
      <c r="DE99" s="228"/>
      <c r="DF99" s="228"/>
      <c r="DG99" s="228"/>
      <c r="DH99" s="228"/>
      <c r="DI99" s="228"/>
      <c r="DJ99" s="228"/>
      <c r="DK99" s="228"/>
      <c r="DL99" s="228"/>
      <c r="DM99" s="228"/>
      <c r="DN99" s="228"/>
      <c r="DO99" s="228"/>
      <c r="DP99" s="228"/>
      <c r="DQ99" s="228"/>
      <c r="DR99" s="228"/>
      <c r="DS99" s="228"/>
      <c r="DT99" s="228"/>
      <c r="DU99" s="228"/>
      <c r="DV99" s="228"/>
      <c r="DW99" s="228"/>
      <c r="DX99" s="228"/>
      <c r="DY99" s="228"/>
      <c r="DZ99" s="228"/>
      <c r="EA99" s="228"/>
      <c r="EB99" s="228"/>
      <c r="EC99" s="228"/>
      <c r="ED99" s="228"/>
      <c r="EE99" s="228"/>
      <c r="EF99" s="228"/>
      <c r="EG99" s="228"/>
      <c r="EH99" s="228"/>
      <c r="EI99" s="228"/>
      <c r="EJ99" s="228"/>
      <c r="EK99" s="228"/>
      <c r="EL99" s="228"/>
      <c r="EM99" s="228"/>
      <c r="EN99" s="228"/>
      <c r="EO99" s="228"/>
      <c r="EP99" s="228"/>
      <c r="EQ99" s="228"/>
      <c r="ER99" s="228"/>
      <c r="ES99" s="228"/>
      <c r="ET99" s="228"/>
      <c r="EU99" s="228"/>
      <c r="EV99" s="228"/>
      <c r="EW99" s="228"/>
      <c r="EX99" s="228"/>
      <c r="EY99" s="228"/>
      <c r="EZ99" s="228"/>
      <c r="FA99" s="228"/>
      <c r="FB99" s="228"/>
      <c r="FC99" s="228"/>
      <c r="FD99" s="228"/>
      <c r="FE99" s="228"/>
      <c r="FF99" s="228"/>
      <c r="FG99" s="228"/>
      <c r="FH99" s="228"/>
      <c r="FI99" s="228"/>
      <c r="FJ99" s="228"/>
      <c r="FK99" s="228"/>
      <c r="FL99" s="228"/>
      <c r="FM99" s="228"/>
      <c r="FN99" s="228"/>
      <c r="FO99" s="228"/>
      <c r="FP99" s="228"/>
      <c r="FQ99" s="228"/>
      <c r="FR99" s="228"/>
      <c r="FS99" s="228"/>
      <c r="FT99" s="228"/>
      <c r="FU99" s="228"/>
      <c r="FV99" s="228"/>
      <c r="FW99" s="228"/>
      <c r="FX99" s="228"/>
      <c r="FY99" s="228"/>
      <c r="FZ99" s="228"/>
      <c r="GA99" s="228"/>
      <c r="GB99" s="228"/>
      <c r="GC99" s="228"/>
      <c r="GD99" s="228"/>
      <c r="GE99" s="228"/>
      <c r="GF99" s="228"/>
      <c r="GG99" s="228"/>
      <c r="GH99" s="228"/>
      <c r="GI99" s="228"/>
      <c r="GJ99" s="228"/>
      <c r="GK99" s="228"/>
      <c r="GL99" s="228"/>
      <c r="GM99" s="228"/>
      <c r="GN99" s="228"/>
      <c r="GO99" s="228"/>
      <c r="GP99" s="228"/>
      <c r="GQ99" s="228"/>
      <c r="GR99" s="228"/>
      <c r="GS99" s="228"/>
      <c r="GT99" s="228"/>
      <c r="GU99" s="228"/>
      <c r="GV99" s="228"/>
      <c r="GW99" s="228"/>
      <c r="GX99" s="228"/>
      <c r="GY99" s="228"/>
      <c r="GZ99" s="228"/>
      <c r="HA99" s="228"/>
      <c r="HB99" s="228"/>
      <c r="HC99" s="228"/>
      <c r="HD99" s="228"/>
      <c r="HE99" s="228"/>
      <c r="HF99" s="228"/>
      <c r="HG99" s="228"/>
      <c r="HH99" s="228"/>
      <c r="HI99" s="228"/>
      <c r="HJ99" s="228"/>
      <c r="HK99" s="228"/>
      <c r="HL99" s="228"/>
      <c r="HM99" s="228"/>
      <c r="HN99" s="228"/>
      <c r="HO99" s="228"/>
      <c r="HP99" s="228"/>
      <c r="HQ99" s="228"/>
      <c r="HR99" s="228"/>
      <c r="HS99" s="228"/>
      <c r="HT99" s="228"/>
      <c r="HU99" s="228"/>
      <c r="HV99" s="228"/>
      <c r="HW99" s="228"/>
      <c r="HX99" s="228"/>
      <c r="HY99" s="228"/>
      <c r="HZ99" s="228"/>
      <c r="IA99" s="228"/>
      <c r="IB99" s="228"/>
      <c r="IC99" s="228"/>
      <c r="ID99" s="228"/>
      <c r="IE99" s="228"/>
      <c r="IF99" s="228"/>
      <c r="IG99" s="228"/>
      <c r="IH99" s="228"/>
      <c r="II99" s="228"/>
      <c r="IJ99" s="228"/>
      <c r="IK99" s="228"/>
      <c r="IL99" s="228"/>
      <c r="IM99" s="228"/>
      <c r="IN99" s="228"/>
      <c r="IO99" s="228"/>
      <c r="IP99" s="228"/>
      <c r="IQ99" s="228"/>
      <c r="IR99" s="228"/>
      <c r="IS99" s="228"/>
      <c r="IT99" s="228"/>
      <c r="IU99" s="228"/>
      <c r="IV99" s="228"/>
      <c r="IW99" s="228"/>
      <c r="IX99" s="228"/>
      <c r="IY99" s="228"/>
      <c r="IZ99" s="228"/>
      <c r="JA99" s="228"/>
      <c r="JB99" s="228"/>
      <c r="JC99" s="228"/>
      <c r="JD99" s="228"/>
      <c r="JE99" s="228"/>
      <c r="JF99" s="228"/>
      <c r="JG99" s="228"/>
      <c r="JH99" s="228"/>
      <c r="JI99" s="228"/>
      <c r="JJ99" s="228"/>
      <c r="JK99" s="228"/>
      <c r="JL99" s="228"/>
      <c r="JM99" s="228"/>
      <c r="JN99" s="228"/>
      <c r="JO99" s="228"/>
      <c r="JP99" s="228"/>
      <c r="JQ99" s="228"/>
      <c r="JR99" s="228"/>
      <c r="JS99" s="228"/>
      <c r="JT99" s="228"/>
      <c r="JU99" s="228"/>
      <c r="JV99" s="228"/>
      <c r="JW99" s="228"/>
      <c r="JX99" s="228"/>
      <c r="JY99" s="228"/>
      <c r="JZ99" s="228"/>
      <c r="KA99" s="228"/>
      <c r="KB99" s="228"/>
      <c r="KC99" s="228"/>
      <c r="KD99" s="228"/>
      <c r="KE99" s="228"/>
      <c r="KF99" s="228"/>
      <c r="KG99" s="228"/>
      <c r="KH99" s="228"/>
      <c r="KI99" s="228"/>
      <c r="KJ99" s="228"/>
      <c r="KK99" s="228"/>
      <c r="KL99" s="228"/>
      <c r="KM99" s="228"/>
      <c r="KN99" s="228"/>
      <c r="KO99" s="228"/>
      <c r="KP99" s="228"/>
      <c r="KQ99" s="228"/>
      <c r="KR99" s="228"/>
      <c r="KS99" s="228"/>
      <c r="KT99" s="228"/>
      <c r="KU99" s="228"/>
      <c r="KV99" s="228"/>
      <c r="KW99" s="228"/>
      <c r="KX99" s="228"/>
      <c r="KY99" s="228"/>
      <c r="KZ99" s="228"/>
      <c r="LA99" s="228"/>
      <c r="LB99" s="228"/>
      <c r="LC99" s="228"/>
      <c r="LD99" s="228"/>
      <c r="LE99" s="228"/>
      <c r="LF99" s="228"/>
      <c r="LG99" s="228"/>
      <c r="LH99" s="228"/>
      <c r="LI99" s="228"/>
      <c r="LJ99" s="228"/>
      <c r="LK99" s="228"/>
      <c r="LL99" s="228"/>
      <c r="LM99" s="228"/>
      <c r="LN99" s="228"/>
      <c r="LO99" s="228"/>
      <c r="LP99" s="228"/>
      <c r="LQ99" s="228"/>
      <c r="LR99" s="228"/>
    </row>
    <row r="100" spans="1:330" s="176" customFormat="1" ht="13.5" customHeight="1" x14ac:dyDescent="0.25">
      <c r="A100" s="259">
        <v>89</v>
      </c>
      <c r="B100" s="260" t="s">
        <v>313</v>
      </c>
      <c r="C100" s="260" t="s">
        <v>1634</v>
      </c>
      <c r="D100" s="261" t="s">
        <v>307</v>
      </c>
      <c r="E100" s="291"/>
      <c r="F100" s="291"/>
      <c r="G100" s="262"/>
      <c r="H100" s="262" t="s">
        <v>308</v>
      </c>
      <c r="I100" s="262"/>
      <c r="J100" s="262" t="s">
        <v>309</v>
      </c>
      <c r="K100" s="328" t="s">
        <v>35</v>
      </c>
      <c r="L100" s="314">
        <v>57</v>
      </c>
      <c r="M100" s="322" t="s">
        <v>150</v>
      </c>
      <c r="N100" s="26">
        <v>0</v>
      </c>
      <c r="O100" s="266">
        <f t="shared" si="5"/>
        <v>0</v>
      </c>
      <c r="P100" s="267">
        <f t="shared" si="7"/>
        <v>0</v>
      </c>
      <c r="Q100" s="268">
        <f t="shared" si="6"/>
        <v>0</v>
      </c>
      <c r="R100" s="231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  <c r="AM100" s="228"/>
      <c r="AN100" s="228"/>
      <c r="AO100" s="228"/>
      <c r="AP100" s="228"/>
      <c r="AQ100" s="228"/>
      <c r="AR100" s="228"/>
      <c r="AS100" s="228"/>
      <c r="AT100" s="228"/>
      <c r="AU100" s="228"/>
      <c r="AV100" s="228"/>
      <c r="AW100" s="228"/>
      <c r="AX100" s="228"/>
      <c r="AY100" s="228"/>
      <c r="AZ100" s="228"/>
      <c r="BA100" s="228"/>
      <c r="BB100" s="228"/>
      <c r="BC100" s="228"/>
      <c r="BD100" s="228"/>
      <c r="BE100" s="228"/>
      <c r="BF100" s="228"/>
      <c r="BG100" s="228"/>
      <c r="BH100" s="228"/>
      <c r="BI100" s="228"/>
      <c r="BJ100" s="228"/>
      <c r="BK100" s="228"/>
      <c r="BL100" s="228"/>
      <c r="BM100" s="228"/>
      <c r="BN100" s="228"/>
      <c r="BO100" s="228"/>
      <c r="BP100" s="228"/>
      <c r="BQ100" s="228"/>
      <c r="BR100" s="228"/>
      <c r="BS100" s="228"/>
      <c r="BT100" s="228"/>
      <c r="BU100" s="228"/>
      <c r="BV100" s="228"/>
      <c r="BW100" s="228"/>
      <c r="BX100" s="228"/>
      <c r="BY100" s="228"/>
      <c r="BZ100" s="228"/>
      <c r="CA100" s="228"/>
      <c r="CB100" s="228"/>
      <c r="CC100" s="228"/>
      <c r="CD100" s="228"/>
      <c r="CE100" s="228"/>
      <c r="CF100" s="228"/>
      <c r="CG100" s="228"/>
      <c r="CH100" s="228"/>
      <c r="CI100" s="228"/>
      <c r="CJ100" s="228"/>
      <c r="CK100" s="228"/>
      <c r="CL100" s="228"/>
      <c r="CM100" s="228"/>
      <c r="CN100" s="228"/>
      <c r="CO100" s="228"/>
      <c r="CP100" s="228"/>
      <c r="CQ100" s="228"/>
      <c r="CR100" s="228"/>
      <c r="CS100" s="228"/>
      <c r="CT100" s="228"/>
      <c r="CU100" s="228"/>
      <c r="CV100" s="228"/>
      <c r="CW100" s="228"/>
      <c r="CX100" s="228"/>
      <c r="CY100" s="228"/>
      <c r="CZ100" s="228"/>
      <c r="DA100" s="228"/>
      <c r="DB100" s="228"/>
      <c r="DC100" s="228"/>
      <c r="DD100" s="228"/>
      <c r="DE100" s="228"/>
      <c r="DF100" s="228"/>
      <c r="DG100" s="228"/>
      <c r="DH100" s="228"/>
      <c r="DI100" s="228"/>
      <c r="DJ100" s="228"/>
      <c r="DK100" s="228"/>
      <c r="DL100" s="228"/>
      <c r="DM100" s="228"/>
      <c r="DN100" s="228"/>
      <c r="DO100" s="228"/>
      <c r="DP100" s="228"/>
      <c r="DQ100" s="228"/>
      <c r="DR100" s="228"/>
      <c r="DS100" s="228"/>
      <c r="DT100" s="228"/>
      <c r="DU100" s="228"/>
      <c r="DV100" s="228"/>
      <c r="DW100" s="228"/>
      <c r="DX100" s="228"/>
      <c r="DY100" s="228"/>
      <c r="DZ100" s="228"/>
      <c r="EA100" s="228"/>
      <c r="EB100" s="228"/>
      <c r="EC100" s="228"/>
      <c r="ED100" s="228"/>
      <c r="EE100" s="228"/>
      <c r="EF100" s="228"/>
      <c r="EG100" s="228"/>
      <c r="EH100" s="228"/>
      <c r="EI100" s="228"/>
      <c r="EJ100" s="228"/>
      <c r="EK100" s="228"/>
      <c r="EL100" s="228"/>
      <c r="EM100" s="228"/>
      <c r="EN100" s="228"/>
      <c r="EO100" s="228"/>
      <c r="EP100" s="228"/>
      <c r="EQ100" s="228"/>
      <c r="ER100" s="228"/>
      <c r="ES100" s="228"/>
      <c r="ET100" s="228"/>
      <c r="EU100" s="228"/>
      <c r="EV100" s="228"/>
      <c r="EW100" s="228"/>
      <c r="EX100" s="228"/>
      <c r="EY100" s="228"/>
      <c r="EZ100" s="228"/>
      <c r="FA100" s="228"/>
      <c r="FB100" s="228"/>
      <c r="FC100" s="228"/>
      <c r="FD100" s="228"/>
      <c r="FE100" s="228"/>
      <c r="FF100" s="228"/>
      <c r="FG100" s="228"/>
      <c r="FH100" s="228"/>
      <c r="FI100" s="228"/>
      <c r="FJ100" s="228"/>
      <c r="FK100" s="228"/>
      <c r="FL100" s="228"/>
      <c r="FM100" s="228"/>
      <c r="FN100" s="228"/>
      <c r="FO100" s="228"/>
      <c r="FP100" s="228"/>
      <c r="FQ100" s="228"/>
      <c r="FR100" s="228"/>
      <c r="FS100" s="228"/>
      <c r="FT100" s="228"/>
      <c r="FU100" s="228"/>
      <c r="FV100" s="228"/>
      <c r="FW100" s="228"/>
      <c r="FX100" s="228"/>
      <c r="FY100" s="228"/>
      <c r="FZ100" s="228"/>
      <c r="GA100" s="228"/>
      <c r="GB100" s="228"/>
      <c r="GC100" s="228"/>
      <c r="GD100" s="228"/>
      <c r="GE100" s="228"/>
      <c r="GF100" s="228"/>
      <c r="GG100" s="228"/>
      <c r="GH100" s="228"/>
      <c r="GI100" s="228"/>
      <c r="GJ100" s="228"/>
      <c r="GK100" s="228"/>
      <c r="GL100" s="228"/>
      <c r="GM100" s="228"/>
      <c r="GN100" s="228"/>
      <c r="GO100" s="228"/>
      <c r="GP100" s="228"/>
      <c r="GQ100" s="228"/>
      <c r="GR100" s="228"/>
      <c r="GS100" s="228"/>
      <c r="GT100" s="228"/>
      <c r="GU100" s="228"/>
      <c r="GV100" s="228"/>
      <c r="GW100" s="228"/>
      <c r="GX100" s="228"/>
      <c r="GY100" s="228"/>
      <c r="GZ100" s="228"/>
      <c r="HA100" s="228"/>
      <c r="HB100" s="228"/>
      <c r="HC100" s="228"/>
      <c r="HD100" s="228"/>
      <c r="HE100" s="228"/>
      <c r="HF100" s="228"/>
      <c r="HG100" s="228"/>
      <c r="HH100" s="228"/>
      <c r="HI100" s="228"/>
      <c r="HJ100" s="228"/>
      <c r="HK100" s="228"/>
      <c r="HL100" s="228"/>
      <c r="HM100" s="228"/>
      <c r="HN100" s="228"/>
      <c r="HO100" s="228"/>
      <c r="HP100" s="228"/>
      <c r="HQ100" s="228"/>
      <c r="HR100" s="228"/>
      <c r="HS100" s="228"/>
      <c r="HT100" s="228"/>
      <c r="HU100" s="228"/>
      <c r="HV100" s="228"/>
      <c r="HW100" s="228"/>
      <c r="HX100" s="228"/>
      <c r="HY100" s="228"/>
      <c r="HZ100" s="228"/>
      <c r="IA100" s="228"/>
      <c r="IB100" s="228"/>
      <c r="IC100" s="228"/>
      <c r="ID100" s="228"/>
      <c r="IE100" s="228"/>
      <c r="IF100" s="228"/>
      <c r="IG100" s="228"/>
      <c r="IH100" s="228"/>
      <c r="II100" s="228"/>
      <c r="IJ100" s="228"/>
      <c r="IK100" s="228"/>
      <c r="IL100" s="228"/>
      <c r="IM100" s="228"/>
      <c r="IN100" s="228"/>
      <c r="IO100" s="228"/>
      <c r="IP100" s="228"/>
      <c r="IQ100" s="228"/>
      <c r="IR100" s="228"/>
      <c r="IS100" s="228"/>
      <c r="IT100" s="228"/>
      <c r="IU100" s="228"/>
      <c r="IV100" s="228"/>
      <c r="IW100" s="228"/>
      <c r="IX100" s="228"/>
      <c r="IY100" s="228"/>
      <c r="IZ100" s="228"/>
      <c r="JA100" s="228"/>
      <c r="JB100" s="228"/>
      <c r="JC100" s="228"/>
      <c r="JD100" s="228"/>
      <c r="JE100" s="228"/>
      <c r="JF100" s="228"/>
      <c r="JG100" s="228"/>
      <c r="JH100" s="228"/>
      <c r="JI100" s="228"/>
      <c r="JJ100" s="228"/>
      <c r="JK100" s="228"/>
      <c r="JL100" s="228"/>
      <c r="JM100" s="228"/>
      <c r="JN100" s="228"/>
      <c r="JO100" s="228"/>
      <c r="JP100" s="228"/>
      <c r="JQ100" s="228"/>
      <c r="JR100" s="228"/>
      <c r="JS100" s="228"/>
      <c r="JT100" s="228"/>
      <c r="JU100" s="228"/>
      <c r="JV100" s="228"/>
      <c r="JW100" s="228"/>
      <c r="JX100" s="228"/>
      <c r="JY100" s="228"/>
      <c r="JZ100" s="228"/>
      <c r="KA100" s="228"/>
      <c r="KB100" s="228"/>
      <c r="KC100" s="228"/>
      <c r="KD100" s="228"/>
      <c r="KE100" s="228"/>
      <c r="KF100" s="228"/>
      <c r="KG100" s="228"/>
      <c r="KH100" s="228"/>
      <c r="KI100" s="228"/>
      <c r="KJ100" s="228"/>
      <c r="KK100" s="228"/>
      <c r="KL100" s="228"/>
      <c r="KM100" s="228"/>
      <c r="KN100" s="228"/>
      <c r="KO100" s="228"/>
      <c r="KP100" s="228"/>
      <c r="KQ100" s="228"/>
      <c r="KR100" s="228"/>
      <c r="KS100" s="228"/>
      <c r="KT100" s="228"/>
      <c r="KU100" s="228"/>
      <c r="KV100" s="228"/>
      <c r="KW100" s="228"/>
      <c r="KX100" s="228"/>
      <c r="KY100" s="228"/>
      <c r="KZ100" s="228"/>
      <c r="LA100" s="228"/>
      <c r="LB100" s="228"/>
      <c r="LC100" s="228"/>
      <c r="LD100" s="228"/>
      <c r="LE100" s="228"/>
      <c r="LF100" s="228"/>
      <c r="LG100" s="228"/>
      <c r="LH100" s="228"/>
      <c r="LI100" s="228"/>
      <c r="LJ100" s="228"/>
      <c r="LK100" s="228"/>
      <c r="LL100" s="228"/>
      <c r="LM100" s="228"/>
      <c r="LN100" s="228"/>
      <c r="LO100" s="228"/>
      <c r="LP100" s="228"/>
      <c r="LQ100" s="228"/>
      <c r="LR100" s="228"/>
    </row>
    <row r="101" spans="1:330" s="176" customFormat="1" ht="13.5" customHeight="1" x14ac:dyDescent="0.25">
      <c r="A101" s="259">
        <v>90</v>
      </c>
      <c r="B101" s="260" t="s">
        <v>313</v>
      </c>
      <c r="C101" s="260" t="s">
        <v>1634</v>
      </c>
      <c r="D101" s="273" t="s">
        <v>310</v>
      </c>
      <c r="E101" s="291"/>
      <c r="F101" s="291"/>
      <c r="G101" s="274"/>
      <c r="H101" s="274" t="s">
        <v>311</v>
      </c>
      <c r="I101" s="274"/>
      <c r="J101" s="274" t="s">
        <v>312</v>
      </c>
      <c r="K101" s="328" t="s">
        <v>35</v>
      </c>
      <c r="L101" s="314">
        <v>39</v>
      </c>
      <c r="M101" s="322" t="s">
        <v>150</v>
      </c>
      <c r="N101" s="26">
        <v>0</v>
      </c>
      <c r="O101" s="266">
        <f t="shared" si="5"/>
        <v>0</v>
      </c>
      <c r="P101" s="267">
        <f t="shared" si="7"/>
        <v>0</v>
      </c>
      <c r="Q101" s="268">
        <f t="shared" si="6"/>
        <v>0</v>
      </c>
      <c r="R101" s="231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  <c r="AH101" s="228"/>
      <c r="AI101" s="228"/>
      <c r="AJ101" s="228"/>
      <c r="AK101" s="228"/>
      <c r="AL101" s="228"/>
      <c r="AM101" s="228"/>
      <c r="AN101" s="228"/>
      <c r="AO101" s="228"/>
      <c r="AP101" s="228"/>
      <c r="AQ101" s="228"/>
      <c r="AR101" s="228"/>
      <c r="AS101" s="228"/>
      <c r="AT101" s="228"/>
      <c r="AU101" s="228"/>
      <c r="AV101" s="228"/>
      <c r="AW101" s="228"/>
      <c r="AX101" s="228"/>
      <c r="AY101" s="228"/>
      <c r="AZ101" s="228"/>
      <c r="BA101" s="228"/>
      <c r="BB101" s="228"/>
      <c r="BC101" s="228"/>
      <c r="BD101" s="228"/>
      <c r="BE101" s="228"/>
      <c r="BF101" s="228"/>
      <c r="BG101" s="228"/>
      <c r="BH101" s="228"/>
      <c r="BI101" s="228"/>
      <c r="BJ101" s="228"/>
      <c r="BK101" s="228"/>
      <c r="BL101" s="228"/>
      <c r="BM101" s="228"/>
      <c r="BN101" s="228"/>
      <c r="BO101" s="228"/>
      <c r="BP101" s="228"/>
      <c r="BQ101" s="228"/>
      <c r="BR101" s="228"/>
      <c r="BS101" s="228"/>
      <c r="BT101" s="228"/>
      <c r="BU101" s="228"/>
      <c r="BV101" s="228"/>
      <c r="BW101" s="228"/>
      <c r="BX101" s="228"/>
      <c r="BY101" s="228"/>
      <c r="BZ101" s="228"/>
      <c r="CA101" s="228"/>
      <c r="CB101" s="228"/>
      <c r="CC101" s="228"/>
      <c r="CD101" s="228"/>
      <c r="CE101" s="228"/>
      <c r="CF101" s="228"/>
      <c r="CG101" s="228"/>
      <c r="CH101" s="228"/>
      <c r="CI101" s="228"/>
      <c r="CJ101" s="228"/>
      <c r="CK101" s="228"/>
      <c r="CL101" s="228"/>
      <c r="CM101" s="228"/>
      <c r="CN101" s="228"/>
      <c r="CO101" s="228"/>
      <c r="CP101" s="228"/>
      <c r="CQ101" s="228"/>
      <c r="CR101" s="228"/>
      <c r="CS101" s="228"/>
      <c r="CT101" s="228"/>
      <c r="CU101" s="228"/>
      <c r="CV101" s="228"/>
      <c r="CW101" s="228"/>
      <c r="CX101" s="228"/>
      <c r="CY101" s="228"/>
      <c r="CZ101" s="228"/>
      <c r="DA101" s="228"/>
      <c r="DB101" s="228"/>
      <c r="DC101" s="228"/>
      <c r="DD101" s="228"/>
      <c r="DE101" s="228"/>
      <c r="DF101" s="228"/>
      <c r="DG101" s="228"/>
      <c r="DH101" s="228"/>
      <c r="DI101" s="228"/>
      <c r="DJ101" s="228"/>
      <c r="DK101" s="228"/>
      <c r="DL101" s="228"/>
      <c r="DM101" s="228"/>
      <c r="DN101" s="228"/>
      <c r="DO101" s="228"/>
      <c r="DP101" s="228"/>
      <c r="DQ101" s="228"/>
      <c r="DR101" s="228"/>
      <c r="DS101" s="228"/>
      <c r="DT101" s="228"/>
      <c r="DU101" s="228"/>
      <c r="DV101" s="228"/>
      <c r="DW101" s="228"/>
      <c r="DX101" s="228"/>
      <c r="DY101" s="228"/>
      <c r="DZ101" s="228"/>
      <c r="EA101" s="228"/>
      <c r="EB101" s="228"/>
      <c r="EC101" s="228"/>
      <c r="ED101" s="228"/>
      <c r="EE101" s="228"/>
      <c r="EF101" s="228"/>
      <c r="EG101" s="228"/>
      <c r="EH101" s="228"/>
      <c r="EI101" s="228"/>
      <c r="EJ101" s="228"/>
      <c r="EK101" s="228"/>
      <c r="EL101" s="228"/>
      <c r="EM101" s="228"/>
      <c r="EN101" s="228"/>
      <c r="EO101" s="228"/>
      <c r="EP101" s="228"/>
      <c r="EQ101" s="228"/>
      <c r="ER101" s="228"/>
      <c r="ES101" s="228"/>
      <c r="ET101" s="228"/>
      <c r="EU101" s="228"/>
      <c r="EV101" s="228"/>
      <c r="EW101" s="228"/>
      <c r="EX101" s="228"/>
      <c r="EY101" s="228"/>
      <c r="EZ101" s="228"/>
      <c r="FA101" s="228"/>
      <c r="FB101" s="228"/>
      <c r="FC101" s="228"/>
      <c r="FD101" s="228"/>
      <c r="FE101" s="228"/>
      <c r="FF101" s="228"/>
      <c r="FG101" s="228"/>
      <c r="FH101" s="228"/>
      <c r="FI101" s="228"/>
      <c r="FJ101" s="228"/>
      <c r="FK101" s="228"/>
      <c r="FL101" s="228"/>
      <c r="FM101" s="228"/>
      <c r="FN101" s="228"/>
      <c r="FO101" s="228"/>
      <c r="FP101" s="228"/>
      <c r="FQ101" s="228"/>
      <c r="FR101" s="228"/>
      <c r="FS101" s="228"/>
      <c r="FT101" s="228"/>
      <c r="FU101" s="228"/>
      <c r="FV101" s="228"/>
      <c r="FW101" s="228"/>
      <c r="FX101" s="228"/>
      <c r="FY101" s="228"/>
      <c r="FZ101" s="228"/>
      <c r="GA101" s="228"/>
      <c r="GB101" s="228"/>
      <c r="GC101" s="228"/>
      <c r="GD101" s="228"/>
      <c r="GE101" s="228"/>
      <c r="GF101" s="228"/>
      <c r="GG101" s="228"/>
      <c r="GH101" s="228"/>
      <c r="GI101" s="228"/>
      <c r="GJ101" s="228"/>
      <c r="GK101" s="228"/>
      <c r="GL101" s="228"/>
      <c r="GM101" s="228"/>
      <c r="GN101" s="228"/>
      <c r="GO101" s="228"/>
      <c r="GP101" s="228"/>
      <c r="GQ101" s="228"/>
      <c r="GR101" s="228"/>
      <c r="GS101" s="228"/>
      <c r="GT101" s="228"/>
      <c r="GU101" s="228"/>
      <c r="GV101" s="228"/>
      <c r="GW101" s="228"/>
      <c r="GX101" s="228"/>
      <c r="GY101" s="228"/>
      <c r="GZ101" s="228"/>
      <c r="HA101" s="228"/>
      <c r="HB101" s="228"/>
      <c r="HC101" s="228"/>
      <c r="HD101" s="228"/>
      <c r="HE101" s="228"/>
      <c r="HF101" s="228"/>
      <c r="HG101" s="228"/>
      <c r="HH101" s="228"/>
      <c r="HI101" s="228"/>
      <c r="HJ101" s="228"/>
      <c r="HK101" s="228"/>
      <c r="HL101" s="228"/>
      <c r="HM101" s="228"/>
      <c r="HN101" s="228"/>
      <c r="HO101" s="228"/>
      <c r="HP101" s="228"/>
      <c r="HQ101" s="228"/>
      <c r="HR101" s="228"/>
      <c r="HS101" s="228"/>
      <c r="HT101" s="228"/>
      <c r="HU101" s="228"/>
      <c r="HV101" s="228"/>
      <c r="HW101" s="228"/>
      <c r="HX101" s="228"/>
      <c r="HY101" s="228"/>
      <c r="HZ101" s="228"/>
      <c r="IA101" s="228"/>
      <c r="IB101" s="228"/>
      <c r="IC101" s="228"/>
      <c r="ID101" s="228"/>
      <c r="IE101" s="228"/>
      <c r="IF101" s="228"/>
      <c r="IG101" s="228"/>
      <c r="IH101" s="228"/>
      <c r="II101" s="228"/>
      <c r="IJ101" s="228"/>
      <c r="IK101" s="228"/>
      <c r="IL101" s="228"/>
      <c r="IM101" s="228"/>
      <c r="IN101" s="228"/>
      <c r="IO101" s="228"/>
      <c r="IP101" s="228"/>
      <c r="IQ101" s="228"/>
      <c r="IR101" s="228"/>
      <c r="IS101" s="228"/>
      <c r="IT101" s="228"/>
      <c r="IU101" s="228"/>
      <c r="IV101" s="228"/>
      <c r="IW101" s="228"/>
      <c r="IX101" s="228"/>
      <c r="IY101" s="228"/>
      <c r="IZ101" s="228"/>
      <c r="JA101" s="228"/>
      <c r="JB101" s="228"/>
      <c r="JC101" s="228"/>
      <c r="JD101" s="228"/>
      <c r="JE101" s="228"/>
      <c r="JF101" s="228"/>
      <c r="JG101" s="228"/>
      <c r="JH101" s="228"/>
      <c r="JI101" s="228"/>
      <c r="JJ101" s="228"/>
      <c r="JK101" s="228"/>
      <c r="JL101" s="228"/>
      <c r="JM101" s="228"/>
      <c r="JN101" s="228"/>
      <c r="JO101" s="228"/>
      <c r="JP101" s="228"/>
      <c r="JQ101" s="228"/>
      <c r="JR101" s="228"/>
      <c r="JS101" s="228"/>
      <c r="JT101" s="228"/>
      <c r="JU101" s="228"/>
      <c r="JV101" s="228"/>
      <c r="JW101" s="228"/>
      <c r="JX101" s="228"/>
      <c r="JY101" s="228"/>
      <c r="JZ101" s="228"/>
      <c r="KA101" s="228"/>
      <c r="KB101" s="228"/>
      <c r="KC101" s="228"/>
      <c r="KD101" s="228"/>
      <c r="KE101" s="228"/>
      <c r="KF101" s="228"/>
      <c r="KG101" s="228"/>
      <c r="KH101" s="228"/>
      <c r="KI101" s="228"/>
      <c r="KJ101" s="228"/>
      <c r="KK101" s="228"/>
      <c r="KL101" s="228"/>
      <c r="KM101" s="228"/>
      <c r="KN101" s="228"/>
      <c r="KO101" s="228"/>
      <c r="KP101" s="228"/>
      <c r="KQ101" s="228"/>
      <c r="KR101" s="228"/>
      <c r="KS101" s="228"/>
      <c r="KT101" s="228"/>
      <c r="KU101" s="228"/>
      <c r="KV101" s="228"/>
      <c r="KW101" s="228"/>
      <c r="KX101" s="228"/>
      <c r="KY101" s="228"/>
      <c r="KZ101" s="228"/>
      <c r="LA101" s="228"/>
      <c r="LB101" s="228"/>
      <c r="LC101" s="228"/>
      <c r="LD101" s="228"/>
      <c r="LE101" s="228"/>
      <c r="LF101" s="228"/>
      <c r="LG101" s="228"/>
      <c r="LH101" s="228"/>
      <c r="LI101" s="228"/>
      <c r="LJ101" s="228"/>
      <c r="LK101" s="228"/>
      <c r="LL101" s="228"/>
      <c r="LM101" s="228"/>
      <c r="LN101" s="228"/>
      <c r="LO101" s="228"/>
      <c r="LP101" s="228"/>
      <c r="LQ101" s="228"/>
      <c r="LR101" s="228"/>
    </row>
    <row r="102" spans="1:330" s="169" customFormat="1" ht="13.5" customHeight="1" x14ac:dyDescent="0.25">
      <c r="A102" s="259">
        <v>91</v>
      </c>
      <c r="B102" s="260" t="s">
        <v>107</v>
      </c>
      <c r="C102" s="260" t="s">
        <v>1634</v>
      </c>
      <c r="D102" s="273" t="s">
        <v>1600</v>
      </c>
      <c r="E102" s="291"/>
      <c r="F102" s="291"/>
      <c r="G102" s="274"/>
      <c r="H102" s="274"/>
      <c r="I102" s="274"/>
      <c r="J102" s="274"/>
      <c r="K102" s="262"/>
      <c r="L102" s="314">
        <v>500</v>
      </c>
      <c r="M102" s="322" t="s">
        <v>150</v>
      </c>
      <c r="N102" s="26">
        <v>0</v>
      </c>
      <c r="O102" s="266">
        <f t="shared" si="5"/>
        <v>0</v>
      </c>
      <c r="P102" s="267">
        <f t="shared" si="7"/>
        <v>0</v>
      </c>
      <c r="Q102" s="268">
        <f t="shared" si="6"/>
        <v>0</v>
      </c>
      <c r="R102" s="231"/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28"/>
      <c r="AG102" s="228"/>
      <c r="AH102" s="228"/>
      <c r="AI102" s="228"/>
      <c r="AJ102" s="228"/>
      <c r="AK102" s="228"/>
      <c r="AL102" s="228"/>
      <c r="AM102" s="228"/>
      <c r="AN102" s="228"/>
      <c r="AO102" s="228"/>
      <c r="AP102" s="228"/>
      <c r="AQ102" s="228"/>
      <c r="AR102" s="228"/>
      <c r="AS102" s="228"/>
      <c r="AT102" s="228"/>
      <c r="AU102" s="228"/>
      <c r="AV102" s="228"/>
      <c r="AW102" s="228"/>
      <c r="AX102" s="228"/>
      <c r="AY102" s="228"/>
      <c r="AZ102" s="228"/>
      <c r="BA102" s="228"/>
      <c r="BB102" s="228"/>
      <c r="BC102" s="228"/>
      <c r="BD102" s="228"/>
      <c r="BE102" s="228"/>
      <c r="BF102" s="228"/>
      <c r="BG102" s="228"/>
      <c r="BH102" s="228"/>
      <c r="BI102" s="228"/>
      <c r="BJ102" s="228"/>
      <c r="BK102" s="228"/>
      <c r="BL102" s="228"/>
      <c r="BM102" s="228"/>
      <c r="BN102" s="228"/>
      <c r="BO102" s="228"/>
      <c r="BP102" s="228"/>
      <c r="BQ102" s="228"/>
      <c r="BR102" s="228"/>
      <c r="BS102" s="228"/>
      <c r="BT102" s="228"/>
      <c r="BU102" s="228"/>
      <c r="BV102" s="228"/>
      <c r="BW102" s="228"/>
      <c r="BX102" s="228"/>
      <c r="BY102" s="228"/>
      <c r="BZ102" s="228"/>
      <c r="CA102" s="228"/>
      <c r="CB102" s="228"/>
      <c r="CC102" s="228"/>
      <c r="CD102" s="228"/>
      <c r="CE102" s="228"/>
      <c r="CF102" s="228"/>
      <c r="CG102" s="228"/>
      <c r="CH102" s="228"/>
      <c r="CI102" s="228"/>
      <c r="CJ102" s="228"/>
      <c r="CK102" s="228"/>
      <c r="CL102" s="228"/>
      <c r="CM102" s="228"/>
      <c r="CN102" s="228"/>
      <c r="CO102" s="228"/>
      <c r="CP102" s="228"/>
      <c r="CQ102" s="228"/>
      <c r="CR102" s="228"/>
      <c r="CS102" s="228"/>
      <c r="CT102" s="228"/>
      <c r="CU102" s="228"/>
      <c r="CV102" s="228"/>
      <c r="CW102" s="228"/>
      <c r="CX102" s="228"/>
      <c r="CY102" s="228"/>
      <c r="CZ102" s="228"/>
      <c r="DA102" s="228"/>
      <c r="DB102" s="228"/>
      <c r="DC102" s="228"/>
      <c r="DD102" s="228"/>
      <c r="DE102" s="228"/>
      <c r="DF102" s="228"/>
      <c r="DG102" s="228"/>
      <c r="DH102" s="228"/>
      <c r="DI102" s="228"/>
      <c r="DJ102" s="228"/>
      <c r="DK102" s="228"/>
      <c r="DL102" s="228"/>
      <c r="DM102" s="228"/>
      <c r="DN102" s="228"/>
      <c r="DO102" s="228"/>
      <c r="DP102" s="228"/>
      <c r="DQ102" s="228"/>
      <c r="DR102" s="228"/>
      <c r="DS102" s="228"/>
      <c r="DT102" s="228"/>
      <c r="DU102" s="228"/>
      <c r="DV102" s="228"/>
      <c r="DW102" s="228"/>
      <c r="DX102" s="228"/>
      <c r="DY102" s="228"/>
      <c r="DZ102" s="228"/>
      <c r="EA102" s="228"/>
      <c r="EB102" s="228"/>
      <c r="EC102" s="228"/>
      <c r="ED102" s="228"/>
      <c r="EE102" s="228"/>
      <c r="EF102" s="228"/>
      <c r="EG102" s="228"/>
      <c r="EH102" s="228"/>
      <c r="EI102" s="228"/>
      <c r="EJ102" s="228"/>
      <c r="EK102" s="228"/>
      <c r="EL102" s="228"/>
      <c r="EM102" s="228"/>
      <c r="EN102" s="228"/>
      <c r="EO102" s="228"/>
      <c r="EP102" s="228"/>
      <c r="EQ102" s="228"/>
      <c r="ER102" s="228"/>
      <c r="ES102" s="228"/>
      <c r="ET102" s="228"/>
      <c r="EU102" s="228"/>
      <c r="EV102" s="228"/>
      <c r="EW102" s="228"/>
      <c r="EX102" s="228"/>
      <c r="EY102" s="228"/>
      <c r="EZ102" s="228"/>
      <c r="FA102" s="228"/>
      <c r="FB102" s="228"/>
      <c r="FC102" s="228"/>
      <c r="FD102" s="228"/>
      <c r="FE102" s="228"/>
      <c r="FF102" s="228"/>
      <c r="FG102" s="228"/>
      <c r="FH102" s="228"/>
      <c r="FI102" s="228"/>
      <c r="FJ102" s="228"/>
      <c r="FK102" s="228"/>
      <c r="FL102" s="228"/>
      <c r="FM102" s="228"/>
      <c r="FN102" s="228"/>
      <c r="FO102" s="228"/>
      <c r="FP102" s="228"/>
      <c r="FQ102" s="228"/>
      <c r="FR102" s="228"/>
      <c r="FS102" s="228"/>
      <c r="FT102" s="228"/>
      <c r="FU102" s="228"/>
      <c r="FV102" s="228"/>
      <c r="FW102" s="228"/>
      <c r="FX102" s="228"/>
      <c r="FY102" s="228"/>
      <c r="FZ102" s="228"/>
      <c r="GA102" s="228"/>
      <c r="GB102" s="228"/>
      <c r="GC102" s="228"/>
      <c r="GD102" s="228"/>
      <c r="GE102" s="228"/>
      <c r="GF102" s="228"/>
      <c r="GG102" s="228"/>
      <c r="GH102" s="228"/>
      <c r="GI102" s="228"/>
      <c r="GJ102" s="228"/>
      <c r="GK102" s="228"/>
      <c r="GL102" s="228"/>
      <c r="GM102" s="228"/>
      <c r="GN102" s="228"/>
      <c r="GO102" s="228"/>
      <c r="GP102" s="228"/>
      <c r="GQ102" s="228"/>
      <c r="GR102" s="228"/>
      <c r="GS102" s="228"/>
      <c r="GT102" s="228"/>
      <c r="GU102" s="228"/>
      <c r="GV102" s="228"/>
      <c r="GW102" s="228"/>
      <c r="GX102" s="228"/>
      <c r="GY102" s="228"/>
      <c r="GZ102" s="228"/>
      <c r="HA102" s="228"/>
      <c r="HB102" s="228"/>
      <c r="HC102" s="228"/>
      <c r="HD102" s="228"/>
      <c r="HE102" s="228"/>
      <c r="HF102" s="228"/>
      <c r="HG102" s="228"/>
      <c r="HH102" s="228"/>
      <c r="HI102" s="228"/>
      <c r="HJ102" s="228"/>
      <c r="HK102" s="228"/>
      <c r="HL102" s="228"/>
      <c r="HM102" s="228"/>
      <c r="HN102" s="228"/>
      <c r="HO102" s="228"/>
      <c r="HP102" s="228"/>
      <c r="HQ102" s="228"/>
      <c r="HR102" s="228"/>
      <c r="HS102" s="228"/>
      <c r="HT102" s="228"/>
      <c r="HU102" s="228"/>
      <c r="HV102" s="228"/>
      <c r="HW102" s="228"/>
      <c r="HX102" s="228"/>
      <c r="HY102" s="228"/>
      <c r="HZ102" s="228"/>
      <c r="IA102" s="228"/>
      <c r="IB102" s="228"/>
      <c r="IC102" s="228"/>
      <c r="ID102" s="228"/>
      <c r="IE102" s="228"/>
      <c r="IF102" s="228"/>
      <c r="IG102" s="228"/>
      <c r="IH102" s="228"/>
      <c r="II102" s="228"/>
      <c r="IJ102" s="228"/>
      <c r="IK102" s="228"/>
      <c r="IL102" s="228"/>
      <c r="IM102" s="228"/>
      <c r="IN102" s="228"/>
      <c r="IO102" s="228"/>
      <c r="IP102" s="228"/>
      <c r="IQ102" s="228"/>
      <c r="IR102" s="228"/>
      <c r="IS102" s="228"/>
      <c r="IT102" s="228"/>
      <c r="IU102" s="228"/>
      <c r="IV102" s="228"/>
      <c r="IW102" s="228"/>
      <c r="IX102" s="228"/>
      <c r="IY102" s="228"/>
      <c r="IZ102" s="228"/>
      <c r="JA102" s="228"/>
      <c r="JB102" s="228"/>
      <c r="JC102" s="228"/>
      <c r="JD102" s="228"/>
      <c r="JE102" s="228"/>
      <c r="JF102" s="228"/>
      <c r="JG102" s="228"/>
      <c r="JH102" s="228"/>
      <c r="JI102" s="228"/>
      <c r="JJ102" s="228"/>
      <c r="JK102" s="228"/>
      <c r="JL102" s="228"/>
      <c r="JM102" s="228"/>
      <c r="JN102" s="228"/>
      <c r="JO102" s="228"/>
      <c r="JP102" s="228"/>
      <c r="JQ102" s="228"/>
      <c r="JR102" s="228"/>
      <c r="JS102" s="228"/>
      <c r="JT102" s="228"/>
      <c r="JU102" s="228"/>
      <c r="JV102" s="228"/>
      <c r="JW102" s="228"/>
      <c r="JX102" s="228"/>
      <c r="JY102" s="228"/>
      <c r="JZ102" s="228"/>
      <c r="KA102" s="228"/>
      <c r="KB102" s="228"/>
      <c r="KC102" s="228"/>
      <c r="KD102" s="228"/>
      <c r="KE102" s="228"/>
      <c r="KF102" s="228"/>
      <c r="KG102" s="228"/>
      <c r="KH102" s="228"/>
      <c r="KI102" s="228"/>
      <c r="KJ102" s="228"/>
      <c r="KK102" s="228"/>
      <c r="KL102" s="228"/>
      <c r="KM102" s="228"/>
      <c r="KN102" s="228"/>
      <c r="KO102" s="228"/>
      <c r="KP102" s="228"/>
      <c r="KQ102" s="228"/>
      <c r="KR102" s="228"/>
      <c r="KS102" s="228"/>
      <c r="KT102" s="228"/>
      <c r="KU102" s="228"/>
      <c r="KV102" s="228"/>
      <c r="KW102" s="228"/>
      <c r="KX102" s="228"/>
      <c r="KY102" s="228"/>
      <c r="KZ102" s="228"/>
      <c r="LA102" s="228"/>
      <c r="LB102" s="228"/>
      <c r="LC102" s="228"/>
      <c r="LD102" s="228"/>
      <c r="LE102" s="228"/>
      <c r="LF102" s="228"/>
      <c r="LG102" s="228"/>
      <c r="LH102" s="228"/>
      <c r="LI102" s="228"/>
      <c r="LJ102" s="228"/>
      <c r="LK102" s="228"/>
      <c r="LL102" s="228"/>
      <c r="LM102" s="228"/>
      <c r="LN102" s="228"/>
      <c r="LO102" s="228"/>
      <c r="LP102" s="228"/>
      <c r="LQ102" s="228"/>
      <c r="LR102" s="228"/>
    </row>
    <row r="103" spans="1:330" x14ac:dyDescent="0.25">
      <c r="A103" s="259">
        <v>92</v>
      </c>
      <c r="B103" s="260" t="s">
        <v>107</v>
      </c>
      <c r="C103" s="260" t="s">
        <v>1634</v>
      </c>
      <c r="D103" s="273" t="s">
        <v>1601</v>
      </c>
      <c r="E103" s="291"/>
      <c r="F103" s="291"/>
      <c r="G103" s="274"/>
      <c r="H103" s="274" t="s">
        <v>1602</v>
      </c>
      <c r="I103" s="274"/>
      <c r="J103" s="274"/>
      <c r="K103" s="262"/>
      <c r="L103" s="314">
        <v>5032</v>
      </c>
      <c r="M103" s="322" t="s">
        <v>150</v>
      </c>
      <c r="N103" s="26">
        <v>0</v>
      </c>
      <c r="O103" s="266">
        <f t="shared" si="5"/>
        <v>0</v>
      </c>
      <c r="P103" s="267">
        <f t="shared" si="7"/>
        <v>0</v>
      </c>
      <c r="Q103" s="268">
        <f t="shared" si="6"/>
        <v>0</v>
      </c>
      <c r="R103" s="231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228"/>
      <c r="AH103" s="228"/>
      <c r="AI103" s="228"/>
      <c r="AJ103" s="228"/>
      <c r="AK103" s="228"/>
      <c r="AL103" s="228"/>
      <c r="AM103" s="228"/>
      <c r="AN103" s="228"/>
      <c r="AO103" s="228"/>
      <c r="AP103" s="228"/>
      <c r="AQ103" s="228"/>
      <c r="AR103" s="228"/>
      <c r="AS103" s="228"/>
      <c r="AT103" s="228"/>
      <c r="AU103" s="228"/>
      <c r="AV103" s="228"/>
      <c r="AW103" s="228"/>
      <c r="AX103" s="228"/>
      <c r="AY103" s="228"/>
      <c r="AZ103" s="228"/>
      <c r="BA103" s="228"/>
      <c r="BB103" s="228"/>
      <c r="BC103" s="228"/>
      <c r="BD103" s="228"/>
      <c r="BE103" s="228"/>
      <c r="BF103" s="228"/>
      <c r="BG103" s="228"/>
      <c r="BH103" s="228"/>
      <c r="BI103" s="228"/>
      <c r="BJ103" s="228"/>
      <c r="BK103" s="228"/>
      <c r="BL103" s="228"/>
      <c r="BM103" s="228"/>
      <c r="BN103" s="228"/>
      <c r="BO103" s="228"/>
      <c r="BP103" s="228"/>
      <c r="BQ103" s="228"/>
      <c r="BR103" s="228"/>
      <c r="BS103" s="228"/>
      <c r="BT103" s="228"/>
      <c r="BU103" s="228"/>
      <c r="BV103" s="228"/>
      <c r="BW103" s="228"/>
      <c r="BX103" s="228"/>
      <c r="BY103" s="228"/>
      <c r="BZ103" s="228"/>
      <c r="CA103" s="228"/>
      <c r="CB103" s="228"/>
      <c r="CC103" s="228"/>
      <c r="CD103" s="228"/>
      <c r="CE103" s="228"/>
      <c r="CF103" s="228"/>
      <c r="CG103" s="228"/>
      <c r="CH103" s="228"/>
      <c r="CI103" s="228"/>
      <c r="CJ103" s="228"/>
      <c r="CK103" s="228"/>
      <c r="CL103" s="228"/>
      <c r="CM103" s="228"/>
      <c r="CN103" s="228"/>
      <c r="CO103" s="228"/>
      <c r="CP103" s="228"/>
      <c r="CQ103" s="228"/>
      <c r="CR103" s="228"/>
      <c r="CS103" s="228"/>
      <c r="CT103" s="228"/>
      <c r="CU103" s="228"/>
      <c r="CV103" s="228"/>
      <c r="CW103" s="228"/>
      <c r="CX103" s="228"/>
      <c r="CY103" s="228"/>
      <c r="CZ103" s="228"/>
      <c r="DA103" s="228"/>
      <c r="DB103" s="228"/>
      <c r="DC103" s="228"/>
      <c r="DD103" s="228"/>
      <c r="DE103" s="228"/>
      <c r="DF103" s="228"/>
      <c r="DG103" s="228"/>
      <c r="DH103" s="228"/>
      <c r="DI103" s="228"/>
      <c r="DJ103" s="228"/>
      <c r="DK103" s="228"/>
      <c r="DL103" s="228"/>
      <c r="DM103" s="228"/>
      <c r="DN103" s="228"/>
      <c r="DO103" s="228"/>
      <c r="DP103" s="228"/>
      <c r="DQ103" s="228"/>
      <c r="DR103" s="228"/>
      <c r="DS103" s="228"/>
      <c r="DT103" s="228"/>
      <c r="DU103" s="228"/>
      <c r="DV103" s="228"/>
      <c r="DW103" s="228"/>
      <c r="DX103" s="228"/>
      <c r="DY103" s="228"/>
      <c r="DZ103" s="228"/>
      <c r="EA103" s="228"/>
      <c r="EB103" s="228"/>
      <c r="EC103" s="228"/>
      <c r="ED103" s="228"/>
      <c r="EE103" s="228"/>
      <c r="EF103" s="228"/>
      <c r="EG103" s="228"/>
      <c r="EH103" s="228"/>
      <c r="EI103" s="228"/>
      <c r="EJ103" s="228"/>
      <c r="EK103" s="228"/>
      <c r="EL103" s="228"/>
      <c r="EM103" s="228"/>
      <c r="EN103" s="228"/>
      <c r="EO103" s="228"/>
      <c r="EP103" s="228"/>
      <c r="EQ103" s="228"/>
      <c r="ER103" s="228"/>
      <c r="ES103" s="228"/>
      <c r="ET103" s="228"/>
      <c r="EU103" s="228"/>
      <c r="EV103" s="228"/>
      <c r="EW103" s="228"/>
      <c r="EX103" s="228"/>
      <c r="EY103" s="228"/>
      <c r="EZ103" s="228"/>
      <c r="FA103" s="228"/>
      <c r="FB103" s="228"/>
      <c r="FC103" s="228"/>
      <c r="FD103" s="228"/>
      <c r="FE103" s="228"/>
      <c r="FF103" s="228"/>
      <c r="FG103" s="228"/>
      <c r="FH103" s="228"/>
      <c r="FI103" s="228"/>
      <c r="FJ103" s="228"/>
      <c r="FK103" s="228"/>
      <c r="FL103" s="228"/>
      <c r="FM103" s="228"/>
      <c r="FN103" s="228"/>
      <c r="FO103" s="228"/>
      <c r="FP103" s="228"/>
      <c r="FQ103" s="228"/>
      <c r="FR103" s="228"/>
      <c r="FS103" s="228"/>
      <c r="FT103" s="228"/>
      <c r="FU103" s="228"/>
      <c r="FV103" s="228"/>
      <c r="FW103" s="228"/>
      <c r="FX103" s="228"/>
      <c r="FY103" s="228"/>
      <c r="FZ103" s="228"/>
      <c r="GA103" s="228"/>
      <c r="GB103" s="228"/>
      <c r="GC103" s="228"/>
      <c r="GD103" s="228"/>
      <c r="GE103" s="228"/>
      <c r="GF103" s="228"/>
      <c r="GG103" s="228"/>
      <c r="GH103" s="228"/>
      <c r="GI103" s="228"/>
      <c r="GJ103" s="228"/>
      <c r="GK103" s="228"/>
      <c r="GL103" s="228"/>
      <c r="GM103" s="228"/>
      <c r="GN103" s="228"/>
      <c r="GO103" s="228"/>
      <c r="GP103" s="228"/>
      <c r="GQ103" s="228"/>
      <c r="GR103" s="228"/>
      <c r="GS103" s="228"/>
      <c r="GT103" s="228"/>
      <c r="GU103" s="228"/>
      <c r="GV103" s="228"/>
      <c r="GW103" s="228"/>
      <c r="GX103" s="228"/>
      <c r="GY103" s="228"/>
      <c r="GZ103" s="228"/>
      <c r="HA103" s="228"/>
      <c r="HB103" s="228"/>
      <c r="HC103" s="228"/>
      <c r="HD103" s="228"/>
      <c r="HE103" s="228"/>
      <c r="HF103" s="228"/>
      <c r="HG103" s="228"/>
      <c r="HH103" s="228"/>
      <c r="HI103" s="228"/>
      <c r="HJ103" s="228"/>
      <c r="HK103" s="228"/>
      <c r="HL103" s="228"/>
      <c r="HM103" s="228"/>
      <c r="HN103" s="228"/>
      <c r="HO103" s="228"/>
      <c r="HP103" s="228"/>
      <c r="HQ103" s="228"/>
      <c r="HR103" s="228"/>
      <c r="HS103" s="228"/>
      <c r="HT103" s="228"/>
      <c r="HU103" s="228"/>
      <c r="HV103" s="228"/>
      <c r="HW103" s="228"/>
      <c r="HX103" s="228"/>
      <c r="HY103" s="228"/>
      <c r="HZ103" s="228"/>
      <c r="IA103" s="228"/>
      <c r="IB103" s="228"/>
      <c r="IC103" s="228"/>
      <c r="ID103" s="228"/>
      <c r="IE103" s="228"/>
      <c r="IF103" s="228"/>
      <c r="IG103" s="228"/>
      <c r="IH103" s="228"/>
      <c r="II103" s="228"/>
      <c r="IJ103" s="228"/>
      <c r="IK103" s="228"/>
      <c r="IL103" s="228"/>
      <c r="IM103" s="228"/>
      <c r="IN103" s="228"/>
      <c r="IO103" s="228"/>
      <c r="IP103" s="228"/>
      <c r="IQ103" s="228"/>
      <c r="IR103" s="228"/>
      <c r="IS103" s="228"/>
      <c r="IT103" s="228"/>
      <c r="IU103" s="228"/>
      <c r="IV103" s="228"/>
      <c r="IW103" s="228"/>
      <c r="IX103" s="228"/>
      <c r="IY103" s="228"/>
      <c r="IZ103" s="228"/>
      <c r="JA103" s="228"/>
      <c r="JB103" s="228"/>
      <c r="JC103" s="228"/>
      <c r="JD103" s="228"/>
      <c r="JE103" s="228"/>
      <c r="JF103" s="228"/>
      <c r="JG103" s="228"/>
      <c r="JH103" s="228"/>
      <c r="JI103" s="228"/>
      <c r="JJ103" s="228"/>
      <c r="JK103" s="228"/>
      <c r="JL103" s="228"/>
      <c r="JM103" s="228"/>
      <c r="JN103" s="228"/>
      <c r="JO103" s="228"/>
      <c r="JP103" s="228"/>
      <c r="JQ103" s="228"/>
      <c r="JR103" s="228"/>
      <c r="JS103" s="228"/>
      <c r="JT103" s="228"/>
      <c r="JU103" s="228"/>
      <c r="JV103" s="228"/>
      <c r="JW103" s="228"/>
      <c r="JX103" s="228"/>
      <c r="JY103" s="228"/>
      <c r="JZ103" s="228"/>
      <c r="KA103" s="228"/>
      <c r="KB103" s="228"/>
      <c r="KC103" s="228"/>
      <c r="KD103" s="228"/>
      <c r="KE103" s="228"/>
      <c r="KF103" s="228"/>
      <c r="KG103" s="228"/>
      <c r="KH103" s="228"/>
      <c r="KI103" s="228"/>
      <c r="KJ103" s="228"/>
      <c r="KK103" s="228"/>
      <c r="KL103" s="228"/>
      <c r="KM103" s="228"/>
      <c r="KN103" s="228"/>
      <c r="KO103" s="228"/>
      <c r="KP103" s="228"/>
      <c r="KQ103" s="228"/>
      <c r="KR103" s="228"/>
      <c r="KS103" s="228"/>
      <c r="KT103" s="228"/>
      <c r="KU103" s="228"/>
      <c r="KV103" s="228"/>
      <c r="KW103" s="228"/>
      <c r="KX103" s="228"/>
      <c r="KY103" s="228"/>
      <c r="KZ103" s="228"/>
      <c r="LA103" s="228"/>
      <c r="LB103" s="228"/>
      <c r="LC103" s="228"/>
      <c r="LD103" s="228"/>
      <c r="LE103" s="228"/>
      <c r="LF103" s="228"/>
      <c r="LG103" s="228"/>
      <c r="LH103" s="228"/>
      <c r="LI103" s="228"/>
      <c r="LJ103" s="228"/>
      <c r="LK103" s="228"/>
      <c r="LL103" s="228"/>
      <c r="LM103" s="228"/>
      <c r="LN103" s="228"/>
      <c r="LO103" s="228"/>
      <c r="LP103" s="228"/>
      <c r="LQ103" s="228"/>
      <c r="LR103" s="228"/>
    </row>
    <row r="104" spans="1:330" s="169" customFormat="1" ht="13.5" customHeight="1" x14ac:dyDescent="0.25">
      <c r="A104" s="259">
        <v>93</v>
      </c>
      <c r="B104" s="260" t="s">
        <v>107</v>
      </c>
      <c r="C104" s="260" t="s">
        <v>1634</v>
      </c>
      <c r="D104" s="269" t="s">
        <v>233</v>
      </c>
      <c r="E104" s="291"/>
      <c r="F104" s="291"/>
      <c r="G104" s="262" t="s">
        <v>234</v>
      </c>
      <c r="H104" s="263"/>
      <c r="I104" s="263" t="s">
        <v>1667</v>
      </c>
      <c r="J104" s="264"/>
      <c r="K104" s="264" t="s">
        <v>235</v>
      </c>
      <c r="L104" s="314">
        <v>1120</v>
      </c>
      <c r="M104" s="322" t="s">
        <v>150</v>
      </c>
      <c r="N104" s="26">
        <v>0</v>
      </c>
      <c r="O104" s="266">
        <f t="shared" si="5"/>
        <v>0</v>
      </c>
      <c r="P104" s="267">
        <f t="shared" si="7"/>
        <v>0</v>
      </c>
      <c r="Q104" s="268">
        <f t="shared" si="6"/>
        <v>0</v>
      </c>
      <c r="R104" s="231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  <c r="AM104" s="228"/>
      <c r="AN104" s="228"/>
      <c r="AO104" s="228"/>
      <c r="AP104" s="228"/>
      <c r="AQ104" s="228"/>
      <c r="AR104" s="228"/>
      <c r="AS104" s="228"/>
      <c r="AT104" s="228"/>
      <c r="AU104" s="228"/>
      <c r="AV104" s="228"/>
      <c r="AW104" s="228"/>
      <c r="AX104" s="228"/>
      <c r="AY104" s="228"/>
      <c r="AZ104" s="228"/>
      <c r="BA104" s="228"/>
      <c r="BB104" s="228"/>
      <c r="BC104" s="228"/>
      <c r="BD104" s="228"/>
      <c r="BE104" s="228"/>
      <c r="BF104" s="228"/>
      <c r="BG104" s="228"/>
      <c r="BH104" s="228"/>
      <c r="BI104" s="228"/>
      <c r="BJ104" s="228"/>
      <c r="BK104" s="228"/>
      <c r="BL104" s="228"/>
      <c r="BM104" s="228"/>
      <c r="BN104" s="228"/>
      <c r="BO104" s="228"/>
      <c r="BP104" s="228"/>
      <c r="BQ104" s="228"/>
      <c r="BR104" s="228"/>
      <c r="BS104" s="228"/>
      <c r="BT104" s="228"/>
      <c r="BU104" s="228"/>
      <c r="BV104" s="228"/>
      <c r="BW104" s="228"/>
      <c r="BX104" s="228"/>
      <c r="BY104" s="228"/>
      <c r="BZ104" s="228"/>
      <c r="CA104" s="228"/>
      <c r="CB104" s="228"/>
      <c r="CC104" s="228"/>
      <c r="CD104" s="228"/>
      <c r="CE104" s="228"/>
      <c r="CF104" s="228"/>
      <c r="CG104" s="228"/>
      <c r="CH104" s="228"/>
      <c r="CI104" s="228"/>
      <c r="CJ104" s="228"/>
      <c r="CK104" s="228"/>
      <c r="CL104" s="228"/>
      <c r="CM104" s="228"/>
      <c r="CN104" s="228"/>
      <c r="CO104" s="228"/>
      <c r="CP104" s="228"/>
      <c r="CQ104" s="228"/>
      <c r="CR104" s="228"/>
      <c r="CS104" s="228"/>
      <c r="CT104" s="228"/>
      <c r="CU104" s="228"/>
      <c r="CV104" s="228"/>
      <c r="CW104" s="228"/>
      <c r="CX104" s="228"/>
      <c r="CY104" s="228"/>
      <c r="CZ104" s="228"/>
      <c r="DA104" s="228"/>
      <c r="DB104" s="228"/>
      <c r="DC104" s="228"/>
      <c r="DD104" s="228"/>
      <c r="DE104" s="228"/>
      <c r="DF104" s="228"/>
      <c r="DG104" s="228"/>
      <c r="DH104" s="228"/>
      <c r="DI104" s="228"/>
      <c r="DJ104" s="228"/>
      <c r="DK104" s="228"/>
      <c r="DL104" s="228"/>
      <c r="DM104" s="228"/>
      <c r="DN104" s="228"/>
      <c r="DO104" s="228"/>
      <c r="DP104" s="228"/>
      <c r="DQ104" s="228"/>
      <c r="DR104" s="228"/>
      <c r="DS104" s="228"/>
      <c r="DT104" s="228"/>
      <c r="DU104" s="228"/>
      <c r="DV104" s="228"/>
      <c r="DW104" s="228"/>
      <c r="DX104" s="228"/>
      <c r="DY104" s="228"/>
      <c r="DZ104" s="228"/>
      <c r="EA104" s="228"/>
      <c r="EB104" s="228"/>
      <c r="EC104" s="228"/>
      <c r="ED104" s="228"/>
      <c r="EE104" s="228"/>
      <c r="EF104" s="228"/>
      <c r="EG104" s="228"/>
      <c r="EH104" s="228"/>
      <c r="EI104" s="228"/>
      <c r="EJ104" s="228"/>
      <c r="EK104" s="228"/>
      <c r="EL104" s="228"/>
      <c r="EM104" s="228"/>
      <c r="EN104" s="228"/>
      <c r="EO104" s="228"/>
      <c r="EP104" s="228"/>
      <c r="EQ104" s="228"/>
      <c r="ER104" s="228"/>
      <c r="ES104" s="228"/>
      <c r="ET104" s="228"/>
      <c r="EU104" s="228"/>
      <c r="EV104" s="228"/>
      <c r="EW104" s="228"/>
      <c r="EX104" s="228"/>
      <c r="EY104" s="228"/>
      <c r="EZ104" s="228"/>
      <c r="FA104" s="228"/>
      <c r="FB104" s="228"/>
      <c r="FC104" s="228"/>
      <c r="FD104" s="228"/>
      <c r="FE104" s="228"/>
      <c r="FF104" s="228"/>
      <c r="FG104" s="228"/>
      <c r="FH104" s="228"/>
      <c r="FI104" s="228"/>
      <c r="FJ104" s="228"/>
      <c r="FK104" s="228"/>
      <c r="FL104" s="228"/>
      <c r="FM104" s="228"/>
      <c r="FN104" s="228"/>
      <c r="FO104" s="228"/>
      <c r="FP104" s="228"/>
      <c r="FQ104" s="228"/>
      <c r="FR104" s="228"/>
      <c r="FS104" s="228"/>
      <c r="FT104" s="228"/>
      <c r="FU104" s="228"/>
      <c r="FV104" s="228"/>
      <c r="FW104" s="228"/>
      <c r="FX104" s="228"/>
      <c r="FY104" s="228"/>
      <c r="FZ104" s="228"/>
      <c r="GA104" s="228"/>
      <c r="GB104" s="228"/>
      <c r="GC104" s="228"/>
      <c r="GD104" s="228"/>
      <c r="GE104" s="228"/>
      <c r="GF104" s="228"/>
      <c r="GG104" s="228"/>
      <c r="GH104" s="228"/>
      <c r="GI104" s="228"/>
      <c r="GJ104" s="228"/>
      <c r="GK104" s="228"/>
      <c r="GL104" s="228"/>
      <c r="GM104" s="228"/>
      <c r="GN104" s="228"/>
      <c r="GO104" s="228"/>
      <c r="GP104" s="228"/>
      <c r="GQ104" s="228"/>
      <c r="GR104" s="228"/>
      <c r="GS104" s="228"/>
      <c r="GT104" s="228"/>
      <c r="GU104" s="228"/>
      <c r="GV104" s="228"/>
      <c r="GW104" s="228"/>
      <c r="GX104" s="228"/>
      <c r="GY104" s="228"/>
      <c r="GZ104" s="228"/>
      <c r="HA104" s="228"/>
      <c r="HB104" s="228"/>
      <c r="HC104" s="228"/>
      <c r="HD104" s="228"/>
      <c r="HE104" s="228"/>
      <c r="HF104" s="228"/>
      <c r="HG104" s="228"/>
      <c r="HH104" s="228"/>
      <c r="HI104" s="228"/>
      <c r="HJ104" s="228"/>
      <c r="HK104" s="228"/>
      <c r="HL104" s="228"/>
      <c r="HM104" s="228"/>
      <c r="HN104" s="228"/>
      <c r="HO104" s="228"/>
      <c r="HP104" s="228"/>
      <c r="HQ104" s="228"/>
      <c r="HR104" s="228"/>
      <c r="HS104" s="228"/>
      <c r="HT104" s="228"/>
      <c r="HU104" s="228"/>
      <c r="HV104" s="228"/>
      <c r="HW104" s="228"/>
      <c r="HX104" s="228"/>
      <c r="HY104" s="228"/>
      <c r="HZ104" s="228"/>
      <c r="IA104" s="228"/>
      <c r="IB104" s="228"/>
      <c r="IC104" s="228"/>
      <c r="ID104" s="228"/>
      <c r="IE104" s="228"/>
      <c r="IF104" s="228"/>
      <c r="IG104" s="228"/>
      <c r="IH104" s="228"/>
      <c r="II104" s="228"/>
      <c r="IJ104" s="228"/>
      <c r="IK104" s="228"/>
      <c r="IL104" s="228"/>
      <c r="IM104" s="228"/>
      <c r="IN104" s="228"/>
      <c r="IO104" s="228"/>
      <c r="IP104" s="228"/>
      <c r="IQ104" s="228"/>
      <c r="IR104" s="228"/>
      <c r="IS104" s="228"/>
      <c r="IT104" s="228"/>
      <c r="IU104" s="228"/>
      <c r="IV104" s="228"/>
      <c r="IW104" s="228"/>
      <c r="IX104" s="228"/>
      <c r="IY104" s="228"/>
      <c r="IZ104" s="228"/>
      <c r="JA104" s="228"/>
      <c r="JB104" s="228"/>
      <c r="JC104" s="228"/>
      <c r="JD104" s="228"/>
      <c r="JE104" s="228"/>
      <c r="JF104" s="228"/>
      <c r="JG104" s="228"/>
      <c r="JH104" s="228"/>
      <c r="JI104" s="228"/>
      <c r="JJ104" s="228"/>
      <c r="JK104" s="228"/>
      <c r="JL104" s="228"/>
      <c r="JM104" s="228"/>
      <c r="JN104" s="228"/>
      <c r="JO104" s="228"/>
      <c r="JP104" s="228"/>
      <c r="JQ104" s="228"/>
      <c r="JR104" s="228"/>
      <c r="JS104" s="228"/>
      <c r="JT104" s="228"/>
      <c r="JU104" s="228"/>
      <c r="JV104" s="228"/>
      <c r="JW104" s="228"/>
      <c r="JX104" s="228"/>
      <c r="JY104" s="228"/>
      <c r="JZ104" s="228"/>
      <c r="KA104" s="228"/>
      <c r="KB104" s="228"/>
      <c r="KC104" s="228"/>
      <c r="KD104" s="228"/>
      <c r="KE104" s="228"/>
      <c r="KF104" s="228"/>
      <c r="KG104" s="228"/>
      <c r="KH104" s="228"/>
      <c r="KI104" s="228"/>
      <c r="KJ104" s="228"/>
      <c r="KK104" s="228"/>
      <c r="KL104" s="228"/>
      <c r="KM104" s="228"/>
      <c r="KN104" s="228"/>
      <c r="KO104" s="228"/>
      <c r="KP104" s="228"/>
      <c r="KQ104" s="228"/>
      <c r="KR104" s="228"/>
      <c r="KS104" s="228"/>
      <c r="KT104" s="228"/>
      <c r="KU104" s="228"/>
      <c r="KV104" s="228"/>
      <c r="KW104" s="228"/>
      <c r="KX104" s="228"/>
      <c r="KY104" s="228"/>
      <c r="KZ104" s="228"/>
      <c r="LA104" s="228"/>
      <c r="LB104" s="228"/>
      <c r="LC104" s="228"/>
      <c r="LD104" s="228"/>
      <c r="LE104" s="228"/>
      <c r="LF104" s="228"/>
      <c r="LG104" s="228"/>
      <c r="LH104" s="228"/>
      <c r="LI104" s="228"/>
      <c r="LJ104" s="228"/>
      <c r="LK104" s="228"/>
      <c r="LL104" s="228"/>
      <c r="LM104" s="228"/>
      <c r="LN104" s="228"/>
      <c r="LO104" s="228"/>
      <c r="LP104" s="228"/>
      <c r="LQ104" s="228"/>
      <c r="LR104" s="228"/>
    </row>
    <row r="105" spans="1:330" s="169" customFormat="1" ht="12.75" customHeight="1" x14ac:dyDescent="0.25">
      <c r="A105" s="259">
        <v>94</v>
      </c>
      <c r="B105" s="260" t="s">
        <v>107</v>
      </c>
      <c r="C105" s="260" t="s">
        <v>1634</v>
      </c>
      <c r="D105" s="278" t="s">
        <v>284</v>
      </c>
      <c r="E105" s="291"/>
      <c r="F105" s="291"/>
      <c r="G105" s="275"/>
      <c r="H105" s="275"/>
      <c r="I105" s="280"/>
      <c r="J105" s="279" t="s">
        <v>222</v>
      </c>
      <c r="K105" s="328" t="s">
        <v>35</v>
      </c>
      <c r="L105" s="314">
        <v>451</v>
      </c>
      <c r="M105" s="323" t="s">
        <v>150</v>
      </c>
      <c r="N105" s="26">
        <v>0</v>
      </c>
      <c r="O105" s="266">
        <f t="shared" si="5"/>
        <v>0</v>
      </c>
      <c r="P105" s="267">
        <f t="shared" si="7"/>
        <v>0</v>
      </c>
      <c r="Q105" s="268">
        <f t="shared" si="6"/>
        <v>0</v>
      </c>
      <c r="R105" s="231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  <c r="AM105" s="228"/>
      <c r="AN105" s="228"/>
      <c r="AO105" s="228"/>
      <c r="AP105" s="228"/>
      <c r="AQ105" s="228"/>
      <c r="AR105" s="228"/>
      <c r="AS105" s="228"/>
      <c r="AT105" s="228"/>
      <c r="AU105" s="228"/>
      <c r="AV105" s="228"/>
      <c r="AW105" s="228"/>
      <c r="AX105" s="228"/>
      <c r="AY105" s="228"/>
      <c r="AZ105" s="228"/>
      <c r="BA105" s="228"/>
      <c r="BB105" s="228"/>
      <c r="BC105" s="228"/>
      <c r="BD105" s="228"/>
      <c r="BE105" s="228"/>
      <c r="BF105" s="228"/>
      <c r="BG105" s="228"/>
      <c r="BH105" s="228"/>
      <c r="BI105" s="228"/>
      <c r="BJ105" s="228"/>
      <c r="BK105" s="228"/>
      <c r="BL105" s="228"/>
      <c r="BM105" s="228"/>
      <c r="BN105" s="228"/>
      <c r="BO105" s="228"/>
      <c r="BP105" s="228"/>
      <c r="BQ105" s="228"/>
      <c r="BR105" s="228"/>
      <c r="BS105" s="228"/>
      <c r="BT105" s="228"/>
      <c r="BU105" s="228"/>
      <c r="BV105" s="228"/>
      <c r="BW105" s="228"/>
      <c r="BX105" s="228"/>
      <c r="BY105" s="228"/>
      <c r="BZ105" s="228"/>
      <c r="CA105" s="228"/>
      <c r="CB105" s="228"/>
      <c r="CC105" s="228"/>
      <c r="CD105" s="228"/>
      <c r="CE105" s="228"/>
      <c r="CF105" s="228"/>
      <c r="CG105" s="228"/>
      <c r="CH105" s="228"/>
      <c r="CI105" s="228"/>
      <c r="CJ105" s="228"/>
      <c r="CK105" s="228"/>
      <c r="CL105" s="228"/>
      <c r="CM105" s="228"/>
      <c r="CN105" s="228"/>
      <c r="CO105" s="228"/>
      <c r="CP105" s="228"/>
      <c r="CQ105" s="228"/>
      <c r="CR105" s="228"/>
      <c r="CS105" s="228"/>
      <c r="CT105" s="228"/>
      <c r="CU105" s="228"/>
      <c r="CV105" s="228"/>
      <c r="CW105" s="228"/>
      <c r="CX105" s="228"/>
      <c r="CY105" s="228"/>
      <c r="CZ105" s="228"/>
      <c r="DA105" s="228"/>
      <c r="DB105" s="228"/>
      <c r="DC105" s="228"/>
      <c r="DD105" s="228"/>
      <c r="DE105" s="228"/>
      <c r="DF105" s="228"/>
      <c r="DG105" s="228"/>
      <c r="DH105" s="228"/>
      <c r="DI105" s="228"/>
      <c r="DJ105" s="228"/>
      <c r="DK105" s="228"/>
      <c r="DL105" s="228"/>
      <c r="DM105" s="228"/>
      <c r="DN105" s="228"/>
      <c r="DO105" s="228"/>
      <c r="DP105" s="228"/>
      <c r="DQ105" s="228"/>
      <c r="DR105" s="228"/>
      <c r="DS105" s="228"/>
      <c r="DT105" s="228"/>
      <c r="DU105" s="228"/>
      <c r="DV105" s="228"/>
      <c r="DW105" s="228"/>
      <c r="DX105" s="228"/>
      <c r="DY105" s="228"/>
      <c r="DZ105" s="228"/>
      <c r="EA105" s="228"/>
      <c r="EB105" s="228"/>
      <c r="EC105" s="228"/>
      <c r="ED105" s="228"/>
      <c r="EE105" s="228"/>
      <c r="EF105" s="228"/>
      <c r="EG105" s="228"/>
      <c r="EH105" s="228"/>
      <c r="EI105" s="228"/>
      <c r="EJ105" s="228"/>
      <c r="EK105" s="228"/>
      <c r="EL105" s="228"/>
      <c r="EM105" s="228"/>
      <c r="EN105" s="228"/>
      <c r="EO105" s="228"/>
      <c r="EP105" s="228"/>
      <c r="EQ105" s="228"/>
      <c r="ER105" s="228"/>
      <c r="ES105" s="228"/>
      <c r="ET105" s="228"/>
      <c r="EU105" s="228"/>
      <c r="EV105" s="228"/>
      <c r="EW105" s="228"/>
      <c r="EX105" s="228"/>
      <c r="EY105" s="228"/>
      <c r="EZ105" s="228"/>
      <c r="FA105" s="228"/>
      <c r="FB105" s="228"/>
      <c r="FC105" s="228"/>
      <c r="FD105" s="228"/>
      <c r="FE105" s="228"/>
      <c r="FF105" s="228"/>
      <c r="FG105" s="228"/>
      <c r="FH105" s="228"/>
      <c r="FI105" s="228"/>
      <c r="FJ105" s="228"/>
      <c r="FK105" s="228"/>
      <c r="FL105" s="228"/>
      <c r="FM105" s="228"/>
      <c r="FN105" s="228"/>
      <c r="FO105" s="228"/>
      <c r="FP105" s="228"/>
      <c r="FQ105" s="228"/>
      <c r="FR105" s="228"/>
      <c r="FS105" s="228"/>
      <c r="FT105" s="228"/>
      <c r="FU105" s="228"/>
      <c r="FV105" s="228"/>
      <c r="FW105" s="228"/>
      <c r="FX105" s="228"/>
      <c r="FY105" s="228"/>
      <c r="FZ105" s="228"/>
      <c r="GA105" s="228"/>
      <c r="GB105" s="228"/>
      <c r="GC105" s="228"/>
      <c r="GD105" s="228"/>
      <c r="GE105" s="228"/>
      <c r="GF105" s="228"/>
      <c r="GG105" s="228"/>
      <c r="GH105" s="228"/>
      <c r="GI105" s="228"/>
      <c r="GJ105" s="228"/>
      <c r="GK105" s="228"/>
      <c r="GL105" s="228"/>
      <c r="GM105" s="228"/>
      <c r="GN105" s="228"/>
      <c r="GO105" s="228"/>
      <c r="GP105" s="228"/>
      <c r="GQ105" s="228"/>
      <c r="GR105" s="228"/>
      <c r="GS105" s="228"/>
      <c r="GT105" s="228"/>
      <c r="GU105" s="228"/>
      <c r="GV105" s="228"/>
      <c r="GW105" s="228"/>
      <c r="GX105" s="228"/>
      <c r="GY105" s="228"/>
      <c r="GZ105" s="228"/>
      <c r="HA105" s="228"/>
      <c r="HB105" s="228"/>
      <c r="HC105" s="228"/>
      <c r="HD105" s="228"/>
      <c r="HE105" s="228"/>
      <c r="HF105" s="228"/>
      <c r="HG105" s="228"/>
      <c r="HH105" s="228"/>
      <c r="HI105" s="228"/>
      <c r="HJ105" s="228"/>
      <c r="HK105" s="228"/>
      <c r="HL105" s="228"/>
      <c r="HM105" s="228"/>
      <c r="HN105" s="228"/>
      <c r="HO105" s="228"/>
      <c r="HP105" s="228"/>
      <c r="HQ105" s="228"/>
      <c r="HR105" s="228"/>
      <c r="HS105" s="228"/>
      <c r="HT105" s="228"/>
      <c r="HU105" s="228"/>
      <c r="HV105" s="228"/>
      <c r="HW105" s="228"/>
      <c r="HX105" s="228"/>
      <c r="HY105" s="228"/>
      <c r="HZ105" s="228"/>
      <c r="IA105" s="228"/>
      <c r="IB105" s="228"/>
      <c r="IC105" s="228"/>
      <c r="ID105" s="228"/>
      <c r="IE105" s="228"/>
      <c r="IF105" s="228"/>
      <c r="IG105" s="228"/>
      <c r="IH105" s="228"/>
      <c r="II105" s="228"/>
      <c r="IJ105" s="228"/>
      <c r="IK105" s="228"/>
      <c r="IL105" s="228"/>
      <c r="IM105" s="228"/>
      <c r="IN105" s="228"/>
      <c r="IO105" s="228"/>
      <c r="IP105" s="228"/>
      <c r="IQ105" s="228"/>
      <c r="IR105" s="228"/>
      <c r="IS105" s="228"/>
      <c r="IT105" s="228"/>
      <c r="IU105" s="228"/>
      <c r="IV105" s="228"/>
      <c r="IW105" s="228"/>
      <c r="IX105" s="228"/>
      <c r="IY105" s="228"/>
      <c r="IZ105" s="228"/>
      <c r="JA105" s="228"/>
      <c r="JB105" s="228"/>
      <c r="JC105" s="228"/>
      <c r="JD105" s="228"/>
      <c r="JE105" s="228"/>
      <c r="JF105" s="228"/>
      <c r="JG105" s="228"/>
      <c r="JH105" s="228"/>
      <c r="JI105" s="228"/>
      <c r="JJ105" s="228"/>
      <c r="JK105" s="228"/>
      <c r="JL105" s="228"/>
      <c r="JM105" s="228"/>
      <c r="JN105" s="228"/>
      <c r="JO105" s="228"/>
      <c r="JP105" s="228"/>
      <c r="JQ105" s="228"/>
      <c r="JR105" s="228"/>
      <c r="JS105" s="228"/>
      <c r="JT105" s="228"/>
      <c r="JU105" s="228"/>
      <c r="JV105" s="228"/>
      <c r="JW105" s="228"/>
      <c r="JX105" s="228"/>
      <c r="JY105" s="228"/>
      <c r="JZ105" s="228"/>
      <c r="KA105" s="228"/>
      <c r="KB105" s="228"/>
      <c r="KC105" s="228"/>
      <c r="KD105" s="228"/>
      <c r="KE105" s="228"/>
      <c r="KF105" s="228"/>
      <c r="KG105" s="228"/>
      <c r="KH105" s="228"/>
      <c r="KI105" s="228"/>
      <c r="KJ105" s="228"/>
      <c r="KK105" s="228"/>
      <c r="KL105" s="228"/>
      <c r="KM105" s="228"/>
      <c r="KN105" s="228"/>
      <c r="KO105" s="228"/>
      <c r="KP105" s="228"/>
      <c r="KQ105" s="228"/>
      <c r="KR105" s="228"/>
      <c r="KS105" s="228"/>
      <c r="KT105" s="228"/>
      <c r="KU105" s="228"/>
      <c r="KV105" s="228"/>
      <c r="KW105" s="228"/>
      <c r="KX105" s="228"/>
      <c r="KY105" s="228"/>
      <c r="KZ105" s="228"/>
      <c r="LA105" s="228"/>
      <c r="LB105" s="228"/>
      <c r="LC105" s="228"/>
      <c r="LD105" s="228"/>
      <c r="LE105" s="228"/>
      <c r="LF105" s="228"/>
      <c r="LG105" s="228"/>
      <c r="LH105" s="228"/>
      <c r="LI105" s="228"/>
      <c r="LJ105" s="228"/>
      <c r="LK105" s="228"/>
      <c r="LL105" s="228"/>
      <c r="LM105" s="228"/>
      <c r="LN105" s="228"/>
      <c r="LO105" s="228"/>
      <c r="LP105" s="228"/>
      <c r="LQ105" s="228"/>
      <c r="LR105" s="228"/>
    </row>
    <row r="106" spans="1:330" s="169" customFormat="1" ht="12.75" customHeight="1" x14ac:dyDescent="0.25">
      <c r="A106" s="259">
        <v>95</v>
      </c>
      <c r="B106" s="260" t="s">
        <v>107</v>
      </c>
      <c r="C106" s="260" t="s">
        <v>1634</v>
      </c>
      <c r="D106" s="261" t="s">
        <v>76</v>
      </c>
      <c r="E106" s="291"/>
      <c r="F106" s="291"/>
      <c r="G106" s="262" t="s">
        <v>9</v>
      </c>
      <c r="H106" s="263"/>
      <c r="I106" s="263"/>
      <c r="J106" s="264"/>
      <c r="K106" s="328" t="s">
        <v>35</v>
      </c>
      <c r="L106" s="314">
        <v>64</v>
      </c>
      <c r="M106" s="322" t="s">
        <v>150</v>
      </c>
      <c r="N106" s="26">
        <v>0</v>
      </c>
      <c r="O106" s="266">
        <f t="shared" si="5"/>
        <v>0</v>
      </c>
      <c r="P106" s="267">
        <f t="shared" si="7"/>
        <v>0</v>
      </c>
      <c r="Q106" s="268">
        <f t="shared" si="6"/>
        <v>0</v>
      </c>
      <c r="R106" s="231"/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  <c r="AM106" s="228"/>
      <c r="AN106" s="228"/>
      <c r="AO106" s="228"/>
      <c r="AP106" s="228"/>
      <c r="AQ106" s="228"/>
      <c r="AR106" s="228"/>
      <c r="AS106" s="228"/>
      <c r="AT106" s="228"/>
      <c r="AU106" s="228"/>
      <c r="AV106" s="228"/>
      <c r="AW106" s="228"/>
      <c r="AX106" s="228"/>
      <c r="AY106" s="228"/>
      <c r="AZ106" s="228"/>
      <c r="BA106" s="228"/>
      <c r="BB106" s="228"/>
      <c r="BC106" s="228"/>
      <c r="BD106" s="228"/>
      <c r="BE106" s="228"/>
      <c r="BF106" s="228"/>
      <c r="BG106" s="228"/>
      <c r="BH106" s="228"/>
      <c r="BI106" s="228"/>
      <c r="BJ106" s="228"/>
      <c r="BK106" s="228"/>
      <c r="BL106" s="228"/>
      <c r="BM106" s="228"/>
      <c r="BN106" s="228"/>
      <c r="BO106" s="228"/>
      <c r="BP106" s="228"/>
      <c r="BQ106" s="228"/>
      <c r="BR106" s="228"/>
      <c r="BS106" s="228"/>
      <c r="BT106" s="228"/>
      <c r="BU106" s="228"/>
      <c r="BV106" s="228"/>
      <c r="BW106" s="228"/>
      <c r="BX106" s="228"/>
      <c r="BY106" s="228"/>
      <c r="BZ106" s="228"/>
      <c r="CA106" s="228"/>
      <c r="CB106" s="228"/>
      <c r="CC106" s="228"/>
      <c r="CD106" s="228"/>
      <c r="CE106" s="228"/>
      <c r="CF106" s="228"/>
      <c r="CG106" s="228"/>
      <c r="CH106" s="228"/>
      <c r="CI106" s="228"/>
      <c r="CJ106" s="228"/>
      <c r="CK106" s="228"/>
      <c r="CL106" s="228"/>
      <c r="CM106" s="228"/>
      <c r="CN106" s="228"/>
      <c r="CO106" s="228"/>
      <c r="CP106" s="228"/>
      <c r="CQ106" s="228"/>
      <c r="CR106" s="228"/>
      <c r="CS106" s="228"/>
      <c r="CT106" s="228"/>
      <c r="CU106" s="228"/>
      <c r="CV106" s="228"/>
      <c r="CW106" s="228"/>
      <c r="CX106" s="228"/>
      <c r="CY106" s="228"/>
      <c r="CZ106" s="228"/>
      <c r="DA106" s="228"/>
      <c r="DB106" s="228"/>
      <c r="DC106" s="228"/>
      <c r="DD106" s="228"/>
      <c r="DE106" s="228"/>
      <c r="DF106" s="228"/>
      <c r="DG106" s="228"/>
      <c r="DH106" s="228"/>
      <c r="DI106" s="228"/>
      <c r="DJ106" s="228"/>
      <c r="DK106" s="228"/>
      <c r="DL106" s="228"/>
      <c r="DM106" s="228"/>
      <c r="DN106" s="228"/>
      <c r="DO106" s="228"/>
      <c r="DP106" s="228"/>
      <c r="DQ106" s="228"/>
      <c r="DR106" s="228"/>
      <c r="DS106" s="228"/>
      <c r="DT106" s="228"/>
      <c r="DU106" s="228"/>
      <c r="DV106" s="228"/>
      <c r="DW106" s="228"/>
      <c r="DX106" s="228"/>
      <c r="DY106" s="228"/>
      <c r="DZ106" s="228"/>
      <c r="EA106" s="228"/>
      <c r="EB106" s="228"/>
      <c r="EC106" s="228"/>
      <c r="ED106" s="228"/>
      <c r="EE106" s="228"/>
      <c r="EF106" s="228"/>
      <c r="EG106" s="228"/>
      <c r="EH106" s="228"/>
      <c r="EI106" s="228"/>
      <c r="EJ106" s="228"/>
      <c r="EK106" s="228"/>
      <c r="EL106" s="228"/>
      <c r="EM106" s="228"/>
      <c r="EN106" s="228"/>
      <c r="EO106" s="228"/>
      <c r="EP106" s="228"/>
      <c r="EQ106" s="228"/>
      <c r="ER106" s="228"/>
      <c r="ES106" s="228"/>
      <c r="ET106" s="228"/>
      <c r="EU106" s="228"/>
      <c r="EV106" s="228"/>
      <c r="EW106" s="228"/>
      <c r="EX106" s="228"/>
      <c r="EY106" s="228"/>
      <c r="EZ106" s="228"/>
      <c r="FA106" s="228"/>
      <c r="FB106" s="228"/>
      <c r="FC106" s="228"/>
      <c r="FD106" s="228"/>
      <c r="FE106" s="228"/>
      <c r="FF106" s="228"/>
      <c r="FG106" s="228"/>
      <c r="FH106" s="228"/>
      <c r="FI106" s="228"/>
      <c r="FJ106" s="228"/>
      <c r="FK106" s="228"/>
      <c r="FL106" s="228"/>
      <c r="FM106" s="228"/>
      <c r="FN106" s="228"/>
      <c r="FO106" s="228"/>
      <c r="FP106" s="228"/>
      <c r="FQ106" s="228"/>
      <c r="FR106" s="228"/>
      <c r="FS106" s="228"/>
      <c r="FT106" s="228"/>
      <c r="FU106" s="228"/>
      <c r="FV106" s="228"/>
      <c r="FW106" s="228"/>
      <c r="FX106" s="228"/>
      <c r="FY106" s="228"/>
      <c r="FZ106" s="228"/>
      <c r="GA106" s="228"/>
      <c r="GB106" s="228"/>
      <c r="GC106" s="228"/>
      <c r="GD106" s="228"/>
      <c r="GE106" s="228"/>
      <c r="GF106" s="228"/>
      <c r="GG106" s="228"/>
      <c r="GH106" s="228"/>
      <c r="GI106" s="228"/>
      <c r="GJ106" s="228"/>
      <c r="GK106" s="228"/>
      <c r="GL106" s="228"/>
      <c r="GM106" s="228"/>
      <c r="GN106" s="228"/>
      <c r="GO106" s="228"/>
      <c r="GP106" s="228"/>
      <c r="GQ106" s="228"/>
      <c r="GR106" s="228"/>
      <c r="GS106" s="228"/>
      <c r="GT106" s="228"/>
      <c r="GU106" s="228"/>
      <c r="GV106" s="228"/>
      <c r="GW106" s="228"/>
      <c r="GX106" s="228"/>
      <c r="GY106" s="228"/>
      <c r="GZ106" s="228"/>
      <c r="HA106" s="228"/>
      <c r="HB106" s="228"/>
      <c r="HC106" s="228"/>
      <c r="HD106" s="228"/>
      <c r="HE106" s="228"/>
      <c r="HF106" s="228"/>
      <c r="HG106" s="228"/>
      <c r="HH106" s="228"/>
      <c r="HI106" s="228"/>
      <c r="HJ106" s="228"/>
      <c r="HK106" s="228"/>
      <c r="HL106" s="228"/>
      <c r="HM106" s="228"/>
      <c r="HN106" s="228"/>
      <c r="HO106" s="228"/>
      <c r="HP106" s="228"/>
      <c r="HQ106" s="228"/>
      <c r="HR106" s="228"/>
      <c r="HS106" s="228"/>
      <c r="HT106" s="228"/>
      <c r="HU106" s="228"/>
      <c r="HV106" s="228"/>
      <c r="HW106" s="228"/>
      <c r="HX106" s="228"/>
      <c r="HY106" s="228"/>
      <c r="HZ106" s="228"/>
      <c r="IA106" s="228"/>
      <c r="IB106" s="228"/>
      <c r="IC106" s="228"/>
      <c r="ID106" s="228"/>
      <c r="IE106" s="228"/>
      <c r="IF106" s="228"/>
      <c r="IG106" s="228"/>
      <c r="IH106" s="228"/>
      <c r="II106" s="228"/>
      <c r="IJ106" s="228"/>
      <c r="IK106" s="228"/>
      <c r="IL106" s="228"/>
      <c r="IM106" s="228"/>
      <c r="IN106" s="228"/>
      <c r="IO106" s="228"/>
      <c r="IP106" s="228"/>
      <c r="IQ106" s="228"/>
      <c r="IR106" s="228"/>
      <c r="IS106" s="228"/>
      <c r="IT106" s="228"/>
      <c r="IU106" s="228"/>
      <c r="IV106" s="228"/>
      <c r="IW106" s="228"/>
      <c r="IX106" s="228"/>
      <c r="IY106" s="228"/>
      <c r="IZ106" s="228"/>
      <c r="JA106" s="228"/>
      <c r="JB106" s="228"/>
      <c r="JC106" s="228"/>
      <c r="JD106" s="228"/>
      <c r="JE106" s="228"/>
      <c r="JF106" s="228"/>
      <c r="JG106" s="228"/>
      <c r="JH106" s="228"/>
      <c r="JI106" s="228"/>
      <c r="JJ106" s="228"/>
      <c r="JK106" s="228"/>
      <c r="JL106" s="228"/>
      <c r="JM106" s="228"/>
      <c r="JN106" s="228"/>
      <c r="JO106" s="228"/>
      <c r="JP106" s="228"/>
      <c r="JQ106" s="228"/>
      <c r="JR106" s="228"/>
      <c r="JS106" s="228"/>
      <c r="JT106" s="228"/>
      <c r="JU106" s="228"/>
      <c r="JV106" s="228"/>
      <c r="JW106" s="228"/>
      <c r="JX106" s="228"/>
      <c r="JY106" s="228"/>
      <c r="JZ106" s="228"/>
      <c r="KA106" s="228"/>
      <c r="KB106" s="228"/>
      <c r="KC106" s="228"/>
      <c r="KD106" s="228"/>
      <c r="KE106" s="228"/>
      <c r="KF106" s="228"/>
      <c r="KG106" s="228"/>
      <c r="KH106" s="228"/>
      <c r="KI106" s="228"/>
      <c r="KJ106" s="228"/>
      <c r="KK106" s="228"/>
      <c r="KL106" s="228"/>
      <c r="KM106" s="228"/>
      <c r="KN106" s="228"/>
      <c r="KO106" s="228"/>
      <c r="KP106" s="228"/>
      <c r="KQ106" s="228"/>
      <c r="KR106" s="228"/>
      <c r="KS106" s="228"/>
      <c r="KT106" s="228"/>
      <c r="KU106" s="228"/>
      <c r="KV106" s="228"/>
      <c r="KW106" s="228"/>
      <c r="KX106" s="228"/>
      <c r="KY106" s="228"/>
      <c r="KZ106" s="228"/>
      <c r="LA106" s="228"/>
      <c r="LB106" s="228"/>
      <c r="LC106" s="228"/>
      <c r="LD106" s="228"/>
      <c r="LE106" s="228"/>
      <c r="LF106" s="228"/>
      <c r="LG106" s="228"/>
      <c r="LH106" s="228"/>
      <c r="LI106" s="228"/>
      <c r="LJ106" s="228"/>
      <c r="LK106" s="228"/>
      <c r="LL106" s="228"/>
      <c r="LM106" s="228"/>
      <c r="LN106" s="228"/>
      <c r="LO106" s="228"/>
      <c r="LP106" s="228"/>
      <c r="LQ106" s="228"/>
      <c r="LR106" s="228"/>
    </row>
    <row r="107" spans="1:330" s="188" customFormat="1" x14ac:dyDescent="0.25">
      <c r="A107" s="259">
        <v>96</v>
      </c>
      <c r="B107" s="260" t="s">
        <v>107</v>
      </c>
      <c r="C107" s="260" t="s">
        <v>1634</v>
      </c>
      <c r="D107" s="261" t="s">
        <v>355</v>
      </c>
      <c r="E107" s="292"/>
      <c r="F107" s="292"/>
      <c r="G107" s="262" t="s">
        <v>348</v>
      </c>
      <c r="H107" s="262"/>
      <c r="I107" s="262"/>
      <c r="J107" s="262" t="s">
        <v>353</v>
      </c>
      <c r="K107" s="262"/>
      <c r="L107" s="314">
        <v>72</v>
      </c>
      <c r="M107" s="322" t="s">
        <v>150</v>
      </c>
      <c r="N107" s="26">
        <v>0</v>
      </c>
      <c r="O107" s="266">
        <f t="shared" si="5"/>
        <v>0</v>
      </c>
      <c r="P107" s="267">
        <f t="shared" si="7"/>
        <v>0</v>
      </c>
      <c r="Q107" s="268">
        <f t="shared" si="6"/>
        <v>0</v>
      </c>
      <c r="R107" s="231"/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  <c r="AM107" s="228"/>
      <c r="AN107" s="228"/>
      <c r="AO107" s="228"/>
      <c r="AP107" s="228"/>
      <c r="AQ107" s="228"/>
      <c r="AR107" s="228"/>
      <c r="AS107" s="228"/>
      <c r="AT107" s="228"/>
      <c r="AU107" s="228"/>
      <c r="AV107" s="228"/>
      <c r="AW107" s="228"/>
      <c r="AX107" s="228"/>
      <c r="AY107" s="228"/>
      <c r="AZ107" s="228"/>
      <c r="BA107" s="228"/>
      <c r="BB107" s="228"/>
      <c r="BC107" s="228"/>
      <c r="BD107" s="228"/>
      <c r="BE107" s="228"/>
      <c r="BF107" s="228"/>
      <c r="BG107" s="228"/>
      <c r="BH107" s="228"/>
      <c r="BI107" s="228"/>
      <c r="BJ107" s="228"/>
      <c r="BK107" s="228"/>
      <c r="BL107" s="228"/>
      <c r="BM107" s="228"/>
      <c r="BN107" s="228"/>
      <c r="BO107" s="228"/>
      <c r="BP107" s="228"/>
      <c r="BQ107" s="228"/>
      <c r="BR107" s="228"/>
      <c r="BS107" s="228"/>
      <c r="BT107" s="228"/>
      <c r="BU107" s="228"/>
      <c r="BV107" s="228"/>
      <c r="BW107" s="228"/>
      <c r="BX107" s="228"/>
      <c r="BY107" s="228"/>
      <c r="BZ107" s="228"/>
      <c r="CA107" s="228"/>
      <c r="CB107" s="228"/>
      <c r="CC107" s="228"/>
      <c r="CD107" s="228"/>
      <c r="CE107" s="228"/>
      <c r="CF107" s="228"/>
      <c r="CG107" s="228"/>
      <c r="CH107" s="228"/>
      <c r="CI107" s="228"/>
      <c r="CJ107" s="228"/>
      <c r="CK107" s="228"/>
      <c r="CL107" s="228"/>
      <c r="CM107" s="228"/>
      <c r="CN107" s="228"/>
      <c r="CO107" s="228"/>
      <c r="CP107" s="228"/>
      <c r="CQ107" s="228"/>
      <c r="CR107" s="228"/>
      <c r="CS107" s="228"/>
      <c r="CT107" s="228"/>
      <c r="CU107" s="228"/>
      <c r="CV107" s="228"/>
      <c r="CW107" s="228"/>
      <c r="CX107" s="228"/>
      <c r="CY107" s="228"/>
      <c r="CZ107" s="228"/>
      <c r="DA107" s="228"/>
      <c r="DB107" s="228"/>
      <c r="DC107" s="228"/>
      <c r="DD107" s="228"/>
      <c r="DE107" s="228"/>
      <c r="DF107" s="228"/>
      <c r="DG107" s="228"/>
      <c r="DH107" s="228"/>
      <c r="DI107" s="228"/>
      <c r="DJ107" s="228"/>
      <c r="DK107" s="228"/>
      <c r="DL107" s="228"/>
      <c r="DM107" s="228"/>
      <c r="DN107" s="228"/>
      <c r="DO107" s="228"/>
      <c r="DP107" s="228"/>
      <c r="DQ107" s="228"/>
      <c r="DR107" s="228"/>
      <c r="DS107" s="228"/>
      <c r="DT107" s="228"/>
      <c r="DU107" s="228"/>
      <c r="DV107" s="228"/>
      <c r="DW107" s="228"/>
      <c r="DX107" s="228"/>
      <c r="DY107" s="228"/>
      <c r="DZ107" s="228"/>
      <c r="EA107" s="228"/>
      <c r="EB107" s="228"/>
      <c r="EC107" s="228"/>
      <c r="ED107" s="228"/>
      <c r="EE107" s="228"/>
      <c r="EF107" s="228"/>
      <c r="EG107" s="228"/>
      <c r="EH107" s="228"/>
      <c r="EI107" s="228"/>
      <c r="EJ107" s="228"/>
      <c r="EK107" s="228"/>
      <c r="EL107" s="228"/>
      <c r="EM107" s="228"/>
      <c r="EN107" s="228"/>
      <c r="EO107" s="228"/>
      <c r="EP107" s="228"/>
      <c r="EQ107" s="228"/>
      <c r="ER107" s="228"/>
      <c r="ES107" s="228"/>
      <c r="ET107" s="228"/>
      <c r="EU107" s="228"/>
      <c r="EV107" s="228"/>
      <c r="EW107" s="228"/>
      <c r="EX107" s="228"/>
      <c r="EY107" s="228"/>
      <c r="EZ107" s="228"/>
      <c r="FA107" s="228"/>
      <c r="FB107" s="228"/>
      <c r="FC107" s="228"/>
      <c r="FD107" s="228"/>
      <c r="FE107" s="228"/>
      <c r="FF107" s="228"/>
      <c r="FG107" s="228"/>
      <c r="FH107" s="228"/>
      <c r="FI107" s="228"/>
      <c r="FJ107" s="228"/>
      <c r="FK107" s="228"/>
      <c r="FL107" s="228"/>
      <c r="FM107" s="228"/>
      <c r="FN107" s="228"/>
      <c r="FO107" s="228"/>
      <c r="FP107" s="228"/>
      <c r="FQ107" s="228"/>
      <c r="FR107" s="228"/>
      <c r="FS107" s="228"/>
      <c r="FT107" s="228"/>
      <c r="FU107" s="228"/>
      <c r="FV107" s="228"/>
      <c r="FW107" s="228"/>
      <c r="FX107" s="228"/>
      <c r="FY107" s="228"/>
      <c r="FZ107" s="228"/>
      <c r="GA107" s="228"/>
      <c r="GB107" s="228"/>
      <c r="GC107" s="228"/>
      <c r="GD107" s="228"/>
      <c r="GE107" s="228"/>
      <c r="GF107" s="228"/>
      <c r="GG107" s="228"/>
      <c r="GH107" s="228"/>
      <c r="GI107" s="228"/>
      <c r="GJ107" s="228"/>
      <c r="GK107" s="228"/>
      <c r="GL107" s="228"/>
      <c r="GM107" s="228"/>
      <c r="GN107" s="228"/>
      <c r="GO107" s="228"/>
      <c r="GP107" s="228"/>
      <c r="GQ107" s="228"/>
      <c r="GR107" s="228"/>
      <c r="GS107" s="228"/>
      <c r="GT107" s="228"/>
      <c r="GU107" s="228"/>
      <c r="GV107" s="228"/>
      <c r="GW107" s="228"/>
      <c r="GX107" s="228"/>
      <c r="GY107" s="228"/>
      <c r="GZ107" s="228"/>
      <c r="HA107" s="228"/>
      <c r="HB107" s="228"/>
      <c r="HC107" s="228"/>
      <c r="HD107" s="228"/>
      <c r="HE107" s="228"/>
      <c r="HF107" s="228"/>
      <c r="HG107" s="228"/>
      <c r="HH107" s="228"/>
      <c r="HI107" s="228"/>
      <c r="HJ107" s="228"/>
      <c r="HK107" s="228"/>
      <c r="HL107" s="228"/>
      <c r="HM107" s="228"/>
      <c r="HN107" s="228"/>
      <c r="HO107" s="228"/>
      <c r="HP107" s="228"/>
      <c r="HQ107" s="228"/>
      <c r="HR107" s="228"/>
      <c r="HS107" s="228"/>
      <c r="HT107" s="228"/>
      <c r="HU107" s="228"/>
      <c r="HV107" s="228"/>
      <c r="HW107" s="228"/>
      <c r="HX107" s="228"/>
      <c r="HY107" s="228"/>
      <c r="HZ107" s="228"/>
      <c r="IA107" s="228"/>
      <c r="IB107" s="228"/>
      <c r="IC107" s="228"/>
      <c r="ID107" s="228"/>
      <c r="IE107" s="228"/>
      <c r="IF107" s="228"/>
      <c r="IG107" s="228"/>
      <c r="IH107" s="228"/>
      <c r="II107" s="228"/>
      <c r="IJ107" s="228"/>
      <c r="IK107" s="228"/>
      <c r="IL107" s="228"/>
      <c r="IM107" s="228"/>
      <c r="IN107" s="228"/>
      <c r="IO107" s="228"/>
      <c r="IP107" s="228"/>
      <c r="IQ107" s="228"/>
      <c r="IR107" s="228"/>
      <c r="IS107" s="228"/>
      <c r="IT107" s="228"/>
      <c r="IU107" s="228"/>
      <c r="IV107" s="228"/>
      <c r="IW107" s="228"/>
      <c r="IX107" s="228"/>
      <c r="IY107" s="228"/>
      <c r="IZ107" s="228"/>
      <c r="JA107" s="228"/>
      <c r="JB107" s="228"/>
      <c r="JC107" s="228"/>
      <c r="JD107" s="228"/>
      <c r="JE107" s="228"/>
      <c r="JF107" s="228"/>
      <c r="JG107" s="228"/>
      <c r="JH107" s="228"/>
      <c r="JI107" s="228"/>
      <c r="JJ107" s="228"/>
      <c r="JK107" s="228"/>
      <c r="JL107" s="228"/>
      <c r="JM107" s="228"/>
      <c r="JN107" s="228"/>
      <c r="JO107" s="228"/>
      <c r="JP107" s="228"/>
      <c r="JQ107" s="228"/>
      <c r="JR107" s="228"/>
      <c r="JS107" s="228"/>
      <c r="JT107" s="228"/>
      <c r="JU107" s="228"/>
      <c r="JV107" s="228"/>
      <c r="JW107" s="228"/>
      <c r="JX107" s="228"/>
      <c r="JY107" s="228"/>
      <c r="JZ107" s="228"/>
      <c r="KA107" s="228"/>
      <c r="KB107" s="228"/>
      <c r="KC107" s="228"/>
      <c r="KD107" s="228"/>
      <c r="KE107" s="228"/>
      <c r="KF107" s="228"/>
      <c r="KG107" s="228"/>
      <c r="KH107" s="228"/>
      <c r="KI107" s="228"/>
      <c r="KJ107" s="228"/>
      <c r="KK107" s="228"/>
      <c r="KL107" s="228"/>
      <c r="KM107" s="228"/>
      <c r="KN107" s="228"/>
      <c r="KO107" s="228"/>
      <c r="KP107" s="228"/>
      <c r="KQ107" s="228"/>
      <c r="KR107" s="228"/>
      <c r="KS107" s="228"/>
      <c r="KT107" s="228"/>
      <c r="KU107" s="228"/>
      <c r="KV107" s="228"/>
      <c r="KW107" s="228"/>
      <c r="KX107" s="228"/>
      <c r="KY107" s="228"/>
      <c r="KZ107" s="228"/>
      <c r="LA107" s="228"/>
      <c r="LB107" s="228"/>
      <c r="LC107" s="228"/>
      <c r="LD107" s="228"/>
      <c r="LE107" s="228"/>
      <c r="LF107" s="228"/>
      <c r="LG107" s="228"/>
      <c r="LH107" s="228"/>
      <c r="LI107" s="228"/>
      <c r="LJ107" s="228"/>
      <c r="LK107" s="228"/>
      <c r="LL107" s="228"/>
      <c r="LM107" s="228"/>
      <c r="LN107" s="228"/>
      <c r="LO107" s="228"/>
      <c r="LP107" s="228"/>
      <c r="LQ107" s="228"/>
      <c r="LR107" s="228"/>
    </row>
    <row r="108" spans="1:330" x14ac:dyDescent="0.25">
      <c r="A108" s="259">
        <v>97</v>
      </c>
      <c r="B108" s="260" t="s">
        <v>107</v>
      </c>
      <c r="C108" s="260" t="s">
        <v>1634</v>
      </c>
      <c r="D108" s="261" t="s">
        <v>78</v>
      </c>
      <c r="E108" s="292"/>
      <c r="F108" s="292"/>
      <c r="G108" s="262" t="s">
        <v>77</v>
      </c>
      <c r="H108" s="263"/>
      <c r="I108" s="263" t="s">
        <v>168</v>
      </c>
      <c r="J108" s="264"/>
      <c r="K108" s="328" t="s">
        <v>26</v>
      </c>
      <c r="L108" s="314">
        <v>55</v>
      </c>
      <c r="M108" s="322" t="s">
        <v>150</v>
      </c>
      <c r="N108" s="26">
        <v>0</v>
      </c>
      <c r="O108" s="266">
        <f t="shared" ref="O108:O139" si="8">L108*N108</f>
        <v>0</v>
      </c>
      <c r="P108" s="267">
        <f t="shared" si="7"/>
        <v>0</v>
      </c>
      <c r="Q108" s="268">
        <f t="shared" ref="Q108:Q139" si="9">O108+(P108*O108)</f>
        <v>0</v>
      </c>
      <c r="R108" s="231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  <c r="AM108" s="228"/>
      <c r="AN108" s="228"/>
      <c r="AO108" s="228"/>
      <c r="AP108" s="228"/>
      <c r="AQ108" s="228"/>
      <c r="AR108" s="228"/>
      <c r="AS108" s="228"/>
      <c r="AT108" s="228"/>
      <c r="AU108" s="228"/>
      <c r="AV108" s="228"/>
      <c r="AW108" s="228"/>
      <c r="AX108" s="228"/>
      <c r="AY108" s="228"/>
      <c r="AZ108" s="228"/>
      <c r="BA108" s="228"/>
      <c r="BB108" s="228"/>
      <c r="BC108" s="228"/>
      <c r="BD108" s="228"/>
      <c r="BE108" s="228"/>
      <c r="BF108" s="228"/>
      <c r="BG108" s="228"/>
      <c r="BH108" s="228"/>
      <c r="BI108" s="228"/>
      <c r="BJ108" s="228"/>
      <c r="BK108" s="228"/>
      <c r="BL108" s="228"/>
      <c r="BM108" s="228"/>
      <c r="BN108" s="228"/>
      <c r="BO108" s="228"/>
      <c r="BP108" s="228"/>
      <c r="BQ108" s="228"/>
      <c r="BR108" s="228"/>
      <c r="BS108" s="228"/>
      <c r="BT108" s="228"/>
      <c r="BU108" s="228"/>
      <c r="BV108" s="228"/>
      <c r="BW108" s="228"/>
      <c r="BX108" s="228"/>
      <c r="BY108" s="228"/>
      <c r="BZ108" s="228"/>
      <c r="CA108" s="228"/>
      <c r="CB108" s="228"/>
      <c r="CC108" s="228"/>
      <c r="CD108" s="228"/>
      <c r="CE108" s="228"/>
      <c r="CF108" s="228"/>
      <c r="CG108" s="228"/>
      <c r="CH108" s="228"/>
      <c r="CI108" s="228"/>
      <c r="CJ108" s="228"/>
      <c r="CK108" s="228"/>
      <c r="CL108" s="228"/>
      <c r="CM108" s="228"/>
      <c r="CN108" s="228"/>
      <c r="CO108" s="228"/>
      <c r="CP108" s="228"/>
      <c r="CQ108" s="228"/>
      <c r="CR108" s="228"/>
      <c r="CS108" s="228"/>
      <c r="CT108" s="228"/>
      <c r="CU108" s="228"/>
      <c r="CV108" s="228"/>
      <c r="CW108" s="228"/>
      <c r="CX108" s="228"/>
      <c r="CY108" s="228"/>
      <c r="CZ108" s="228"/>
      <c r="DA108" s="228"/>
      <c r="DB108" s="228"/>
      <c r="DC108" s="228"/>
      <c r="DD108" s="228"/>
      <c r="DE108" s="228"/>
      <c r="DF108" s="228"/>
      <c r="DG108" s="228"/>
      <c r="DH108" s="228"/>
      <c r="DI108" s="228"/>
      <c r="DJ108" s="228"/>
      <c r="DK108" s="228"/>
      <c r="DL108" s="228"/>
      <c r="DM108" s="228"/>
      <c r="DN108" s="228"/>
      <c r="DO108" s="228"/>
      <c r="DP108" s="228"/>
      <c r="DQ108" s="228"/>
      <c r="DR108" s="228"/>
      <c r="DS108" s="228"/>
      <c r="DT108" s="228"/>
      <c r="DU108" s="228"/>
      <c r="DV108" s="228"/>
      <c r="DW108" s="228"/>
      <c r="DX108" s="228"/>
      <c r="DY108" s="228"/>
      <c r="DZ108" s="228"/>
      <c r="EA108" s="228"/>
      <c r="EB108" s="228"/>
      <c r="EC108" s="228"/>
      <c r="ED108" s="228"/>
      <c r="EE108" s="228"/>
      <c r="EF108" s="228"/>
      <c r="EG108" s="228"/>
      <c r="EH108" s="228"/>
      <c r="EI108" s="228"/>
      <c r="EJ108" s="228"/>
      <c r="EK108" s="228"/>
      <c r="EL108" s="228"/>
      <c r="EM108" s="228"/>
      <c r="EN108" s="228"/>
      <c r="EO108" s="228"/>
      <c r="EP108" s="228"/>
      <c r="EQ108" s="228"/>
      <c r="ER108" s="228"/>
      <c r="ES108" s="228"/>
      <c r="ET108" s="228"/>
      <c r="EU108" s="228"/>
      <c r="EV108" s="228"/>
      <c r="EW108" s="228"/>
      <c r="EX108" s="228"/>
      <c r="EY108" s="228"/>
      <c r="EZ108" s="228"/>
      <c r="FA108" s="228"/>
      <c r="FB108" s="228"/>
      <c r="FC108" s="228"/>
      <c r="FD108" s="228"/>
      <c r="FE108" s="228"/>
      <c r="FF108" s="228"/>
      <c r="FG108" s="228"/>
      <c r="FH108" s="228"/>
      <c r="FI108" s="228"/>
      <c r="FJ108" s="228"/>
      <c r="FK108" s="228"/>
      <c r="FL108" s="228"/>
      <c r="FM108" s="228"/>
      <c r="FN108" s="228"/>
      <c r="FO108" s="228"/>
      <c r="FP108" s="228"/>
      <c r="FQ108" s="228"/>
      <c r="FR108" s="228"/>
      <c r="FS108" s="228"/>
      <c r="FT108" s="228"/>
      <c r="FU108" s="228"/>
      <c r="FV108" s="228"/>
      <c r="FW108" s="228"/>
      <c r="FX108" s="228"/>
      <c r="FY108" s="228"/>
      <c r="FZ108" s="228"/>
      <c r="GA108" s="228"/>
      <c r="GB108" s="228"/>
      <c r="GC108" s="228"/>
      <c r="GD108" s="228"/>
      <c r="GE108" s="228"/>
      <c r="GF108" s="228"/>
      <c r="GG108" s="228"/>
      <c r="GH108" s="228"/>
      <c r="GI108" s="228"/>
      <c r="GJ108" s="228"/>
      <c r="GK108" s="228"/>
      <c r="GL108" s="228"/>
      <c r="GM108" s="228"/>
      <c r="GN108" s="228"/>
      <c r="GO108" s="228"/>
      <c r="GP108" s="228"/>
      <c r="GQ108" s="228"/>
      <c r="GR108" s="228"/>
      <c r="GS108" s="228"/>
      <c r="GT108" s="228"/>
      <c r="GU108" s="228"/>
      <c r="GV108" s="228"/>
      <c r="GW108" s="228"/>
      <c r="GX108" s="228"/>
      <c r="GY108" s="228"/>
      <c r="GZ108" s="228"/>
      <c r="HA108" s="228"/>
      <c r="HB108" s="228"/>
      <c r="HC108" s="228"/>
      <c r="HD108" s="228"/>
      <c r="HE108" s="228"/>
      <c r="HF108" s="228"/>
      <c r="HG108" s="228"/>
      <c r="HH108" s="228"/>
      <c r="HI108" s="228"/>
      <c r="HJ108" s="228"/>
      <c r="HK108" s="228"/>
      <c r="HL108" s="228"/>
      <c r="HM108" s="228"/>
      <c r="HN108" s="228"/>
      <c r="HO108" s="228"/>
      <c r="HP108" s="228"/>
      <c r="HQ108" s="228"/>
      <c r="HR108" s="228"/>
      <c r="HS108" s="228"/>
      <c r="HT108" s="228"/>
      <c r="HU108" s="228"/>
      <c r="HV108" s="228"/>
      <c r="HW108" s="228"/>
      <c r="HX108" s="228"/>
      <c r="HY108" s="228"/>
      <c r="HZ108" s="228"/>
      <c r="IA108" s="228"/>
      <c r="IB108" s="228"/>
      <c r="IC108" s="228"/>
      <c r="ID108" s="228"/>
      <c r="IE108" s="228"/>
      <c r="IF108" s="228"/>
      <c r="IG108" s="228"/>
      <c r="IH108" s="228"/>
      <c r="II108" s="228"/>
      <c r="IJ108" s="228"/>
      <c r="IK108" s="228"/>
      <c r="IL108" s="228"/>
      <c r="IM108" s="228"/>
      <c r="IN108" s="228"/>
      <c r="IO108" s="228"/>
      <c r="IP108" s="228"/>
      <c r="IQ108" s="228"/>
      <c r="IR108" s="228"/>
      <c r="IS108" s="228"/>
      <c r="IT108" s="228"/>
      <c r="IU108" s="228"/>
      <c r="IV108" s="228"/>
      <c r="IW108" s="228"/>
      <c r="IX108" s="228"/>
      <c r="IY108" s="228"/>
      <c r="IZ108" s="228"/>
      <c r="JA108" s="228"/>
      <c r="JB108" s="228"/>
      <c r="JC108" s="228"/>
      <c r="JD108" s="228"/>
      <c r="JE108" s="228"/>
      <c r="JF108" s="228"/>
      <c r="JG108" s="228"/>
      <c r="JH108" s="228"/>
      <c r="JI108" s="228"/>
      <c r="JJ108" s="228"/>
      <c r="JK108" s="228"/>
      <c r="JL108" s="228"/>
      <c r="JM108" s="228"/>
      <c r="JN108" s="228"/>
      <c r="JO108" s="228"/>
      <c r="JP108" s="228"/>
      <c r="JQ108" s="228"/>
      <c r="JR108" s="228"/>
      <c r="JS108" s="228"/>
      <c r="JT108" s="228"/>
      <c r="JU108" s="228"/>
      <c r="JV108" s="228"/>
      <c r="JW108" s="228"/>
      <c r="JX108" s="228"/>
      <c r="JY108" s="228"/>
      <c r="JZ108" s="228"/>
      <c r="KA108" s="228"/>
      <c r="KB108" s="228"/>
      <c r="KC108" s="228"/>
      <c r="KD108" s="228"/>
      <c r="KE108" s="228"/>
      <c r="KF108" s="228"/>
      <c r="KG108" s="228"/>
      <c r="KH108" s="228"/>
      <c r="KI108" s="228"/>
      <c r="KJ108" s="228"/>
      <c r="KK108" s="228"/>
      <c r="KL108" s="228"/>
      <c r="KM108" s="228"/>
      <c r="KN108" s="228"/>
      <c r="KO108" s="228"/>
      <c r="KP108" s="228"/>
      <c r="KQ108" s="228"/>
      <c r="KR108" s="228"/>
      <c r="KS108" s="228"/>
      <c r="KT108" s="228"/>
      <c r="KU108" s="228"/>
      <c r="KV108" s="228"/>
      <c r="KW108" s="228"/>
      <c r="KX108" s="228"/>
      <c r="KY108" s="228"/>
      <c r="KZ108" s="228"/>
      <c r="LA108" s="228"/>
      <c r="LB108" s="228"/>
      <c r="LC108" s="228"/>
      <c r="LD108" s="228"/>
      <c r="LE108" s="228"/>
      <c r="LF108" s="228"/>
      <c r="LG108" s="228"/>
      <c r="LH108" s="228"/>
      <c r="LI108" s="228"/>
      <c r="LJ108" s="228"/>
      <c r="LK108" s="228"/>
      <c r="LL108" s="228"/>
      <c r="LM108" s="228"/>
      <c r="LN108" s="228"/>
      <c r="LO108" s="228"/>
      <c r="LP108" s="228"/>
      <c r="LQ108" s="228"/>
      <c r="LR108" s="228"/>
    </row>
    <row r="109" spans="1:330" ht="12.75" customHeight="1" x14ac:dyDescent="0.25">
      <c r="A109" s="259">
        <v>98</v>
      </c>
      <c r="B109" s="260" t="s">
        <v>107</v>
      </c>
      <c r="C109" s="260" t="s">
        <v>1634</v>
      </c>
      <c r="D109" s="273" t="s">
        <v>1604</v>
      </c>
      <c r="E109" s="292"/>
      <c r="F109" s="291"/>
      <c r="G109" s="274"/>
      <c r="H109" s="274"/>
      <c r="I109" s="274"/>
      <c r="J109" s="274"/>
      <c r="K109" s="262"/>
      <c r="L109" s="314">
        <v>165</v>
      </c>
      <c r="M109" s="322" t="s">
        <v>150</v>
      </c>
      <c r="N109" s="26">
        <v>0</v>
      </c>
      <c r="O109" s="266">
        <f t="shared" si="8"/>
        <v>0</v>
      </c>
      <c r="P109" s="267">
        <f t="shared" si="7"/>
        <v>0</v>
      </c>
      <c r="Q109" s="268">
        <f t="shared" si="9"/>
        <v>0</v>
      </c>
      <c r="R109" s="231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28"/>
      <c r="AG109" s="228"/>
      <c r="AH109" s="228"/>
      <c r="AI109" s="228"/>
      <c r="AJ109" s="228"/>
      <c r="AK109" s="228"/>
      <c r="AL109" s="228"/>
      <c r="AM109" s="228"/>
      <c r="AN109" s="228"/>
      <c r="AO109" s="228"/>
      <c r="AP109" s="228"/>
      <c r="AQ109" s="228"/>
      <c r="AR109" s="228"/>
      <c r="AS109" s="228"/>
      <c r="AT109" s="228"/>
      <c r="AU109" s="228"/>
      <c r="AV109" s="228"/>
      <c r="AW109" s="228"/>
      <c r="AX109" s="228"/>
      <c r="AY109" s="228"/>
      <c r="AZ109" s="228"/>
      <c r="BA109" s="228"/>
      <c r="BB109" s="228"/>
      <c r="BC109" s="228"/>
      <c r="BD109" s="228"/>
      <c r="BE109" s="228"/>
      <c r="BF109" s="228"/>
      <c r="BG109" s="228"/>
      <c r="BH109" s="228"/>
      <c r="BI109" s="228"/>
      <c r="BJ109" s="228"/>
      <c r="BK109" s="228"/>
      <c r="BL109" s="228"/>
      <c r="BM109" s="228"/>
      <c r="BN109" s="228"/>
      <c r="BO109" s="228"/>
      <c r="BP109" s="228"/>
      <c r="BQ109" s="228"/>
      <c r="BR109" s="228"/>
      <c r="BS109" s="228"/>
      <c r="BT109" s="228"/>
      <c r="BU109" s="228"/>
      <c r="BV109" s="228"/>
      <c r="BW109" s="228"/>
      <c r="BX109" s="228"/>
      <c r="BY109" s="228"/>
      <c r="BZ109" s="228"/>
      <c r="CA109" s="228"/>
      <c r="CB109" s="228"/>
      <c r="CC109" s="228"/>
      <c r="CD109" s="228"/>
      <c r="CE109" s="228"/>
      <c r="CF109" s="228"/>
      <c r="CG109" s="228"/>
      <c r="CH109" s="228"/>
      <c r="CI109" s="228"/>
      <c r="CJ109" s="228"/>
      <c r="CK109" s="228"/>
      <c r="CL109" s="228"/>
      <c r="CM109" s="228"/>
      <c r="CN109" s="228"/>
      <c r="CO109" s="228"/>
      <c r="CP109" s="228"/>
      <c r="CQ109" s="228"/>
      <c r="CR109" s="228"/>
      <c r="CS109" s="228"/>
      <c r="CT109" s="228"/>
      <c r="CU109" s="228"/>
      <c r="CV109" s="228"/>
      <c r="CW109" s="228"/>
      <c r="CX109" s="228"/>
      <c r="CY109" s="228"/>
      <c r="CZ109" s="228"/>
      <c r="DA109" s="228"/>
      <c r="DB109" s="228"/>
      <c r="DC109" s="228"/>
      <c r="DD109" s="228"/>
      <c r="DE109" s="228"/>
      <c r="DF109" s="228"/>
      <c r="DG109" s="228"/>
      <c r="DH109" s="228"/>
      <c r="DI109" s="228"/>
      <c r="DJ109" s="228"/>
      <c r="DK109" s="228"/>
      <c r="DL109" s="228"/>
      <c r="DM109" s="228"/>
      <c r="DN109" s="228"/>
      <c r="DO109" s="228"/>
      <c r="DP109" s="228"/>
      <c r="DQ109" s="228"/>
      <c r="DR109" s="228"/>
      <c r="DS109" s="228"/>
      <c r="DT109" s="228"/>
      <c r="DU109" s="228"/>
      <c r="DV109" s="228"/>
      <c r="DW109" s="228"/>
      <c r="DX109" s="228"/>
      <c r="DY109" s="228"/>
      <c r="DZ109" s="228"/>
      <c r="EA109" s="228"/>
      <c r="EB109" s="228"/>
      <c r="EC109" s="228"/>
      <c r="ED109" s="228"/>
      <c r="EE109" s="228"/>
      <c r="EF109" s="228"/>
      <c r="EG109" s="228"/>
      <c r="EH109" s="228"/>
      <c r="EI109" s="228"/>
      <c r="EJ109" s="228"/>
      <c r="EK109" s="228"/>
      <c r="EL109" s="228"/>
      <c r="EM109" s="228"/>
      <c r="EN109" s="228"/>
      <c r="EO109" s="228"/>
      <c r="EP109" s="228"/>
      <c r="EQ109" s="228"/>
      <c r="ER109" s="228"/>
      <c r="ES109" s="228"/>
      <c r="ET109" s="228"/>
      <c r="EU109" s="228"/>
      <c r="EV109" s="228"/>
      <c r="EW109" s="228"/>
      <c r="EX109" s="228"/>
      <c r="EY109" s="228"/>
      <c r="EZ109" s="228"/>
      <c r="FA109" s="228"/>
      <c r="FB109" s="228"/>
      <c r="FC109" s="228"/>
      <c r="FD109" s="228"/>
      <c r="FE109" s="228"/>
      <c r="FF109" s="228"/>
      <c r="FG109" s="228"/>
      <c r="FH109" s="228"/>
      <c r="FI109" s="228"/>
      <c r="FJ109" s="228"/>
      <c r="FK109" s="228"/>
      <c r="FL109" s="228"/>
      <c r="FM109" s="228"/>
      <c r="FN109" s="228"/>
      <c r="FO109" s="228"/>
      <c r="FP109" s="228"/>
      <c r="FQ109" s="228"/>
      <c r="FR109" s="228"/>
      <c r="FS109" s="228"/>
      <c r="FT109" s="228"/>
      <c r="FU109" s="228"/>
      <c r="FV109" s="228"/>
      <c r="FW109" s="228"/>
      <c r="FX109" s="228"/>
      <c r="FY109" s="228"/>
      <c r="FZ109" s="228"/>
      <c r="GA109" s="228"/>
      <c r="GB109" s="228"/>
      <c r="GC109" s="228"/>
      <c r="GD109" s="228"/>
      <c r="GE109" s="228"/>
      <c r="GF109" s="228"/>
      <c r="GG109" s="228"/>
      <c r="GH109" s="228"/>
      <c r="GI109" s="228"/>
      <c r="GJ109" s="228"/>
      <c r="GK109" s="228"/>
      <c r="GL109" s="228"/>
      <c r="GM109" s="228"/>
      <c r="GN109" s="228"/>
      <c r="GO109" s="228"/>
      <c r="GP109" s="228"/>
      <c r="GQ109" s="228"/>
      <c r="GR109" s="228"/>
      <c r="GS109" s="228"/>
      <c r="GT109" s="228"/>
      <c r="GU109" s="228"/>
      <c r="GV109" s="228"/>
      <c r="GW109" s="228"/>
      <c r="GX109" s="228"/>
      <c r="GY109" s="228"/>
      <c r="GZ109" s="228"/>
      <c r="HA109" s="228"/>
      <c r="HB109" s="228"/>
      <c r="HC109" s="228"/>
      <c r="HD109" s="228"/>
      <c r="HE109" s="228"/>
      <c r="HF109" s="228"/>
      <c r="HG109" s="228"/>
      <c r="HH109" s="228"/>
      <c r="HI109" s="228"/>
      <c r="HJ109" s="228"/>
      <c r="HK109" s="228"/>
      <c r="HL109" s="228"/>
      <c r="HM109" s="228"/>
      <c r="HN109" s="228"/>
      <c r="HO109" s="228"/>
      <c r="HP109" s="228"/>
      <c r="HQ109" s="228"/>
      <c r="HR109" s="228"/>
      <c r="HS109" s="228"/>
      <c r="HT109" s="228"/>
      <c r="HU109" s="228"/>
      <c r="HV109" s="228"/>
      <c r="HW109" s="228"/>
      <c r="HX109" s="228"/>
      <c r="HY109" s="228"/>
      <c r="HZ109" s="228"/>
      <c r="IA109" s="228"/>
      <c r="IB109" s="228"/>
      <c r="IC109" s="228"/>
      <c r="ID109" s="228"/>
      <c r="IE109" s="228"/>
      <c r="IF109" s="228"/>
      <c r="IG109" s="228"/>
      <c r="IH109" s="228"/>
      <c r="II109" s="228"/>
      <c r="IJ109" s="228"/>
      <c r="IK109" s="228"/>
      <c r="IL109" s="228"/>
      <c r="IM109" s="228"/>
      <c r="IN109" s="228"/>
      <c r="IO109" s="228"/>
      <c r="IP109" s="228"/>
      <c r="IQ109" s="228"/>
      <c r="IR109" s="228"/>
      <c r="IS109" s="228"/>
      <c r="IT109" s="228"/>
      <c r="IU109" s="228"/>
      <c r="IV109" s="228"/>
      <c r="IW109" s="228"/>
      <c r="IX109" s="228"/>
      <c r="IY109" s="228"/>
      <c r="IZ109" s="228"/>
      <c r="JA109" s="228"/>
      <c r="JB109" s="228"/>
      <c r="JC109" s="228"/>
      <c r="JD109" s="228"/>
      <c r="JE109" s="228"/>
      <c r="JF109" s="228"/>
      <c r="JG109" s="228"/>
      <c r="JH109" s="228"/>
      <c r="JI109" s="228"/>
      <c r="JJ109" s="228"/>
      <c r="JK109" s="228"/>
      <c r="JL109" s="228"/>
      <c r="JM109" s="228"/>
      <c r="JN109" s="228"/>
      <c r="JO109" s="228"/>
      <c r="JP109" s="228"/>
      <c r="JQ109" s="228"/>
      <c r="JR109" s="228"/>
      <c r="JS109" s="228"/>
      <c r="JT109" s="228"/>
      <c r="JU109" s="228"/>
      <c r="JV109" s="228"/>
      <c r="JW109" s="228"/>
      <c r="JX109" s="228"/>
      <c r="JY109" s="228"/>
      <c r="JZ109" s="228"/>
      <c r="KA109" s="228"/>
      <c r="KB109" s="228"/>
      <c r="KC109" s="228"/>
      <c r="KD109" s="228"/>
      <c r="KE109" s="228"/>
      <c r="KF109" s="228"/>
      <c r="KG109" s="228"/>
      <c r="KH109" s="228"/>
      <c r="KI109" s="228"/>
      <c r="KJ109" s="228"/>
      <c r="KK109" s="228"/>
      <c r="KL109" s="228"/>
      <c r="KM109" s="228"/>
      <c r="KN109" s="228"/>
      <c r="KO109" s="228"/>
      <c r="KP109" s="228"/>
      <c r="KQ109" s="228"/>
      <c r="KR109" s="228"/>
      <c r="KS109" s="228"/>
      <c r="KT109" s="228"/>
      <c r="KU109" s="228"/>
      <c r="KV109" s="228"/>
      <c r="KW109" s="228"/>
      <c r="KX109" s="228"/>
      <c r="KY109" s="228"/>
      <c r="KZ109" s="228"/>
      <c r="LA109" s="228"/>
      <c r="LB109" s="228"/>
      <c r="LC109" s="228"/>
      <c r="LD109" s="228"/>
      <c r="LE109" s="228"/>
      <c r="LF109" s="228"/>
      <c r="LG109" s="228"/>
      <c r="LH109" s="228"/>
      <c r="LI109" s="228"/>
      <c r="LJ109" s="228"/>
      <c r="LK109" s="228"/>
      <c r="LL109" s="228"/>
      <c r="LM109" s="228"/>
      <c r="LN109" s="228"/>
      <c r="LO109" s="228"/>
      <c r="LP109" s="228"/>
      <c r="LQ109" s="228"/>
      <c r="LR109" s="228"/>
    </row>
    <row r="110" spans="1:330" s="188" customFormat="1" ht="12.75" customHeight="1" x14ac:dyDescent="0.25">
      <c r="A110" s="259">
        <v>99</v>
      </c>
      <c r="B110" s="260" t="s">
        <v>107</v>
      </c>
      <c r="C110" s="260" t="s">
        <v>1634</v>
      </c>
      <c r="D110" s="261" t="s">
        <v>94</v>
      </c>
      <c r="E110" s="291"/>
      <c r="F110" s="291"/>
      <c r="G110" s="262" t="s">
        <v>95</v>
      </c>
      <c r="H110" s="263"/>
      <c r="I110" s="263"/>
      <c r="J110" s="264" t="s">
        <v>96</v>
      </c>
      <c r="K110" s="264" t="s">
        <v>35</v>
      </c>
      <c r="L110" s="314">
        <v>70</v>
      </c>
      <c r="M110" s="322" t="s">
        <v>150</v>
      </c>
      <c r="N110" s="26">
        <v>0</v>
      </c>
      <c r="O110" s="266">
        <f t="shared" si="8"/>
        <v>0</v>
      </c>
      <c r="P110" s="267">
        <f t="shared" si="7"/>
        <v>0</v>
      </c>
      <c r="Q110" s="268">
        <f t="shared" si="9"/>
        <v>0</v>
      </c>
      <c r="R110" s="231"/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  <c r="AM110" s="228"/>
      <c r="AN110" s="228"/>
      <c r="AO110" s="228"/>
      <c r="AP110" s="228"/>
      <c r="AQ110" s="228"/>
      <c r="AR110" s="228"/>
      <c r="AS110" s="228"/>
      <c r="AT110" s="228"/>
      <c r="AU110" s="228"/>
      <c r="AV110" s="228"/>
      <c r="AW110" s="228"/>
      <c r="AX110" s="228"/>
      <c r="AY110" s="228"/>
      <c r="AZ110" s="228"/>
      <c r="BA110" s="228"/>
      <c r="BB110" s="228"/>
      <c r="BC110" s="228"/>
      <c r="BD110" s="228"/>
      <c r="BE110" s="228"/>
      <c r="BF110" s="228"/>
      <c r="BG110" s="228"/>
      <c r="BH110" s="228"/>
      <c r="BI110" s="228"/>
      <c r="BJ110" s="228"/>
      <c r="BK110" s="228"/>
      <c r="BL110" s="228"/>
      <c r="BM110" s="228"/>
      <c r="BN110" s="228"/>
      <c r="BO110" s="228"/>
      <c r="BP110" s="228"/>
      <c r="BQ110" s="228"/>
      <c r="BR110" s="228"/>
      <c r="BS110" s="228"/>
      <c r="BT110" s="228"/>
      <c r="BU110" s="228"/>
      <c r="BV110" s="228"/>
      <c r="BW110" s="228"/>
      <c r="BX110" s="228"/>
      <c r="BY110" s="228"/>
      <c r="BZ110" s="228"/>
      <c r="CA110" s="228"/>
      <c r="CB110" s="228"/>
      <c r="CC110" s="228"/>
      <c r="CD110" s="228"/>
      <c r="CE110" s="228"/>
      <c r="CF110" s="228"/>
      <c r="CG110" s="228"/>
      <c r="CH110" s="228"/>
      <c r="CI110" s="228"/>
      <c r="CJ110" s="228"/>
      <c r="CK110" s="228"/>
      <c r="CL110" s="228"/>
      <c r="CM110" s="228"/>
      <c r="CN110" s="228"/>
      <c r="CO110" s="228"/>
      <c r="CP110" s="228"/>
      <c r="CQ110" s="228"/>
      <c r="CR110" s="228"/>
      <c r="CS110" s="228"/>
      <c r="CT110" s="228"/>
      <c r="CU110" s="228"/>
      <c r="CV110" s="228"/>
      <c r="CW110" s="228"/>
      <c r="CX110" s="228"/>
      <c r="CY110" s="228"/>
      <c r="CZ110" s="228"/>
      <c r="DA110" s="228"/>
      <c r="DB110" s="228"/>
      <c r="DC110" s="228"/>
      <c r="DD110" s="228"/>
      <c r="DE110" s="228"/>
      <c r="DF110" s="228"/>
      <c r="DG110" s="228"/>
      <c r="DH110" s="228"/>
      <c r="DI110" s="228"/>
      <c r="DJ110" s="228"/>
      <c r="DK110" s="228"/>
      <c r="DL110" s="228"/>
      <c r="DM110" s="228"/>
      <c r="DN110" s="228"/>
      <c r="DO110" s="228"/>
      <c r="DP110" s="228"/>
      <c r="DQ110" s="228"/>
      <c r="DR110" s="228"/>
      <c r="DS110" s="228"/>
      <c r="DT110" s="228"/>
      <c r="DU110" s="228"/>
      <c r="DV110" s="228"/>
      <c r="DW110" s="228"/>
      <c r="DX110" s="228"/>
      <c r="DY110" s="228"/>
      <c r="DZ110" s="228"/>
      <c r="EA110" s="228"/>
      <c r="EB110" s="228"/>
      <c r="EC110" s="228"/>
      <c r="ED110" s="228"/>
      <c r="EE110" s="228"/>
      <c r="EF110" s="228"/>
      <c r="EG110" s="228"/>
      <c r="EH110" s="228"/>
      <c r="EI110" s="228"/>
      <c r="EJ110" s="228"/>
      <c r="EK110" s="228"/>
      <c r="EL110" s="228"/>
      <c r="EM110" s="228"/>
      <c r="EN110" s="228"/>
      <c r="EO110" s="228"/>
      <c r="EP110" s="228"/>
      <c r="EQ110" s="228"/>
      <c r="ER110" s="228"/>
      <c r="ES110" s="228"/>
      <c r="ET110" s="228"/>
      <c r="EU110" s="228"/>
      <c r="EV110" s="228"/>
      <c r="EW110" s="228"/>
      <c r="EX110" s="228"/>
      <c r="EY110" s="228"/>
      <c r="EZ110" s="228"/>
      <c r="FA110" s="228"/>
      <c r="FB110" s="228"/>
      <c r="FC110" s="228"/>
      <c r="FD110" s="228"/>
      <c r="FE110" s="228"/>
      <c r="FF110" s="228"/>
      <c r="FG110" s="228"/>
      <c r="FH110" s="228"/>
      <c r="FI110" s="228"/>
      <c r="FJ110" s="228"/>
      <c r="FK110" s="228"/>
      <c r="FL110" s="228"/>
      <c r="FM110" s="228"/>
      <c r="FN110" s="228"/>
      <c r="FO110" s="228"/>
      <c r="FP110" s="228"/>
      <c r="FQ110" s="228"/>
      <c r="FR110" s="228"/>
      <c r="FS110" s="228"/>
      <c r="FT110" s="228"/>
      <c r="FU110" s="228"/>
      <c r="FV110" s="228"/>
      <c r="FW110" s="228"/>
      <c r="FX110" s="228"/>
      <c r="FY110" s="228"/>
      <c r="FZ110" s="228"/>
      <c r="GA110" s="228"/>
      <c r="GB110" s="228"/>
      <c r="GC110" s="228"/>
      <c r="GD110" s="228"/>
      <c r="GE110" s="228"/>
      <c r="GF110" s="228"/>
      <c r="GG110" s="228"/>
      <c r="GH110" s="228"/>
      <c r="GI110" s="228"/>
      <c r="GJ110" s="228"/>
      <c r="GK110" s="228"/>
      <c r="GL110" s="228"/>
      <c r="GM110" s="228"/>
      <c r="GN110" s="228"/>
      <c r="GO110" s="228"/>
      <c r="GP110" s="228"/>
      <c r="GQ110" s="228"/>
      <c r="GR110" s="228"/>
      <c r="GS110" s="228"/>
      <c r="GT110" s="228"/>
      <c r="GU110" s="228"/>
      <c r="GV110" s="228"/>
      <c r="GW110" s="228"/>
      <c r="GX110" s="228"/>
      <c r="GY110" s="228"/>
      <c r="GZ110" s="228"/>
      <c r="HA110" s="228"/>
      <c r="HB110" s="228"/>
      <c r="HC110" s="228"/>
      <c r="HD110" s="228"/>
      <c r="HE110" s="228"/>
      <c r="HF110" s="228"/>
      <c r="HG110" s="228"/>
      <c r="HH110" s="228"/>
      <c r="HI110" s="228"/>
      <c r="HJ110" s="228"/>
      <c r="HK110" s="228"/>
      <c r="HL110" s="228"/>
      <c r="HM110" s="228"/>
      <c r="HN110" s="228"/>
      <c r="HO110" s="228"/>
      <c r="HP110" s="228"/>
      <c r="HQ110" s="228"/>
      <c r="HR110" s="228"/>
      <c r="HS110" s="228"/>
      <c r="HT110" s="228"/>
      <c r="HU110" s="228"/>
      <c r="HV110" s="228"/>
      <c r="HW110" s="228"/>
      <c r="HX110" s="228"/>
      <c r="HY110" s="228"/>
      <c r="HZ110" s="228"/>
      <c r="IA110" s="228"/>
      <c r="IB110" s="228"/>
      <c r="IC110" s="228"/>
      <c r="ID110" s="228"/>
      <c r="IE110" s="228"/>
      <c r="IF110" s="228"/>
      <c r="IG110" s="228"/>
      <c r="IH110" s="228"/>
      <c r="II110" s="228"/>
      <c r="IJ110" s="228"/>
      <c r="IK110" s="228"/>
      <c r="IL110" s="228"/>
      <c r="IM110" s="228"/>
      <c r="IN110" s="228"/>
      <c r="IO110" s="228"/>
      <c r="IP110" s="228"/>
      <c r="IQ110" s="228"/>
      <c r="IR110" s="228"/>
      <c r="IS110" s="228"/>
      <c r="IT110" s="228"/>
      <c r="IU110" s="228"/>
      <c r="IV110" s="228"/>
      <c r="IW110" s="228"/>
      <c r="IX110" s="228"/>
      <c r="IY110" s="228"/>
      <c r="IZ110" s="228"/>
      <c r="JA110" s="228"/>
      <c r="JB110" s="228"/>
      <c r="JC110" s="228"/>
      <c r="JD110" s="228"/>
      <c r="JE110" s="228"/>
      <c r="JF110" s="228"/>
      <c r="JG110" s="228"/>
      <c r="JH110" s="228"/>
      <c r="JI110" s="228"/>
      <c r="JJ110" s="228"/>
      <c r="JK110" s="228"/>
      <c r="JL110" s="228"/>
      <c r="JM110" s="228"/>
      <c r="JN110" s="228"/>
      <c r="JO110" s="228"/>
      <c r="JP110" s="228"/>
      <c r="JQ110" s="228"/>
      <c r="JR110" s="228"/>
      <c r="JS110" s="228"/>
      <c r="JT110" s="228"/>
      <c r="JU110" s="228"/>
      <c r="JV110" s="228"/>
      <c r="JW110" s="228"/>
      <c r="JX110" s="228"/>
      <c r="JY110" s="228"/>
      <c r="JZ110" s="228"/>
      <c r="KA110" s="228"/>
      <c r="KB110" s="228"/>
      <c r="KC110" s="228"/>
      <c r="KD110" s="228"/>
      <c r="KE110" s="228"/>
      <c r="KF110" s="228"/>
      <c r="KG110" s="228"/>
      <c r="KH110" s="228"/>
      <c r="KI110" s="228"/>
      <c r="KJ110" s="228"/>
      <c r="KK110" s="228"/>
      <c r="KL110" s="228"/>
      <c r="KM110" s="228"/>
      <c r="KN110" s="228"/>
      <c r="KO110" s="228"/>
      <c r="KP110" s="228"/>
      <c r="KQ110" s="228"/>
      <c r="KR110" s="228"/>
      <c r="KS110" s="228"/>
      <c r="KT110" s="228"/>
      <c r="KU110" s="228"/>
      <c r="KV110" s="228"/>
      <c r="KW110" s="228"/>
      <c r="KX110" s="228"/>
      <c r="KY110" s="228"/>
      <c r="KZ110" s="228"/>
      <c r="LA110" s="228"/>
      <c r="LB110" s="228"/>
      <c r="LC110" s="228"/>
      <c r="LD110" s="228"/>
      <c r="LE110" s="228"/>
      <c r="LF110" s="228"/>
      <c r="LG110" s="228"/>
      <c r="LH110" s="228"/>
      <c r="LI110" s="228"/>
      <c r="LJ110" s="228"/>
      <c r="LK110" s="228"/>
      <c r="LL110" s="228"/>
      <c r="LM110" s="228"/>
      <c r="LN110" s="228"/>
      <c r="LO110" s="228"/>
      <c r="LP110" s="228"/>
      <c r="LQ110" s="228"/>
      <c r="LR110" s="228"/>
    </row>
    <row r="111" spans="1:330" s="188" customFormat="1" ht="13.5" customHeight="1" x14ac:dyDescent="0.25">
      <c r="A111" s="259">
        <v>100</v>
      </c>
      <c r="B111" s="260" t="s">
        <v>107</v>
      </c>
      <c r="C111" s="260" t="s">
        <v>1634</v>
      </c>
      <c r="D111" s="273" t="s">
        <v>94</v>
      </c>
      <c r="E111" s="291"/>
      <c r="F111" s="291"/>
      <c r="G111" s="262" t="s">
        <v>227</v>
      </c>
      <c r="H111" s="263"/>
      <c r="I111" s="263"/>
      <c r="J111" s="270"/>
      <c r="K111" s="328" t="s">
        <v>1573</v>
      </c>
      <c r="L111" s="314">
        <v>196</v>
      </c>
      <c r="M111" s="322" t="s">
        <v>150</v>
      </c>
      <c r="N111" s="26">
        <v>0</v>
      </c>
      <c r="O111" s="266">
        <f t="shared" si="8"/>
        <v>0</v>
      </c>
      <c r="P111" s="267">
        <f t="shared" si="7"/>
        <v>0</v>
      </c>
      <c r="Q111" s="268">
        <f t="shared" si="9"/>
        <v>0</v>
      </c>
      <c r="R111" s="231"/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  <c r="AI111" s="228"/>
      <c r="AJ111" s="228"/>
      <c r="AK111" s="228"/>
      <c r="AL111" s="228"/>
      <c r="AM111" s="228"/>
      <c r="AN111" s="228"/>
      <c r="AO111" s="228"/>
      <c r="AP111" s="228"/>
      <c r="AQ111" s="228"/>
      <c r="AR111" s="228"/>
      <c r="AS111" s="228"/>
      <c r="AT111" s="228"/>
      <c r="AU111" s="228"/>
      <c r="AV111" s="228"/>
      <c r="AW111" s="228"/>
      <c r="AX111" s="228"/>
      <c r="AY111" s="228"/>
      <c r="AZ111" s="228"/>
      <c r="BA111" s="228"/>
      <c r="BB111" s="228"/>
      <c r="BC111" s="228"/>
      <c r="BD111" s="228"/>
      <c r="BE111" s="228"/>
      <c r="BF111" s="228"/>
      <c r="BG111" s="228"/>
      <c r="BH111" s="228"/>
      <c r="BI111" s="228"/>
      <c r="BJ111" s="228"/>
      <c r="BK111" s="228"/>
      <c r="BL111" s="228"/>
      <c r="BM111" s="228"/>
      <c r="BN111" s="228"/>
      <c r="BO111" s="228"/>
      <c r="BP111" s="228"/>
      <c r="BQ111" s="228"/>
      <c r="BR111" s="228"/>
      <c r="BS111" s="228"/>
      <c r="BT111" s="228"/>
      <c r="BU111" s="228"/>
      <c r="BV111" s="228"/>
      <c r="BW111" s="228"/>
      <c r="BX111" s="228"/>
      <c r="BY111" s="228"/>
      <c r="BZ111" s="228"/>
      <c r="CA111" s="228"/>
      <c r="CB111" s="228"/>
      <c r="CC111" s="228"/>
      <c r="CD111" s="228"/>
      <c r="CE111" s="228"/>
      <c r="CF111" s="228"/>
      <c r="CG111" s="228"/>
      <c r="CH111" s="228"/>
      <c r="CI111" s="228"/>
      <c r="CJ111" s="228"/>
      <c r="CK111" s="228"/>
      <c r="CL111" s="228"/>
      <c r="CM111" s="228"/>
      <c r="CN111" s="228"/>
      <c r="CO111" s="228"/>
      <c r="CP111" s="228"/>
      <c r="CQ111" s="228"/>
      <c r="CR111" s="228"/>
      <c r="CS111" s="228"/>
      <c r="CT111" s="228"/>
      <c r="CU111" s="228"/>
      <c r="CV111" s="228"/>
      <c r="CW111" s="228"/>
      <c r="CX111" s="228"/>
      <c r="CY111" s="228"/>
      <c r="CZ111" s="228"/>
      <c r="DA111" s="228"/>
      <c r="DB111" s="228"/>
      <c r="DC111" s="228"/>
      <c r="DD111" s="228"/>
      <c r="DE111" s="228"/>
      <c r="DF111" s="228"/>
      <c r="DG111" s="228"/>
      <c r="DH111" s="228"/>
      <c r="DI111" s="228"/>
      <c r="DJ111" s="228"/>
      <c r="DK111" s="228"/>
      <c r="DL111" s="228"/>
      <c r="DM111" s="228"/>
      <c r="DN111" s="228"/>
      <c r="DO111" s="228"/>
      <c r="DP111" s="228"/>
      <c r="DQ111" s="228"/>
      <c r="DR111" s="228"/>
      <c r="DS111" s="228"/>
      <c r="DT111" s="228"/>
      <c r="DU111" s="228"/>
      <c r="DV111" s="228"/>
      <c r="DW111" s="228"/>
      <c r="DX111" s="228"/>
      <c r="DY111" s="228"/>
      <c r="DZ111" s="228"/>
      <c r="EA111" s="228"/>
      <c r="EB111" s="228"/>
      <c r="EC111" s="228"/>
      <c r="ED111" s="228"/>
      <c r="EE111" s="228"/>
      <c r="EF111" s="228"/>
      <c r="EG111" s="228"/>
      <c r="EH111" s="228"/>
      <c r="EI111" s="228"/>
      <c r="EJ111" s="228"/>
      <c r="EK111" s="228"/>
      <c r="EL111" s="228"/>
      <c r="EM111" s="228"/>
      <c r="EN111" s="228"/>
      <c r="EO111" s="228"/>
      <c r="EP111" s="228"/>
      <c r="EQ111" s="228"/>
      <c r="ER111" s="228"/>
      <c r="ES111" s="228"/>
      <c r="ET111" s="228"/>
      <c r="EU111" s="228"/>
      <c r="EV111" s="228"/>
      <c r="EW111" s="228"/>
      <c r="EX111" s="228"/>
      <c r="EY111" s="228"/>
      <c r="EZ111" s="228"/>
      <c r="FA111" s="228"/>
      <c r="FB111" s="228"/>
      <c r="FC111" s="228"/>
      <c r="FD111" s="228"/>
      <c r="FE111" s="228"/>
      <c r="FF111" s="228"/>
      <c r="FG111" s="228"/>
      <c r="FH111" s="228"/>
      <c r="FI111" s="228"/>
      <c r="FJ111" s="228"/>
      <c r="FK111" s="228"/>
      <c r="FL111" s="228"/>
      <c r="FM111" s="228"/>
      <c r="FN111" s="228"/>
      <c r="FO111" s="228"/>
      <c r="FP111" s="228"/>
      <c r="FQ111" s="228"/>
      <c r="FR111" s="228"/>
      <c r="FS111" s="228"/>
      <c r="FT111" s="228"/>
      <c r="FU111" s="228"/>
      <c r="FV111" s="228"/>
      <c r="FW111" s="228"/>
      <c r="FX111" s="228"/>
      <c r="FY111" s="228"/>
      <c r="FZ111" s="228"/>
      <c r="GA111" s="228"/>
      <c r="GB111" s="228"/>
      <c r="GC111" s="228"/>
      <c r="GD111" s="228"/>
      <c r="GE111" s="228"/>
      <c r="GF111" s="228"/>
      <c r="GG111" s="228"/>
      <c r="GH111" s="228"/>
      <c r="GI111" s="228"/>
      <c r="GJ111" s="228"/>
      <c r="GK111" s="228"/>
      <c r="GL111" s="228"/>
      <c r="GM111" s="228"/>
      <c r="GN111" s="228"/>
      <c r="GO111" s="228"/>
      <c r="GP111" s="228"/>
      <c r="GQ111" s="228"/>
      <c r="GR111" s="228"/>
      <c r="GS111" s="228"/>
      <c r="GT111" s="228"/>
      <c r="GU111" s="228"/>
      <c r="GV111" s="228"/>
      <c r="GW111" s="228"/>
      <c r="GX111" s="228"/>
      <c r="GY111" s="228"/>
      <c r="GZ111" s="228"/>
      <c r="HA111" s="228"/>
      <c r="HB111" s="228"/>
      <c r="HC111" s="228"/>
      <c r="HD111" s="228"/>
      <c r="HE111" s="228"/>
      <c r="HF111" s="228"/>
      <c r="HG111" s="228"/>
      <c r="HH111" s="228"/>
      <c r="HI111" s="228"/>
      <c r="HJ111" s="228"/>
      <c r="HK111" s="228"/>
      <c r="HL111" s="228"/>
      <c r="HM111" s="228"/>
      <c r="HN111" s="228"/>
      <c r="HO111" s="228"/>
      <c r="HP111" s="228"/>
      <c r="HQ111" s="228"/>
      <c r="HR111" s="228"/>
      <c r="HS111" s="228"/>
      <c r="HT111" s="228"/>
      <c r="HU111" s="228"/>
      <c r="HV111" s="228"/>
      <c r="HW111" s="228"/>
      <c r="HX111" s="228"/>
      <c r="HY111" s="228"/>
      <c r="HZ111" s="228"/>
      <c r="IA111" s="228"/>
      <c r="IB111" s="228"/>
      <c r="IC111" s="228"/>
      <c r="ID111" s="228"/>
      <c r="IE111" s="228"/>
      <c r="IF111" s="228"/>
      <c r="IG111" s="228"/>
      <c r="IH111" s="228"/>
      <c r="II111" s="228"/>
      <c r="IJ111" s="228"/>
      <c r="IK111" s="228"/>
      <c r="IL111" s="228"/>
      <c r="IM111" s="228"/>
      <c r="IN111" s="228"/>
      <c r="IO111" s="228"/>
      <c r="IP111" s="228"/>
      <c r="IQ111" s="228"/>
      <c r="IR111" s="228"/>
      <c r="IS111" s="228"/>
      <c r="IT111" s="228"/>
      <c r="IU111" s="228"/>
      <c r="IV111" s="228"/>
      <c r="IW111" s="228"/>
      <c r="IX111" s="228"/>
      <c r="IY111" s="228"/>
      <c r="IZ111" s="228"/>
      <c r="JA111" s="228"/>
      <c r="JB111" s="228"/>
      <c r="JC111" s="228"/>
      <c r="JD111" s="228"/>
      <c r="JE111" s="228"/>
      <c r="JF111" s="228"/>
      <c r="JG111" s="228"/>
      <c r="JH111" s="228"/>
      <c r="JI111" s="228"/>
      <c r="JJ111" s="228"/>
      <c r="JK111" s="228"/>
      <c r="JL111" s="228"/>
      <c r="JM111" s="228"/>
      <c r="JN111" s="228"/>
      <c r="JO111" s="228"/>
      <c r="JP111" s="228"/>
      <c r="JQ111" s="228"/>
      <c r="JR111" s="228"/>
      <c r="JS111" s="228"/>
      <c r="JT111" s="228"/>
      <c r="JU111" s="228"/>
      <c r="JV111" s="228"/>
      <c r="JW111" s="228"/>
      <c r="JX111" s="228"/>
      <c r="JY111" s="228"/>
      <c r="JZ111" s="228"/>
      <c r="KA111" s="228"/>
      <c r="KB111" s="228"/>
      <c r="KC111" s="228"/>
      <c r="KD111" s="228"/>
      <c r="KE111" s="228"/>
      <c r="KF111" s="228"/>
      <c r="KG111" s="228"/>
      <c r="KH111" s="228"/>
      <c r="KI111" s="228"/>
      <c r="KJ111" s="228"/>
      <c r="KK111" s="228"/>
      <c r="KL111" s="228"/>
      <c r="KM111" s="228"/>
      <c r="KN111" s="228"/>
      <c r="KO111" s="228"/>
      <c r="KP111" s="228"/>
      <c r="KQ111" s="228"/>
      <c r="KR111" s="228"/>
      <c r="KS111" s="228"/>
      <c r="KT111" s="228"/>
      <c r="KU111" s="228"/>
      <c r="KV111" s="228"/>
      <c r="KW111" s="228"/>
      <c r="KX111" s="228"/>
      <c r="KY111" s="228"/>
      <c r="KZ111" s="228"/>
      <c r="LA111" s="228"/>
      <c r="LB111" s="228"/>
      <c r="LC111" s="228"/>
      <c r="LD111" s="228"/>
      <c r="LE111" s="228"/>
      <c r="LF111" s="228"/>
      <c r="LG111" s="228"/>
      <c r="LH111" s="228"/>
      <c r="LI111" s="228"/>
      <c r="LJ111" s="228"/>
      <c r="LK111" s="228"/>
      <c r="LL111" s="228"/>
      <c r="LM111" s="228"/>
      <c r="LN111" s="228"/>
      <c r="LO111" s="228"/>
      <c r="LP111" s="228"/>
      <c r="LQ111" s="228"/>
      <c r="LR111" s="228"/>
    </row>
    <row r="112" spans="1:330" s="176" customFormat="1" ht="13.5" customHeight="1" x14ac:dyDescent="0.25">
      <c r="A112" s="259">
        <v>101</v>
      </c>
      <c r="B112" s="260" t="s">
        <v>107</v>
      </c>
      <c r="C112" s="260" t="s">
        <v>1634</v>
      </c>
      <c r="D112" s="261" t="s">
        <v>356</v>
      </c>
      <c r="E112" s="291"/>
      <c r="F112" s="291"/>
      <c r="G112" s="262"/>
      <c r="H112" s="262"/>
      <c r="I112" s="262"/>
      <c r="J112" s="262" t="s">
        <v>114</v>
      </c>
      <c r="K112" s="262" t="s">
        <v>86</v>
      </c>
      <c r="L112" s="314">
        <v>80</v>
      </c>
      <c r="M112" s="322" t="s">
        <v>150</v>
      </c>
      <c r="N112" s="26">
        <v>0</v>
      </c>
      <c r="O112" s="266">
        <f t="shared" si="8"/>
        <v>0</v>
      </c>
      <c r="P112" s="267">
        <f t="shared" si="7"/>
        <v>0</v>
      </c>
      <c r="Q112" s="268">
        <f t="shared" si="9"/>
        <v>0</v>
      </c>
      <c r="R112" s="231"/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  <c r="AI112" s="228"/>
      <c r="AJ112" s="228"/>
      <c r="AK112" s="228"/>
      <c r="AL112" s="228"/>
      <c r="AM112" s="228"/>
      <c r="AN112" s="228"/>
      <c r="AO112" s="228"/>
      <c r="AP112" s="228"/>
      <c r="AQ112" s="228"/>
      <c r="AR112" s="228"/>
      <c r="AS112" s="228"/>
      <c r="AT112" s="228"/>
      <c r="AU112" s="228"/>
      <c r="AV112" s="228"/>
      <c r="AW112" s="228"/>
      <c r="AX112" s="228"/>
      <c r="AY112" s="228"/>
      <c r="AZ112" s="228"/>
      <c r="BA112" s="228"/>
      <c r="BB112" s="228"/>
      <c r="BC112" s="228"/>
      <c r="BD112" s="228"/>
      <c r="BE112" s="228"/>
      <c r="BF112" s="228"/>
      <c r="BG112" s="228"/>
      <c r="BH112" s="228"/>
      <c r="BI112" s="228"/>
      <c r="BJ112" s="228"/>
      <c r="BK112" s="228"/>
      <c r="BL112" s="228"/>
      <c r="BM112" s="228"/>
      <c r="BN112" s="228"/>
      <c r="BO112" s="228"/>
      <c r="BP112" s="228"/>
      <c r="BQ112" s="228"/>
      <c r="BR112" s="228"/>
      <c r="BS112" s="228"/>
      <c r="BT112" s="228"/>
      <c r="BU112" s="228"/>
      <c r="BV112" s="228"/>
      <c r="BW112" s="228"/>
      <c r="BX112" s="228"/>
      <c r="BY112" s="228"/>
      <c r="BZ112" s="228"/>
      <c r="CA112" s="228"/>
      <c r="CB112" s="228"/>
      <c r="CC112" s="228"/>
      <c r="CD112" s="228"/>
      <c r="CE112" s="228"/>
      <c r="CF112" s="228"/>
      <c r="CG112" s="228"/>
      <c r="CH112" s="228"/>
      <c r="CI112" s="228"/>
      <c r="CJ112" s="228"/>
      <c r="CK112" s="228"/>
      <c r="CL112" s="228"/>
      <c r="CM112" s="228"/>
      <c r="CN112" s="228"/>
      <c r="CO112" s="228"/>
      <c r="CP112" s="228"/>
      <c r="CQ112" s="228"/>
      <c r="CR112" s="228"/>
      <c r="CS112" s="228"/>
      <c r="CT112" s="228"/>
      <c r="CU112" s="228"/>
      <c r="CV112" s="228"/>
      <c r="CW112" s="228"/>
      <c r="CX112" s="228"/>
      <c r="CY112" s="228"/>
      <c r="CZ112" s="228"/>
      <c r="DA112" s="228"/>
      <c r="DB112" s="228"/>
      <c r="DC112" s="228"/>
      <c r="DD112" s="228"/>
      <c r="DE112" s="228"/>
      <c r="DF112" s="228"/>
      <c r="DG112" s="228"/>
      <c r="DH112" s="228"/>
      <c r="DI112" s="228"/>
      <c r="DJ112" s="228"/>
      <c r="DK112" s="228"/>
      <c r="DL112" s="228"/>
      <c r="DM112" s="228"/>
      <c r="DN112" s="228"/>
      <c r="DO112" s="228"/>
      <c r="DP112" s="228"/>
      <c r="DQ112" s="228"/>
      <c r="DR112" s="228"/>
      <c r="DS112" s="228"/>
      <c r="DT112" s="228"/>
      <c r="DU112" s="228"/>
      <c r="DV112" s="228"/>
      <c r="DW112" s="228"/>
      <c r="DX112" s="228"/>
      <c r="DY112" s="228"/>
      <c r="DZ112" s="228"/>
      <c r="EA112" s="228"/>
      <c r="EB112" s="228"/>
      <c r="EC112" s="228"/>
      <c r="ED112" s="228"/>
      <c r="EE112" s="228"/>
      <c r="EF112" s="228"/>
      <c r="EG112" s="228"/>
      <c r="EH112" s="228"/>
      <c r="EI112" s="228"/>
      <c r="EJ112" s="228"/>
      <c r="EK112" s="228"/>
      <c r="EL112" s="228"/>
      <c r="EM112" s="228"/>
      <c r="EN112" s="228"/>
      <c r="EO112" s="228"/>
      <c r="EP112" s="228"/>
      <c r="EQ112" s="228"/>
      <c r="ER112" s="228"/>
      <c r="ES112" s="228"/>
      <c r="ET112" s="228"/>
      <c r="EU112" s="228"/>
      <c r="EV112" s="228"/>
      <c r="EW112" s="228"/>
      <c r="EX112" s="228"/>
      <c r="EY112" s="228"/>
      <c r="EZ112" s="228"/>
      <c r="FA112" s="228"/>
      <c r="FB112" s="228"/>
      <c r="FC112" s="228"/>
      <c r="FD112" s="228"/>
      <c r="FE112" s="228"/>
      <c r="FF112" s="228"/>
      <c r="FG112" s="228"/>
      <c r="FH112" s="228"/>
      <c r="FI112" s="228"/>
      <c r="FJ112" s="228"/>
      <c r="FK112" s="228"/>
      <c r="FL112" s="228"/>
      <c r="FM112" s="228"/>
      <c r="FN112" s="228"/>
      <c r="FO112" s="228"/>
      <c r="FP112" s="228"/>
      <c r="FQ112" s="228"/>
      <c r="FR112" s="228"/>
      <c r="FS112" s="228"/>
      <c r="FT112" s="228"/>
      <c r="FU112" s="228"/>
      <c r="FV112" s="228"/>
      <c r="FW112" s="228"/>
      <c r="FX112" s="228"/>
      <c r="FY112" s="228"/>
      <c r="FZ112" s="228"/>
      <c r="GA112" s="228"/>
      <c r="GB112" s="228"/>
      <c r="GC112" s="228"/>
      <c r="GD112" s="228"/>
      <c r="GE112" s="228"/>
      <c r="GF112" s="228"/>
      <c r="GG112" s="228"/>
      <c r="GH112" s="228"/>
      <c r="GI112" s="228"/>
      <c r="GJ112" s="228"/>
      <c r="GK112" s="228"/>
      <c r="GL112" s="228"/>
      <c r="GM112" s="228"/>
      <c r="GN112" s="228"/>
      <c r="GO112" s="228"/>
      <c r="GP112" s="228"/>
      <c r="GQ112" s="228"/>
      <c r="GR112" s="228"/>
      <c r="GS112" s="228"/>
      <c r="GT112" s="228"/>
      <c r="GU112" s="228"/>
      <c r="GV112" s="228"/>
      <c r="GW112" s="228"/>
      <c r="GX112" s="228"/>
      <c r="GY112" s="228"/>
      <c r="GZ112" s="228"/>
      <c r="HA112" s="228"/>
      <c r="HB112" s="228"/>
      <c r="HC112" s="228"/>
      <c r="HD112" s="228"/>
      <c r="HE112" s="228"/>
      <c r="HF112" s="228"/>
      <c r="HG112" s="228"/>
      <c r="HH112" s="228"/>
      <c r="HI112" s="228"/>
      <c r="HJ112" s="228"/>
      <c r="HK112" s="228"/>
      <c r="HL112" s="228"/>
      <c r="HM112" s="228"/>
      <c r="HN112" s="228"/>
      <c r="HO112" s="228"/>
      <c r="HP112" s="228"/>
      <c r="HQ112" s="228"/>
      <c r="HR112" s="228"/>
      <c r="HS112" s="228"/>
      <c r="HT112" s="228"/>
      <c r="HU112" s="228"/>
      <c r="HV112" s="228"/>
      <c r="HW112" s="228"/>
      <c r="HX112" s="228"/>
      <c r="HY112" s="228"/>
      <c r="HZ112" s="228"/>
      <c r="IA112" s="228"/>
      <c r="IB112" s="228"/>
      <c r="IC112" s="228"/>
      <c r="ID112" s="228"/>
      <c r="IE112" s="228"/>
      <c r="IF112" s="228"/>
      <c r="IG112" s="228"/>
      <c r="IH112" s="228"/>
      <c r="II112" s="228"/>
      <c r="IJ112" s="228"/>
      <c r="IK112" s="228"/>
      <c r="IL112" s="228"/>
      <c r="IM112" s="228"/>
      <c r="IN112" s="228"/>
      <c r="IO112" s="228"/>
      <c r="IP112" s="228"/>
      <c r="IQ112" s="228"/>
      <c r="IR112" s="228"/>
      <c r="IS112" s="228"/>
      <c r="IT112" s="228"/>
      <c r="IU112" s="228"/>
      <c r="IV112" s="228"/>
      <c r="IW112" s="228"/>
      <c r="IX112" s="228"/>
      <c r="IY112" s="228"/>
      <c r="IZ112" s="228"/>
      <c r="JA112" s="228"/>
      <c r="JB112" s="228"/>
      <c r="JC112" s="228"/>
      <c r="JD112" s="228"/>
      <c r="JE112" s="228"/>
      <c r="JF112" s="228"/>
      <c r="JG112" s="228"/>
      <c r="JH112" s="228"/>
      <c r="JI112" s="228"/>
      <c r="JJ112" s="228"/>
      <c r="JK112" s="228"/>
      <c r="JL112" s="228"/>
      <c r="JM112" s="228"/>
      <c r="JN112" s="228"/>
      <c r="JO112" s="228"/>
      <c r="JP112" s="228"/>
      <c r="JQ112" s="228"/>
      <c r="JR112" s="228"/>
      <c r="JS112" s="228"/>
      <c r="JT112" s="228"/>
      <c r="JU112" s="228"/>
      <c r="JV112" s="228"/>
      <c r="JW112" s="228"/>
      <c r="JX112" s="228"/>
      <c r="JY112" s="228"/>
      <c r="JZ112" s="228"/>
      <c r="KA112" s="228"/>
      <c r="KB112" s="228"/>
      <c r="KC112" s="228"/>
      <c r="KD112" s="228"/>
      <c r="KE112" s="228"/>
      <c r="KF112" s="228"/>
      <c r="KG112" s="228"/>
      <c r="KH112" s="228"/>
      <c r="KI112" s="228"/>
      <c r="KJ112" s="228"/>
      <c r="KK112" s="228"/>
      <c r="KL112" s="228"/>
      <c r="KM112" s="228"/>
      <c r="KN112" s="228"/>
      <c r="KO112" s="228"/>
      <c r="KP112" s="228"/>
      <c r="KQ112" s="228"/>
      <c r="KR112" s="228"/>
      <c r="KS112" s="228"/>
      <c r="KT112" s="228"/>
      <c r="KU112" s="228"/>
      <c r="KV112" s="228"/>
      <c r="KW112" s="228"/>
      <c r="KX112" s="228"/>
      <c r="KY112" s="228"/>
      <c r="KZ112" s="228"/>
      <c r="LA112" s="228"/>
      <c r="LB112" s="228"/>
      <c r="LC112" s="228"/>
      <c r="LD112" s="228"/>
      <c r="LE112" s="228"/>
      <c r="LF112" s="228"/>
      <c r="LG112" s="228"/>
      <c r="LH112" s="228"/>
      <c r="LI112" s="228"/>
      <c r="LJ112" s="228"/>
      <c r="LK112" s="228"/>
      <c r="LL112" s="228"/>
      <c r="LM112" s="228"/>
      <c r="LN112" s="228"/>
      <c r="LO112" s="228"/>
      <c r="LP112" s="228"/>
      <c r="LQ112" s="228"/>
      <c r="LR112" s="228"/>
    </row>
    <row r="113" spans="1:330" s="176" customFormat="1" ht="13.5" customHeight="1" x14ac:dyDescent="0.25">
      <c r="A113" s="259">
        <v>102</v>
      </c>
      <c r="B113" s="260" t="s">
        <v>107</v>
      </c>
      <c r="C113" s="269" t="s">
        <v>1634</v>
      </c>
      <c r="D113" s="269" t="s">
        <v>1624</v>
      </c>
      <c r="E113" s="296"/>
      <c r="F113" s="296"/>
      <c r="G113" s="270" t="s">
        <v>1625</v>
      </c>
      <c r="H113" s="270"/>
      <c r="I113" s="271"/>
      <c r="J113" s="270"/>
      <c r="K113" s="262" t="s">
        <v>86</v>
      </c>
      <c r="L113" s="314">
        <v>166</v>
      </c>
      <c r="M113" s="315" t="s">
        <v>1670</v>
      </c>
      <c r="N113" s="26">
        <v>0</v>
      </c>
      <c r="O113" s="266">
        <f t="shared" si="8"/>
        <v>0</v>
      </c>
      <c r="P113" s="267">
        <f t="shared" si="7"/>
        <v>0</v>
      </c>
      <c r="Q113" s="268">
        <f t="shared" si="9"/>
        <v>0</v>
      </c>
      <c r="R113" s="231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  <c r="AI113" s="228"/>
      <c r="AJ113" s="228"/>
      <c r="AK113" s="228"/>
      <c r="AL113" s="228"/>
      <c r="AM113" s="228"/>
      <c r="AN113" s="228"/>
      <c r="AO113" s="228"/>
      <c r="AP113" s="228"/>
      <c r="AQ113" s="228"/>
      <c r="AR113" s="228"/>
      <c r="AS113" s="228"/>
      <c r="AT113" s="228"/>
      <c r="AU113" s="228"/>
      <c r="AV113" s="228"/>
      <c r="AW113" s="228"/>
      <c r="AX113" s="228"/>
      <c r="AY113" s="228"/>
      <c r="AZ113" s="228"/>
      <c r="BA113" s="228"/>
      <c r="BB113" s="228"/>
      <c r="BC113" s="228"/>
      <c r="BD113" s="228"/>
      <c r="BE113" s="228"/>
      <c r="BF113" s="228"/>
      <c r="BG113" s="228"/>
      <c r="BH113" s="228"/>
      <c r="BI113" s="228"/>
      <c r="BJ113" s="228"/>
      <c r="BK113" s="228"/>
      <c r="BL113" s="228"/>
      <c r="BM113" s="228"/>
      <c r="BN113" s="228"/>
      <c r="BO113" s="228"/>
      <c r="BP113" s="228"/>
      <c r="BQ113" s="228"/>
      <c r="BR113" s="228"/>
      <c r="BS113" s="228"/>
      <c r="BT113" s="228"/>
      <c r="BU113" s="228"/>
      <c r="BV113" s="228"/>
      <c r="BW113" s="228"/>
      <c r="BX113" s="228"/>
      <c r="BY113" s="228"/>
      <c r="BZ113" s="228"/>
      <c r="CA113" s="228"/>
      <c r="CB113" s="228"/>
      <c r="CC113" s="228"/>
      <c r="CD113" s="228"/>
      <c r="CE113" s="228"/>
      <c r="CF113" s="228"/>
      <c r="CG113" s="228"/>
      <c r="CH113" s="228"/>
      <c r="CI113" s="228"/>
      <c r="CJ113" s="228"/>
      <c r="CK113" s="228"/>
      <c r="CL113" s="228"/>
      <c r="CM113" s="228"/>
      <c r="CN113" s="228"/>
      <c r="CO113" s="228"/>
      <c r="CP113" s="228"/>
      <c r="CQ113" s="228"/>
      <c r="CR113" s="228"/>
      <c r="CS113" s="228"/>
      <c r="CT113" s="228"/>
      <c r="CU113" s="228"/>
      <c r="CV113" s="228"/>
      <c r="CW113" s="228"/>
      <c r="CX113" s="228"/>
      <c r="CY113" s="228"/>
      <c r="CZ113" s="228"/>
      <c r="DA113" s="228"/>
      <c r="DB113" s="228"/>
      <c r="DC113" s="228"/>
      <c r="DD113" s="228"/>
      <c r="DE113" s="228"/>
      <c r="DF113" s="228"/>
      <c r="DG113" s="228"/>
      <c r="DH113" s="228"/>
      <c r="DI113" s="228"/>
      <c r="DJ113" s="228"/>
      <c r="DK113" s="228"/>
      <c r="DL113" s="228"/>
      <c r="DM113" s="228"/>
      <c r="DN113" s="228"/>
      <c r="DO113" s="228"/>
      <c r="DP113" s="228"/>
      <c r="DQ113" s="228"/>
      <c r="DR113" s="228"/>
      <c r="DS113" s="228"/>
      <c r="DT113" s="228"/>
      <c r="DU113" s="228"/>
      <c r="DV113" s="228"/>
      <c r="DW113" s="228"/>
      <c r="DX113" s="228"/>
      <c r="DY113" s="228"/>
      <c r="DZ113" s="228"/>
      <c r="EA113" s="228"/>
      <c r="EB113" s="228"/>
      <c r="EC113" s="228"/>
      <c r="ED113" s="228"/>
      <c r="EE113" s="228"/>
      <c r="EF113" s="228"/>
      <c r="EG113" s="228"/>
      <c r="EH113" s="228"/>
      <c r="EI113" s="228"/>
      <c r="EJ113" s="228"/>
      <c r="EK113" s="228"/>
      <c r="EL113" s="228"/>
      <c r="EM113" s="228"/>
      <c r="EN113" s="228"/>
      <c r="EO113" s="228"/>
      <c r="EP113" s="228"/>
      <c r="EQ113" s="228"/>
      <c r="ER113" s="228"/>
      <c r="ES113" s="228"/>
      <c r="ET113" s="228"/>
      <c r="EU113" s="228"/>
      <c r="EV113" s="228"/>
      <c r="EW113" s="228"/>
      <c r="EX113" s="228"/>
      <c r="EY113" s="228"/>
      <c r="EZ113" s="228"/>
      <c r="FA113" s="228"/>
      <c r="FB113" s="228"/>
      <c r="FC113" s="228"/>
      <c r="FD113" s="228"/>
      <c r="FE113" s="228"/>
      <c r="FF113" s="228"/>
      <c r="FG113" s="228"/>
      <c r="FH113" s="228"/>
      <c r="FI113" s="228"/>
      <c r="FJ113" s="228"/>
      <c r="FK113" s="228"/>
      <c r="FL113" s="228"/>
      <c r="FM113" s="228"/>
      <c r="FN113" s="228"/>
      <c r="FO113" s="228"/>
      <c r="FP113" s="228"/>
      <c r="FQ113" s="228"/>
      <c r="FR113" s="228"/>
      <c r="FS113" s="228"/>
      <c r="FT113" s="228"/>
      <c r="FU113" s="228"/>
      <c r="FV113" s="228"/>
      <c r="FW113" s="228"/>
      <c r="FX113" s="228"/>
      <c r="FY113" s="228"/>
      <c r="FZ113" s="228"/>
      <c r="GA113" s="228"/>
      <c r="GB113" s="228"/>
      <c r="GC113" s="228"/>
      <c r="GD113" s="228"/>
      <c r="GE113" s="228"/>
      <c r="GF113" s="228"/>
      <c r="GG113" s="228"/>
      <c r="GH113" s="228"/>
      <c r="GI113" s="228"/>
      <c r="GJ113" s="228"/>
      <c r="GK113" s="228"/>
      <c r="GL113" s="228"/>
      <c r="GM113" s="228"/>
      <c r="GN113" s="228"/>
      <c r="GO113" s="228"/>
      <c r="GP113" s="228"/>
      <c r="GQ113" s="228"/>
      <c r="GR113" s="228"/>
      <c r="GS113" s="228"/>
      <c r="GT113" s="228"/>
      <c r="GU113" s="228"/>
      <c r="GV113" s="228"/>
      <c r="GW113" s="228"/>
      <c r="GX113" s="228"/>
      <c r="GY113" s="228"/>
      <c r="GZ113" s="228"/>
      <c r="HA113" s="228"/>
      <c r="HB113" s="228"/>
      <c r="HC113" s="228"/>
      <c r="HD113" s="228"/>
      <c r="HE113" s="228"/>
      <c r="HF113" s="228"/>
      <c r="HG113" s="228"/>
      <c r="HH113" s="228"/>
      <c r="HI113" s="228"/>
      <c r="HJ113" s="228"/>
      <c r="HK113" s="228"/>
      <c r="HL113" s="228"/>
      <c r="HM113" s="228"/>
      <c r="HN113" s="228"/>
      <c r="HO113" s="228"/>
      <c r="HP113" s="228"/>
      <c r="HQ113" s="228"/>
      <c r="HR113" s="228"/>
      <c r="HS113" s="228"/>
      <c r="HT113" s="228"/>
      <c r="HU113" s="228"/>
      <c r="HV113" s="228"/>
      <c r="HW113" s="228"/>
      <c r="HX113" s="228"/>
      <c r="HY113" s="228"/>
      <c r="HZ113" s="228"/>
      <c r="IA113" s="228"/>
      <c r="IB113" s="228"/>
      <c r="IC113" s="228"/>
      <c r="ID113" s="228"/>
      <c r="IE113" s="228"/>
      <c r="IF113" s="228"/>
      <c r="IG113" s="228"/>
      <c r="IH113" s="228"/>
      <c r="II113" s="228"/>
      <c r="IJ113" s="228"/>
      <c r="IK113" s="228"/>
      <c r="IL113" s="228"/>
      <c r="IM113" s="228"/>
      <c r="IN113" s="228"/>
      <c r="IO113" s="228"/>
      <c r="IP113" s="228"/>
      <c r="IQ113" s="228"/>
      <c r="IR113" s="228"/>
      <c r="IS113" s="228"/>
      <c r="IT113" s="228"/>
      <c r="IU113" s="228"/>
      <c r="IV113" s="228"/>
      <c r="IW113" s="228"/>
      <c r="IX113" s="228"/>
      <c r="IY113" s="228"/>
      <c r="IZ113" s="228"/>
      <c r="JA113" s="228"/>
      <c r="JB113" s="228"/>
      <c r="JC113" s="228"/>
      <c r="JD113" s="228"/>
      <c r="JE113" s="228"/>
      <c r="JF113" s="228"/>
      <c r="JG113" s="228"/>
      <c r="JH113" s="228"/>
      <c r="JI113" s="228"/>
      <c r="JJ113" s="228"/>
      <c r="JK113" s="228"/>
      <c r="JL113" s="228"/>
      <c r="JM113" s="228"/>
      <c r="JN113" s="228"/>
      <c r="JO113" s="228"/>
      <c r="JP113" s="228"/>
      <c r="JQ113" s="228"/>
      <c r="JR113" s="228"/>
      <c r="JS113" s="228"/>
      <c r="JT113" s="228"/>
      <c r="JU113" s="228"/>
      <c r="JV113" s="228"/>
      <c r="JW113" s="228"/>
      <c r="JX113" s="228"/>
      <c r="JY113" s="228"/>
      <c r="JZ113" s="228"/>
      <c r="KA113" s="228"/>
      <c r="KB113" s="228"/>
      <c r="KC113" s="228"/>
      <c r="KD113" s="228"/>
      <c r="KE113" s="228"/>
      <c r="KF113" s="228"/>
      <c r="KG113" s="228"/>
      <c r="KH113" s="228"/>
      <c r="KI113" s="228"/>
      <c r="KJ113" s="228"/>
      <c r="KK113" s="228"/>
      <c r="KL113" s="228"/>
      <c r="KM113" s="228"/>
      <c r="KN113" s="228"/>
      <c r="KO113" s="228"/>
      <c r="KP113" s="228"/>
      <c r="KQ113" s="228"/>
      <c r="KR113" s="228"/>
      <c r="KS113" s="228"/>
      <c r="KT113" s="228"/>
      <c r="KU113" s="228"/>
      <c r="KV113" s="228"/>
      <c r="KW113" s="228"/>
      <c r="KX113" s="228"/>
      <c r="KY113" s="228"/>
      <c r="KZ113" s="228"/>
      <c r="LA113" s="228"/>
      <c r="LB113" s="228"/>
      <c r="LC113" s="228"/>
      <c r="LD113" s="228"/>
      <c r="LE113" s="228"/>
      <c r="LF113" s="228"/>
      <c r="LG113" s="228"/>
      <c r="LH113" s="228"/>
      <c r="LI113" s="228"/>
      <c r="LJ113" s="228"/>
      <c r="LK113" s="228"/>
      <c r="LL113" s="228"/>
      <c r="LM113" s="228"/>
      <c r="LN113" s="228"/>
      <c r="LO113" s="228"/>
      <c r="LP113" s="228"/>
      <c r="LQ113" s="228"/>
      <c r="LR113" s="228"/>
    </row>
    <row r="114" spans="1:330" s="176" customFormat="1" ht="13.5" customHeight="1" x14ac:dyDescent="0.25">
      <c r="A114" s="259">
        <v>103</v>
      </c>
      <c r="B114" s="260" t="s">
        <v>107</v>
      </c>
      <c r="C114" s="260" t="s">
        <v>1634</v>
      </c>
      <c r="D114" s="269" t="s">
        <v>206</v>
      </c>
      <c r="E114" s="291"/>
      <c r="F114" s="291"/>
      <c r="G114" s="262" t="s">
        <v>240</v>
      </c>
      <c r="H114" s="263"/>
      <c r="I114" s="263"/>
      <c r="J114" s="276" t="s">
        <v>208</v>
      </c>
      <c r="K114" s="328" t="s">
        <v>35</v>
      </c>
      <c r="L114" s="314">
        <v>42</v>
      </c>
      <c r="M114" s="322" t="s">
        <v>150</v>
      </c>
      <c r="N114" s="26">
        <v>0</v>
      </c>
      <c r="O114" s="266">
        <f t="shared" si="8"/>
        <v>0</v>
      </c>
      <c r="P114" s="267">
        <f t="shared" si="7"/>
        <v>0</v>
      </c>
      <c r="Q114" s="268">
        <f t="shared" si="9"/>
        <v>0</v>
      </c>
      <c r="R114" s="231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  <c r="AI114" s="228"/>
      <c r="AJ114" s="228"/>
      <c r="AK114" s="228"/>
      <c r="AL114" s="228"/>
      <c r="AM114" s="228"/>
      <c r="AN114" s="228"/>
      <c r="AO114" s="228"/>
      <c r="AP114" s="228"/>
      <c r="AQ114" s="228"/>
      <c r="AR114" s="228"/>
      <c r="AS114" s="228"/>
      <c r="AT114" s="228"/>
      <c r="AU114" s="228"/>
      <c r="AV114" s="228"/>
      <c r="AW114" s="228"/>
      <c r="AX114" s="228"/>
      <c r="AY114" s="228"/>
      <c r="AZ114" s="228"/>
      <c r="BA114" s="228"/>
      <c r="BB114" s="228"/>
      <c r="BC114" s="228"/>
      <c r="BD114" s="228"/>
      <c r="BE114" s="228"/>
      <c r="BF114" s="228"/>
      <c r="BG114" s="228"/>
      <c r="BH114" s="228"/>
      <c r="BI114" s="228"/>
      <c r="BJ114" s="228"/>
      <c r="BK114" s="228"/>
      <c r="BL114" s="228"/>
      <c r="BM114" s="228"/>
      <c r="BN114" s="228"/>
      <c r="BO114" s="228"/>
      <c r="BP114" s="228"/>
      <c r="BQ114" s="228"/>
      <c r="BR114" s="228"/>
      <c r="BS114" s="228"/>
      <c r="BT114" s="228"/>
      <c r="BU114" s="228"/>
      <c r="BV114" s="228"/>
      <c r="BW114" s="228"/>
      <c r="BX114" s="228"/>
      <c r="BY114" s="228"/>
      <c r="BZ114" s="228"/>
      <c r="CA114" s="228"/>
      <c r="CB114" s="228"/>
      <c r="CC114" s="228"/>
      <c r="CD114" s="228"/>
      <c r="CE114" s="228"/>
      <c r="CF114" s="228"/>
      <c r="CG114" s="228"/>
      <c r="CH114" s="228"/>
      <c r="CI114" s="228"/>
      <c r="CJ114" s="228"/>
      <c r="CK114" s="228"/>
      <c r="CL114" s="228"/>
      <c r="CM114" s="228"/>
      <c r="CN114" s="228"/>
      <c r="CO114" s="228"/>
      <c r="CP114" s="228"/>
      <c r="CQ114" s="228"/>
      <c r="CR114" s="228"/>
      <c r="CS114" s="228"/>
      <c r="CT114" s="228"/>
      <c r="CU114" s="228"/>
      <c r="CV114" s="228"/>
      <c r="CW114" s="228"/>
      <c r="CX114" s="228"/>
      <c r="CY114" s="228"/>
      <c r="CZ114" s="228"/>
      <c r="DA114" s="228"/>
      <c r="DB114" s="228"/>
      <c r="DC114" s="228"/>
      <c r="DD114" s="228"/>
      <c r="DE114" s="228"/>
      <c r="DF114" s="228"/>
      <c r="DG114" s="228"/>
      <c r="DH114" s="228"/>
      <c r="DI114" s="228"/>
      <c r="DJ114" s="228"/>
      <c r="DK114" s="228"/>
      <c r="DL114" s="228"/>
      <c r="DM114" s="228"/>
      <c r="DN114" s="228"/>
      <c r="DO114" s="228"/>
      <c r="DP114" s="228"/>
      <c r="DQ114" s="228"/>
      <c r="DR114" s="228"/>
      <c r="DS114" s="228"/>
      <c r="DT114" s="228"/>
      <c r="DU114" s="228"/>
      <c r="DV114" s="228"/>
      <c r="DW114" s="228"/>
      <c r="DX114" s="228"/>
      <c r="DY114" s="228"/>
      <c r="DZ114" s="228"/>
      <c r="EA114" s="228"/>
      <c r="EB114" s="228"/>
      <c r="EC114" s="228"/>
      <c r="ED114" s="228"/>
      <c r="EE114" s="228"/>
      <c r="EF114" s="228"/>
      <c r="EG114" s="228"/>
      <c r="EH114" s="228"/>
      <c r="EI114" s="228"/>
      <c r="EJ114" s="228"/>
      <c r="EK114" s="228"/>
      <c r="EL114" s="228"/>
      <c r="EM114" s="228"/>
      <c r="EN114" s="228"/>
      <c r="EO114" s="228"/>
      <c r="EP114" s="228"/>
      <c r="EQ114" s="228"/>
      <c r="ER114" s="228"/>
      <c r="ES114" s="228"/>
      <c r="ET114" s="228"/>
      <c r="EU114" s="228"/>
      <c r="EV114" s="228"/>
      <c r="EW114" s="228"/>
      <c r="EX114" s="228"/>
      <c r="EY114" s="228"/>
      <c r="EZ114" s="228"/>
      <c r="FA114" s="228"/>
      <c r="FB114" s="228"/>
      <c r="FC114" s="228"/>
      <c r="FD114" s="228"/>
      <c r="FE114" s="228"/>
      <c r="FF114" s="228"/>
      <c r="FG114" s="228"/>
      <c r="FH114" s="228"/>
      <c r="FI114" s="228"/>
      <c r="FJ114" s="228"/>
      <c r="FK114" s="228"/>
      <c r="FL114" s="228"/>
      <c r="FM114" s="228"/>
      <c r="FN114" s="228"/>
      <c r="FO114" s="228"/>
      <c r="FP114" s="228"/>
      <c r="FQ114" s="228"/>
      <c r="FR114" s="228"/>
      <c r="FS114" s="228"/>
      <c r="FT114" s="228"/>
      <c r="FU114" s="228"/>
      <c r="FV114" s="228"/>
      <c r="FW114" s="228"/>
      <c r="FX114" s="228"/>
      <c r="FY114" s="228"/>
      <c r="FZ114" s="228"/>
      <c r="GA114" s="228"/>
      <c r="GB114" s="228"/>
      <c r="GC114" s="228"/>
      <c r="GD114" s="228"/>
      <c r="GE114" s="228"/>
      <c r="GF114" s="228"/>
      <c r="GG114" s="228"/>
      <c r="GH114" s="228"/>
      <c r="GI114" s="228"/>
      <c r="GJ114" s="228"/>
      <c r="GK114" s="228"/>
      <c r="GL114" s="228"/>
      <c r="GM114" s="228"/>
      <c r="GN114" s="228"/>
      <c r="GO114" s="228"/>
      <c r="GP114" s="228"/>
      <c r="GQ114" s="228"/>
      <c r="GR114" s="228"/>
      <c r="GS114" s="228"/>
      <c r="GT114" s="228"/>
      <c r="GU114" s="228"/>
      <c r="GV114" s="228"/>
      <c r="GW114" s="228"/>
      <c r="GX114" s="228"/>
      <c r="GY114" s="228"/>
      <c r="GZ114" s="228"/>
      <c r="HA114" s="228"/>
      <c r="HB114" s="228"/>
      <c r="HC114" s="228"/>
      <c r="HD114" s="228"/>
      <c r="HE114" s="228"/>
      <c r="HF114" s="228"/>
      <c r="HG114" s="228"/>
      <c r="HH114" s="228"/>
      <c r="HI114" s="228"/>
      <c r="HJ114" s="228"/>
      <c r="HK114" s="228"/>
      <c r="HL114" s="228"/>
      <c r="HM114" s="228"/>
      <c r="HN114" s="228"/>
      <c r="HO114" s="228"/>
      <c r="HP114" s="228"/>
      <c r="HQ114" s="228"/>
      <c r="HR114" s="228"/>
      <c r="HS114" s="228"/>
      <c r="HT114" s="228"/>
      <c r="HU114" s="228"/>
      <c r="HV114" s="228"/>
      <c r="HW114" s="228"/>
      <c r="HX114" s="228"/>
      <c r="HY114" s="228"/>
      <c r="HZ114" s="228"/>
      <c r="IA114" s="228"/>
      <c r="IB114" s="228"/>
      <c r="IC114" s="228"/>
      <c r="ID114" s="228"/>
      <c r="IE114" s="228"/>
      <c r="IF114" s="228"/>
      <c r="IG114" s="228"/>
      <c r="IH114" s="228"/>
      <c r="II114" s="228"/>
      <c r="IJ114" s="228"/>
      <c r="IK114" s="228"/>
      <c r="IL114" s="228"/>
      <c r="IM114" s="228"/>
      <c r="IN114" s="228"/>
      <c r="IO114" s="228"/>
      <c r="IP114" s="228"/>
      <c r="IQ114" s="228"/>
      <c r="IR114" s="228"/>
      <c r="IS114" s="228"/>
      <c r="IT114" s="228"/>
      <c r="IU114" s="228"/>
      <c r="IV114" s="228"/>
      <c r="IW114" s="228"/>
      <c r="IX114" s="228"/>
      <c r="IY114" s="228"/>
      <c r="IZ114" s="228"/>
      <c r="JA114" s="228"/>
      <c r="JB114" s="228"/>
      <c r="JC114" s="228"/>
      <c r="JD114" s="228"/>
      <c r="JE114" s="228"/>
      <c r="JF114" s="228"/>
      <c r="JG114" s="228"/>
      <c r="JH114" s="228"/>
      <c r="JI114" s="228"/>
      <c r="JJ114" s="228"/>
      <c r="JK114" s="228"/>
      <c r="JL114" s="228"/>
      <c r="JM114" s="228"/>
      <c r="JN114" s="228"/>
      <c r="JO114" s="228"/>
      <c r="JP114" s="228"/>
      <c r="JQ114" s="228"/>
      <c r="JR114" s="228"/>
      <c r="JS114" s="228"/>
      <c r="JT114" s="228"/>
      <c r="JU114" s="228"/>
      <c r="JV114" s="228"/>
      <c r="JW114" s="228"/>
      <c r="JX114" s="228"/>
      <c r="JY114" s="228"/>
      <c r="JZ114" s="228"/>
      <c r="KA114" s="228"/>
      <c r="KB114" s="228"/>
      <c r="KC114" s="228"/>
      <c r="KD114" s="228"/>
      <c r="KE114" s="228"/>
      <c r="KF114" s="228"/>
      <c r="KG114" s="228"/>
      <c r="KH114" s="228"/>
      <c r="KI114" s="228"/>
      <c r="KJ114" s="228"/>
      <c r="KK114" s="228"/>
      <c r="KL114" s="228"/>
      <c r="KM114" s="228"/>
      <c r="KN114" s="228"/>
      <c r="KO114" s="228"/>
      <c r="KP114" s="228"/>
      <c r="KQ114" s="228"/>
      <c r="KR114" s="228"/>
      <c r="KS114" s="228"/>
      <c r="KT114" s="228"/>
      <c r="KU114" s="228"/>
      <c r="KV114" s="228"/>
      <c r="KW114" s="228"/>
      <c r="KX114" s="228"/>
      <c r="KY114" s="228"/>
      <c r="KZ114" s="228"/>
      <c r="LA114" s="228"/>
      <c r="LB114" s="228"/>
      <c r="LC114" s="228"/>
      <c r="LD114" s="228"/>
      <c r="LE114" s="228"/>
      <c r="LF114" s="228"/>
      <c r="LG114" s="228"/>
      <c r="LH114" s="228"/>
      <c r="LI114" s="228"/>
      <c r="LJ114" s="228"/>
      <c r="LK114" s="228"/>
      <c r="LL114" s="228"/>
      <c r="LM114" s="228"/>
      <c r="LN114" s="228"/>
      <c r="LO114" s="228"/>
      <c r="LP114" s="228"/>
      <c r="LQ114" s="228"/>
      <c r="LR114" s="228"/>
    </row>
    <row r="115" spans="1:330" s="176" customFormat="1" ht="13.5" customHeight="1" x14ac:dyDescent="0.25">
      <c r="A115" s="259">
        <v>104</v>
      </c>
      <c r="B115" s="260" t="s">
        <v>107</v>
      </c>
      <c r="C115" s="260" t="s">
        <v>1634</v>
      </c>
      <c r="D115" s="269" t="s">
        <v>206</v>
      </c>
      <c r="E115" s="291"/>
      <c r="F115" s="291"/>
      <c r="G115" s="262" t="s">
        <v>207</v>
      </c>
      <c r="H115" s="263"/>
      <c r="I115" s="263"/>
      <c r="J115" s="276" t="s">
        <v>208</v>
      </c>
      <c r="K115" s="328" t="s">
        <v>35</v>
      </c>
      <c r="L115" s="314">
        <v>165</v>
      </c>
      <c r="M115" s="322" t="s">
        <v>150</v>
      </c>
      <c r="N115" s="26">
        <v>0</v>
      </c>
      <c r="O115" s="266">
        <f t="shared" si="8"/>
        <v>0</v>
      </c>
      <c r="P115" s="267">
        <f t="shared" si="7"/>
        <v>0</v>
      </c>
      <c r="Q115" s="268">
        <f t="shared" si="9"/>
        <v>0</v>
      </c>
      <c r="R115" s="231"/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8"/>
      <c r="AP115" s="228"/>
      <c r="AQ115" s="228"/>
      <c r="AR115" s="228"/>
      <c r="AS115" s="228"/>
      <c r="AT115" s="228"/>
      <c r="AU115" s="228"/>
      <c r="AV115" s="228"/>
      <c r="AW115" s="228"/>
      <c r="AX115" s="228"/>
      <c r="AY115" s="228"/>
      <c r="AZ115" s="228"/>
      <c r="BA115" s="228"/>
      <c r="BB115" s="228"/>
      <c r="BC115" s="228"/>
      <c r="BD115" s="228"/>
      <c r="BE115" s="228"/>
      <c r="BF115" s="228"/>
      <c r="BG115" s="228"/>
      <c r="BH115" s="228"/>
      <c r="BI115" s="228"/>
      <c r="BJ115" s="228"/>
      <c r="BK115" s="228"/>
      <c r="BL115" s="228"/>
      <c r="BM115" s="228"/>
      <c r="BN115" s="228"/>
      <c r="BO115" s="228"/>
      <c r="BP115" s="228"/>
      <c r="BQ115" s="228"/>
      <c r="BR115" s="228"/>
      <c r="BS115" s="228"/>
      <c r="BT115" s="228"/>
      <c r="BU115" s="228"/>
      <c r="BV115" s="228"/>
      <c r="BW115" s="228"/>
      <c r="BX115" s="228"/>
      <c r="BY115" s="228"/>
      <c r="BZ115" s="228"/>
      <c r="CA115" s="228"/>
      <c r="CB115" s="228"/>
      <c r="CC115" s="228"/>
      <c r="CD115" s="228"/>
      <c r="CE115" s="228"/>
      <c r="CF115" s="228"/>
      <c r="CG115" s="228"/>
      <c r="CH115" s="228"/>
      <c r="CI115" s="228"/>
      <c r="CJ115" s="228"/>
      <c r="CK115" s="228"/>
      <c r="CL115" s="228"/>
      <c r="CM115" s="228"/>
      <c r="CN115" s="228"/>
      <c r="CO115" s="228"/>
      <c r="CP115" s="228"/>
      <c r="CQ115" s="228"/>
      <c r="CR115" s="228"/>
      <c r="CS115" s="228"/>
      <c r="CT115" s="228"/>
      <c r="CU115" s="228"/>
      <c r="CV115" s="228"/>
      <c r="CW115" s="228"/>
      <c r="CX115" s="228"/>
      <c r="CY115" s="228"/>
      <c r="CZ115" s="228"/>
      <c r="DA115" s="228"/>
      <c r="DB115" s="228"/>
      <c r="DC115" s="228"/>
      <c r="DD115" s="228"/>
      <c r="DE115" s="228"/>
      <c r="DF115" s="228"/>
      <c r="DG115" s="228"/>
      <c r="DH115" s="228"/>
      <c r="DI115" s="228"/>
      <c r="DJ115" s="228"/>
      <c r="DK115" s="228"/>
      <c r="DL115" s="228"/>
      <c r="DM115" s="228"/>
      <c r="DN115" s="228"/>
      <c r="DO115" s="228"/>
      <c r="DP115" s="228"/>
      <c r="DQ115" s="228"/>
      <c r="DR115" s="228"/>
      <c r="DS115" s="228"/>
      <c r="DT115" s="228"/>
      <c r="DU115" s="228"/>
      <c r="DV115" s="228"/>
      <c r="DW115" s="228"/>
      <c r="DX115" s="228"/>
      <c r="DY115" s="228"/>
      <c r="DZ115" s="228"/>
      <c r="EA115" s="228"/>
      <c r="EB115" s="228"/>
      <c r="EC115" s="228"/>
      <c r="ED115" s="228"/>
      <c r="EE115" s="228"/>
      <c r="EF115" s="228"/>
      <c r="EG115" s="228"/>
      <c r="EH115" s="228"/>
      <c r="EI115" s="228"/>
      <c r="EJ115" s="228"/>
      <c r="EK115" s="228"/>
      <c r="EL115" s="228"/>
      <c r="EM115" s="228"/>
      <c r="EN115" s="228"/>
      <c r="EO115" s="228"/>
      <c r="EP115" s="228"/>
      <c r="EQ115" s="228"/>
      <c r="ER115" s="228"/>
      <c r="ES115" s="228"/>
      <c r="ET115" s="228"/>
      <c r="EU115" s="228"/>
      <c r="EV115" s="228"/>
      <c r="EW115" s="228"/>
      <c r="EX115" s="228"/>
      <c r="EY115" s="228"/>
      <c r="EZ115" s="228"/>
      <c r="FA115" s="228"/>
      <c r="FB115" s="228"/>
      <c r="FC115" s="228"/>
      <c r="FD115" s="228"/>
      <c r="FE115" s="228"/>
      <c r="FF115" s="228"/>
      <c r="FG115" s="228"/>
      <c r="FH115" s="228"/>
      <c r="FI115" s="228"/>
      <c r="FJ115" s="228"/>
      <c r="FK115" s="228"/>
      <c r="FL115" s="228"/>
      <c r="FM115" s="228"/>
      <c r="FN115" s="228"/>
      <c r="FO115" s="228"/>
      <c r="FP115" s="228"/>
      <c r="FQ115" s="228"/>
      <c r="FR115" s="228"/>
      <c r="FS115" s="228"/>
      <c r="FT115" s="228"/>
      <c r="FU115" s="228"/>
      <c r="FV115" s="228"/>
      <c r="FW115" s="228"/>
      <c r="FX115" s="228"/>
      <c r="FY115" s="228"/>
      <c r="FZ115" s="228"/>
      <c r="GA115" s="228"/>
      <c r="GB115" s="228"/>
      <c r="GC115" s="228"/>
      <c r="GD115" s="228"/>
      <c r="GE115" s="228"/>
      <c r="GF115" s="228"/>
      <c r="GG115" s="228"/>
      <c r="GH115" s="228"/>
      <c r="GI115" s="228"/>
      <c r="GJ115" s="228"/>
      <c r="GK115" s="228"/>
      <c r="GL115" s="228"/>
      <c r="GM115" s="228"/>
      <c r="GN115" s="228"/>
      <c r="GO115" s="228"/>
      <c r="GP115" s="228"/>
      <c r="GQ115" s="228"/>
      <c r="GR115" s="228"/>
      <c r="GS115" s="228"/>
      <c r="GT115" s="228"/>
      <c r="GU115" s="228"/>
      <c r="GV115" s="228"/>
      <c r="GW115" s="228"/>
      <c r="GX115" s="228"/>
      <c r="GY115" s="228"/>
      <c r="GZ115" s="228"/>
      <c r="HA115" s="228"/>
      <c r="HB115" s="228"/>
      <c r="HC115" s="228"/>
      <c r="HD115" s="228"/>
      <c r="HE115" s="228"/>
      <c r="HF115" s="228"/>
      <c r="HG115" s="228"/>
      <c r="HH115" s="228"/>
      <c r="HI115" s="228"/>
      <c r="HJ115" s="228"/>
      <c r="HK115" s="228"/>
      <c r="HL115" s="228"/>
      <c r="HM115" s="228"/>
      <c r="HN115" s="228"/>
      <c r="HO115" s="228"/>
      <c r="HP115" s="228"/>
      <c r="HQ115" s="228"/>
      <c r="HR115" s="228"/>
      <c r="HS115" s="228"/>
      <c r="HT115" s="228"/>
      <c r="HU115" s="228"/>
      <c r="HV115" s="228"/>
      <c r="HW115" s="228"/>
      <c r="HX115" s="228"/>
      <c r="HY115" s="228"/>
      <c r="HZ115" s="228"/>
      <c r="IA115" s="228"/>
      <c r="IB115" s="228"/>
      <c r="IC115" s="228"/>
      <c r="ID115" s="228"/>
      <c r="IE115" s="228"/>
      <c r="IF115" s="228"/>
      <c r="IG115" s="228"/>
      <c r="IH115" s="228"/>
      <c r="II115" s="228"/>
      <c r="IJ115" s="228"/>
      <c r="IK115" s="228"/>
      <c r="IL115" s="228"/>
      <c r="IM115" s="228"/>
      <c r="IN115" s="228"/>
      <c r="IO115" s="228"/>
      <c r="IP115" s="228"/>
      <c r="IQ115" s="228"/>
      <c r="IR115" s="228"/>
      <c r="IS115" s="228"/>
      <c r="IT115" s="228"/>
      <c r="IU115" s="228"/>
      <c r="IV115" s="228"/>
      <c r="IW115" s="228"/>
      <c r="IX115" s="228"/>
      <c r="IY115" s="228"/>
      <c r="IZ115" s="228"/>
      <c r="JA115" s="228"/>
      <c r="JB115" s="228"/>
      <c r="JC115" s="228"/>
      <c r="JD115" s="228"/>
      <c r="JE115" s="228"/>
      <c r="JF115" s="228"/>
      <c r="JG115" s="228"/>
      <c r="JH115" s="228"/>
      <c r="JI115" s="228"/>
      <c r="JJ115" s="228"/>
      <c r="JK115" s="228"/>
      <c r="JL115" s="228"/>
      <c r="JM115" s="228"/>
      <c r="JN115" s="228"/>
      <c r="JO115" s="228"/>
      <c r="JP115" s="228"/>
      <c r="JQ115" s="228"/>
      <c r="JR115" s="228"/>
      <c r="JS115" s="228"/>
      <c r="JT115" s="228"/>
      <c r="JU115" s="228"/>
      <c r="JV115" s="228"/>
      <c r="JW115" s="228"/>
      <c r="JX115" s="228"/>
      <c r="JY115" s="228"/>
      <c r="JZ115" s="228"/>
      <c r="KA115" s="228"/>
      <c r="KB115" s="228"/>
      <c r="KC115" s="228"/>
      <c r="KD115" s="228"/>
      <c r="KE115" s="228"/>
      <c r="KF115" s="228"/>
      <c r="KG115" s="228"/>
      <c r="KH115" s="228"/>
      <c r="KI115" s="228"/>
      <c r="KJ115" s="228"/>
      <c r="KK115" s="228"/>
      <c r="KL115" s="228"/>
      <c r="KM115" s="228"/>
      <c r="KN115" s="228"/>
      <c r="KO115" s="228"/>
      <c r="KP115" s="228"/>
      <c r="KQ115" s="228"/>
      <c r="KR115" s="228"/>
      <c r="KS115" s="228"/>
      <c r="KT115" s="228"/>
      <c r="KU115" s="228"/>
      <c r="KV115" s="228"/>
      <c r="KW115" s="228"/>
      <c r="KX115" s="228"/>
      <c r="KY115" s="228"/>
      <c r="KZ115" s="228"/>
      <c r="LA115" s="228"/>
      <c r="LB115" s="228"/>
      <c r="LC115" s="228"/>
      <c r="LD115" s="228"/>
      <c r="LE115" s="228"/>
      <c r="LF115" s="228"/>
      <c r="LG115" s="228"/>
      <c r="LH115" s="228"/>
      <c r="LI115" s="228"/>
      <c r="LJ115" s="228"/>
      <c r="LK115" s="228"/>
      <c r="LL115" s="228"/>
      <c r="LM115" s="228"/>
      <c r="LN115" s="228"/>
      <c r="LO115" s="228"/>
      <c r="LP115" s="228"/>
      <c r="LQ115" s="228"/>
      <c r="LR115" s="228"/>
    </row>
    <row r="116" spans="1:330" s="176" customFormat="1" ht="13.5" customHeight="1" x14ac:dyDescent="0.25">
      <c r="A116" s="259">
        <v>105</v>
      </c>
      <c r="B116" s="260" t="s">
        <v>107</v>
      </c>
      <c r="C116" s="260" t="s">
        <v>1634</v>
      </c>
      <c r="D116" s="261" t="s">
        <v>81</v>
      </c>
      <c r="E116" s="291"/>
      <c r="F116" s="291"/>
      <c r="G116" s="262" t="s">
        <v>82</v>
      </c>
      <c r="H116" s="263"/>
      <c r="I116" s="263"/>
      <c r="J116" s="264"/>
      <c r="K116" s="328" t="s">
        <v>35</v>
      </c>
      <c r="L116" s="314">
        <v>136</v>
      </c>
      <c r="M116" s="322" t="s">
        <v>150</v>
      </c>
      <c r="N116" s="26">
        <v>0</v>
      </c>
      <c r="O116" s="266">
        <f t="shared" si="8"/>
        <v>0</v>
      </c>
      <c r="P116" s="267">
        <f t="shared" si="7"/>
        <v>0</v>
      </c>
      <c r="Q116" s="268">
        <f t="shared" si="9"/>
        <v>0</v>
      </c>
      <c r="R116" s="231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  <c r="AH116" s="228"/>
      <c r="AI116" s="228"/>
      <c r="AJ116" s="228"/>
      <c r="AK116" s="228"/>
      <c r="AL116" s="228"/>
      <c r="AM116" s="228"/>
      <c r="AN116" s="228"/>
      <c r="AO116" s="228"/>
      <c r="AP116" s="228"/>
      <c r="AQ116" s="228"/>
      <c r="AR116" s="228"/>
      <c r="AS116" s="228"/>
      <c r="AT116" s="228"/>
      <c r="AU116" s="228"/>
      <c r="AV116" s="228"/>
      <c r="AW116" s="228"/>
      <c r="AX116" s="228"/>
      <c r="AY116" s="228"/>
      <c r="AZ116" s="228"/>
      <c r="BA116" s="228"/>
      <c r="BB116" s="228"/>
      <c r="BC116" s="228"/>
      <c r="BD116" s="228"/>
      <c r="BE116" s="228"/>
      <c r="BF116" s="228"/>
      <c r="BG116" s="228"/>
      <c r="BH116" s="228"/>
      <c r="BI116" s="228"/>
      <c r="BJ116" s="228"/>
      <c r="BK116" s="228"/>
      <c r="BL116" s="228"/>
      <c r="BM116" s="228"/>
      <c r="BN116" s="228"/>
      <c r="BO116" s="228"/>
      <c r="BP116" s="228"/>
      <c r="BQ116" s="228"/>
      <c r="BR116" s="228"/>
      <c r="BS116" s="228"/>
      <c r="BT116" s="228"/>
      <c r="BU116" s="228"/>
      <c r="BV116" s="228"/>
      <c r="BW116" s="228"/>
      <c r="BX116" s="228"/>
      <c r="BY116" s="228"/>
      <c r="BZ116" s="228"/>
      <c r="CA116" s="228"/>
      <c r="CB116" s="228"/>
      <c r="CC116" s="228"/>
      <c r="CD116" s="228"/>
      <c r="CE116" s="228"/>
      <c r="CF116" s="228"/>
      <c r="CG116" s="228"/>
      <c r="CH116" s="228"/>
      <c r="CI116" s="228"/>
      <c r="CJ116" s="228"/>
      <c r="CK116" s="228"/>
      <c r="CL116" s="228"/>
      <c r="CM116" s="228"/>
      <c r="CN116" s="228"/>
      <c r="CO116" s="228"/>
      <c r="CP116" s="228"/>
      <c r="CQ116" s="228"/>
      <c r="CR116" s="228"/>
      <c r="CS116" s="228"/>
      <c r="CT116" s="228"/>
      <c r="CU116" s="228"/>
      <c r="CV116" s="228"/>
      <c r="CW116" s="228"/>
      <c r="CX116" s="228"/>
      <c r="CY116" s="228"/>
      <c r="CZ116" s="228"/>
      <c r="DA116" s="228"/>
      <c r="DB116" s="228"/>
      <c r="DC116" s="228"/>
      <c r="DD116" s="228"/>
      <c r="DE116" s="228"/>
      <c r="DF116" s="228"/>
      <c r="DG116" s="228"/>
      <c r="DH116" s="228"/>
      <c r="DI116" s="228"/>
      <c r="DJ116" s="228"/>
      <c r="DK116" s="228"/>
      <c r="DL116" s="228"/>
      <c r="DM116" s="228"/>
      <c r="DN116" s="228"/>
      <c r="DO116" s="228"/>
      <c r="DP116" s="228"/>
      <c r="DQ116" s="228"/>
      <c r="DR116" s="228"/>
      <c r="DS116" s="228"/>
      <c r="DT116" s="228"/>
      <c r="DU116" s="228"/>
      <c r="DV116" s="228"/>
      <c r="DW116" s="228"/>
      <c r="DX116" s="228"/>
      <c r="DY116" s="228"/>
      <c r="DZ116" s="228"/>
      <c r="EA116" s="228"/>
      <c r="EB116" s="228"/>
      <c r="EC116" s="228"/>
      <c r="ED116" s="228"/>
      <c r="EE116" s="228"/>
      <c r="EF116" s="228"/>
      <c r="EG116" s="228"/>
      <c r="EH116" s="228"/>
      <c r="EI116" s="228"/>
      <c r="EJ116" s="228"/>
      <c r="EK116" s="228"/>
      <c r="EL116" s="228"/>
      <c r="EM116" s="228"/>
      <c r="EN116" s="228"/>
      <c r="EO116" s="228"/>
      <c r="EP116" s="228"/>
      <c r="EQ116" s="228"/>
      <c r="ER116" s="228"/>
      <c r="ES116" s="228"/>
      <c r="ET116" s="228"/>
      <c r="EU116" s="228"/>
      <c r="EV116" s="228"/>
      <c r="EW116" s="228"/>
      <c r="EX116" s="228"/>
      <c r="EY116" s="228"/>
      <c r="EZ116" s="228"/>
      <c r="FA116" s="228"/>
      <c r="FB116" s="228"/>
      <c r="FC116" s="228"/>
      <c r="FD116" s="228"/>
      <c r="FE116" s="228"/>
      <c r="FF116" s="228"/>
      <c r="FG116" s="228"/>
      <c r="FH116" s="228"/>
      <c r="FI116" s="228"/>
      <c r="FJ116" s="228"/>
      <c r="FK116" s="228"/>
      <c r="FL116" s="228"/>
      <c r="FM116" s="228"/>
      <c r="FN116" s="228"/>
      <c r="FO116" s="228"/>
      <c r="FP116" s="228"/>
      <c r="FQ116" s="228"/>
      <c r="FR116" s="228"/>
      <c r="FS116" s="228"/>
      <c r="FT116" s="228"/>
      <c r="FU116" s="228"/>
      <c r="FV116" s="228"/>
      <c r="FW116" s="228"/>
      <c r="FX116" s="228"/>
      <c r="FY116" s="228"/>
      <c r="FZ116" s="228"/>
      <c r="GA116" s="228"/>
      <c r="GB116" s="228"/>
      <c r="GC116" s="228"/>
      <c r="GD116" s="228"/>
      <c r="GE116" s="228"/>
      <c r="GF116" s="228"/>
      <c r="GG116" s="228"/>
      <c r="GH116" s="228"/>
      <c r="GI116" s="228"/>
      <c r="GJ116" s="228"/>
      <c r="GK116" s="228"/>
      <c r="GL116" s="228"/>
      <c r="GM116" s="228"/>
      <c r="GN116" s="228"/>
      <c r="GO116" s="228"/>
      <c r="GP116" s="228"/>
      <c r="GQ116" s="228"/>
      <c r="GR116" s="228"/>
      <c r="GS116" s="228"/>
      <c r="GT116" s="228"/>
      <c r="GU116" s="228"/>
      <c r="GV116" s="228"/>
      <c r="GW116" s="228"/>
      <c r="GX116" s="228"/>
      <c r="GY116" s="228"/>
      <c r="GZ116" s="228"/>
      <c r="HA116" s="228"/>
      <c r="HB116" s="228"/>
      <c r="HC116" s="228"/>
      <c r="HD116" s="228"/>
      <c r="HE116" s="228"/>
      <c r="HF116" s="228"/>
      <c r="HG116" s="228"/>
      <c r="HH116" s="228"/>
      <c r="HI116" s="228"/>
      <c r="HJ116" s="228"/>
      <c r="HK116" s="228"/>
      <c r="HL116" s="228"/>
      <c r="HM116" s="228"/>
      <c r="HN116" s="228"/>
      <c r="HO116" s="228"/>
      <c r="HP116" s="228"/>
      <c r="HQ116" s="228"/>
      <c r="HR116" s="228"/>
      <c r="HS116" s="228"/>
      <c r="HT116" s="228"/>
      <c r="HU116" s="228"/>
      <c r="HV116" s="228"/>
      <c r="HW116" s="228"/>
      <c r="HX116" s="228"/>
      <c r="HY116" s="228"/>
      <c r="HZ116" s="228"/>
      <c r="IA116" s="228"/>
      <c r="IB116" s="228"/>
      <c r="IC116" s="228"/>
      <c r="ID116" s="228"/>
      <c r="IE116" s="228"/>
      <c r="IF116" s="228"/>
      <c r="IG116" s="228"/>
      <c r="IH116" s="228"/>
      <c r="II116" s="228"/>
      <c r="IJ116" s="228"/>
      <c r="IK116" s="228"/>
      <c r="IL116" s="228"/>
      <c r="IM116" s="228"/>
      <c r="IN116" s="228"/>
      <c r="IO116" s="228"/>
      <c r="IP116" s="228"/>
      <c r="IQ116" s="228"/>
      <c r="IR116" s="228"/>
      <c r="IS116" s="228"/>
      <c r="IT116" s="228"/>
      <c r="IU116" s="228"/>
      <c r="IV116" s="228"/>
      <c r="IW116" s="228"/>
      <c r="IX116" s="228"/>
      <c r="IY116" s="228"/>
      <c r="IZ116" s="228"/>
      <c r="JA116" s="228"/>
      <c r="JB116" s="228"/>
      <c r="JC116" s="228"/>
      <c r="JD116" s="228"/>
      <c r="JE116" s="228"/>
      <c r="JF116" s="228"/>
      <c r="JG116" s="228"/>
      <c r="JH116" s="228"/>
      <c r="JI116" s="228"/>
      <c r="JJ116" s="228"/>
      <c r="JK116" s="228"/>
      <c r="JL116" s="228"/>
      <c r="JM116" s="228"/>
      <c r="JN116" s="228"/>
      <c r="JO116" s="228"/>
      <c r="JP116" s="228"/>
      <c r="JQ116" s="228"/>
      <c r="JR116" s="228"/>
      <c r="JS116" s="228"/>
      <c r="JT116" s="228"/>
      <c r="JU116" s="228"/>
      <c r="JV116" s="228"/>
      <c r="JW116" s="228"/>
      <c r="JX116" s="228"/>
      <c r="JY116" s="228"/>
      <c r="JZ116" s="228"/>
      <c r="KA116" s="228"/>
      <c r="KB116" s="228"/>
      <c r="KC116" s="228"/>
      <c r="KD116" s="228"/>
      <c r="KE116" s="228"/>
      <c r="KF116" s="228"/>
      <c r="KG116" s="228"/>
      <c r="KH116" s="228"/>
      <c r="KI116" s="228"/>
      <c r="KJ116" s="228"/>
      <c r="KK116" s="228"/>
      <c r="KL116" s="228"/>
      <c r="KM116" s="228"/>
      <c r="KN116" s="228"/>
      <c r="KO116" s="228"/>
      <c r="KP116" s="228"/>
      <c r="KQ116" s="228"/>
      <c r="KR116" s="228"/>
      <c r="KS116" s="228"/>
      <c r="KT116" s="228"/>
      <c r="KU116" s="228"/>
      <c r="KV116" s="228"/>
      <c r="KW116" s="228"/>
      <c r="KX116" s="228"/>
      <c r="KY116" s="228"/>
      <c r="KZ116" s="228"/>
      <c r="LA116" s="228"/>
      <c r="LB116" s="228"/>
      <c r="LC116" s="228"/>
      <c r="LD116" s="228"/>
      <c r="LE116" s="228"/>
      <c r="LF116" s="228"/>
      <c r="LG116" s="228"/>
      <c r="LH116" s="228"/>
      <c r="LI116" s="228"/>
      <c r="LJ116" s="228"/>
      <c r="LK116" s="228"/>
      <c r="LL116" s="228"/>
      <c r="LM116" s="228"/>
      <c r="LN116" s="228"/>
      <c r="LO116" s="228"/>
      <c r="LP116" s="228"/>
      <c r="LQ116" s="228"/>
      <c r="LR116" s="228"/>
    </row>
    <row r="117" spans="1:330" s="176" customFormat="1" ht="13.5" customHeight="1" x14ac:dyDescent="0.25">
      <c r="A117" s="259">
        <v>106</v>
      </c>
      <c r="B117" s="260" t="s">
        <v>107</v>
      </c>
      <c r="C117" s="260" t="s">
        <v>1634</v>
      </c>
      <c r="D117" s="269" t="s">
        <v>1609</v>
      </c>
      <c r="E117" s="291"/>
      <c r="F117" s="291"/>
      <c r="G117" s="276" t="s">
        <v>139</v>
      </c>
      <c r="H117" s="276"/>
      <c r="I117" s="272" t="s">
        <v>117</v>
      </c>
      <c r="J117" s="276"/>
      <c r="K117" s="264" t="s">
        <v>187</v>
      </c>
      <c r="L117" s="314">
        <v>225</v>
      </c>
      <c r="M117" s="322" t="s">
        <v>150</v>
      </c>
      <c r="N117" s="26">
        <v>0</v>
      </c>
      <c r="O117" s="266">
        <f t="shared" si="8"/>
        <v>0</v>
      </c>
      <c r="P117" s="267">
        <f t="shared" si="7"/>
        <v>0</v>
      </c>
      <c r="Q117" s="268">
        <f t="shared" si="9"/>
        <v>0</v>
      </c>
      <c r="R117" s="231"/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  <c r="AM117" s="228"/>
      <c r="AN117" s="228"/>
      <c r="AO117" s="228"/>
      <c r="AP117" s="228"/>
      <c r="AQ117" s="228"/>
      <c r="AR117" s="228"/>
      <c r="AS117" s="228"/>
      <c r="AT117" s="228"/>
      <c r="AU117" s="228"/>
      <c r="AV117" s="228"/>
      <c r="AW117" s="228"/>
      <c r="AX117" s="228"/>
      <c r="AY117" s="228"/>
      <c r="AZ117" s="228"/>
      <c r="BA117" s="228"/>
      <c r="BB117" s="228"/>
      <c r="BC117" s="228"/>
      <c r="BD117" s="228"/>
      <c r="BE117" s="228"/>
      <c r="BF117" s="228"/>
      <c r="BG117" s="228"/>
      <c r="BH117" s="228"/>
      <c r="BI117" s="228"/>
      <c r="BJ117" s="228"/>
      <c r="BK117" s="228"/>
      <c r="BL117" s="228"/>
      <c r="BM117" s="228"/>
      <c r="BN117" s="228"/>
      <c r="BO117" s="228"/>
      <c r="BP117" s="228"/>
      <c r="BQ117" s="228"/>
      <c r="BR117" s="228"/>
      <c r="BS117" s="228"/>
      <c r="BT117" s="228"/>
      <c r="BU117" s="228"/>
      <c r="BV117" s="228"/>
      <c r="BW117" s="228"/>
      <c r="BX117" s="228"/>
      <c r="BY117" s="228"/>
      <c r="BZ117" s="228"/>
      <c r="CA117" s="228"/>
      <c r="CB117" s="228"/>
      <c r="CC117" s="228"/>
      <c r="CD117" s="228"/>
      <c r="CE117" s="228"/>
      <c r="CF117" s="228"/>
      <c r="CG117" s="228"/>
      <c r="CH117" s="228"/>
      <c r="CI117" s="228"/>
      <c r="CJ117" s="228"/>
      <c r="CK117" s="228"/>
      <c r="CL117" s="228"/>
      <c r="CM117" s="228"/>
      <c r="CN117" s="228"/>
      <c r="CO117" s="228"/>
      <c r="CP117" s="228"/>
      <c r="CQ117" s="228"/>
      <c r="CR117" s="228"/>
      <c r="CS117" s="228"/>
      <c r="CT117" s="228"/>
      <c r="CU117" s="228"/>
      <c r="CV117" s="228"/>
      <c r="CW117" s="228"/>
      <c r="CX117" s="228"/>
      <c r="CY117" s="228"/>
      <c r="CZ117" s="228"/>
      <c r="DA117" s="228"/>
      <c r="DB117" s="228"/>
      <c r="DC117" s="228"/>
      <c r="DD117" s="228"/>
      <c r="DE117" s="228"/>
      <c r="DF117" s="228"/>
      <c r="DG117" s="228"/>
      <c r="DH117" s="228"/>
      <c r="DI117" s="228"/>
      <c r="DJ117" s="228"/>
      <c r="DK117" s="228"/>
      <c r="DL117" s="228"/>
      <c r="DM117" s="228"/>
      <c r="DN117" s="228"/>
      <c r="DO117" s="228"/>
      <c r="DP117" s="228"/>
      <c r="DQ117" s="228"/>
      <c r="DR117" s="228"/>
      <c r="DS117" s="228"/>
      <c r="DT117" s="228"/>
      <c r="DU117" s="228"/>
      <c r="DV117" s="228"/>
      <c r="DW117" s="228"/>
      <c r="DX117" s="228"/>
      <c r="DY117" s="228"/>
      <c r="DZ117" s="228"/>
      <c r="EA117" s="228"/>
      <c r="EB117" s="228"/>
      <c r="EC117" s="228"/>
      <c r="ED117" s="228"/>
      <c r="EE117" s="228"/>
      <c r="EF117" s="228"/>
      <c r="EG117" s="228"/>
      <c r="EH117" s="228"/>
      <c r="EI117" s="228"/>
      <c r="EJ117" s="228"/>
      <c r="EK117" s="228"/>
      <c r="EL117" s="228"/>
      <c r="EM117" s="228"/>
      <c r="EN117" s="228"/>
      <c r="EO117" s="228"/>
      <c r="EP117" s="228"/>
      <c r="EQ117" s="228"/>
      <c r="ER117" s="228"/>
      <c r="ES117" s="228"/>
      <c r="ET117" s="228"/>
      <c r="EU117" s="228"/>
      <c r="EV117" s="228"/>
      <c r="EW117" s="228"/>
      <c r="EX117" s="228"/>
      <c r="EY117" s="228"/>
      <c r="EZ117" s="228"/>
      <c r="FA117" s="228"/>
      <c r="FB117" s="228"/>
      <c r="FC117" s="228"/>
      <c r="FD117" s="228"/>
      <c r="FE117" s="228"/>
      <c r="FF117" s="228"/>
      <c r="FG117" s="228"/>
      <c r="FH117" s="228"/>
      <c r="FI117" s="228"/>
      <c r="FJ117" s="228"/>
      <c r="FK117" s="228"/>
      <c r="FL117" s="228"/>
      <c r="FM117" s="228"/>
      <c r="FN117" s="228"/>
      <c r="FO117" s="228"/>
      <c r="FP117" s="228"/>
      <c r="FQ117" s="228"/>
      <c r="FR117" s="228"/>
      <c r="FS117" s="228"/>
      <c r="FT117" s="228"/>
      <c r="FU117" s="228"/>
      <c r="FV117" s="228"/>
      <c r="FW117" s="228"/>
      <c r="FX117" s="228"/>
      <c r="FY117" s="228"/>
      <c r="FZ117" s="228"/>
      <c r="GA117" s="228"/>
      <c r="GB117" s="228"/>
      <c r="GC117" s="228"/>
      <c r="GD117" s="228"/>
      <c r="GE117" s="228"/>
      <c r="GF117" s="228"/>
      <c r="GG117" s="228"/>
      <c r="GH117" s="228"/>
      <c r="GI117" s="228"/>
      <c r="GJ117" s="228"/>
      <c r="GK117" s="228"/>
      <c r="GL117" s="228"/>
      <c r="GM117" s="228"/>
      <c r="GN117" s="228"/>
      <c r="GO117" s="228"/>
      <c r="GP117" s="228"/>
      <c r="GQ117" s="228"/>
      <c r="GR117" s="228"/>
      <c r="GS117" s="228"/>
      <c r="GT117" s="228"/>
      <c r="GU117" s="228"/>
      <c r="GV117" s="228"/>
      <c r="GW117" s="228"/>
      <c r="GX117" s="228"/>
      <c r="GY117" s="228"/>
      <c r="GZ117" s="228"/>
      <c r="HA117" s="228"/>
      <c r="HB117" s="228"/>
      <c r="HC117" s="228"/>
      <c r="HD117" s="228"/>
      <c r="HE117" s="228"/>
      <c r="HF117" s="228"/>
      <c r="HG117" s="228"/>
      <c r="HH117" s="228"/>
      <c r="HI117" s="228"/>
      <c r="HJ117" s="228"/>
      <c r="HK117" s="228"/>
      <c r="HL117" s="228"/>
      <c r="HM117" s="228"/>
      <c r="HN117" s="228"/>
      <c r="HO117" s="228"/>
      <c r="HP117" s="228"/>
      <c r="HQ117" s="228"/>
      <c r="HR117" s="228"/>
      <c r="HS117" s="228"/>
      <c r="HT117" s="228"/>
      <c r="HU117" s="228"/>
      <c r="HV117" s="228"/>
      <c r="HW117" s="228"/>
      <c r="HX117" s="228"/>
      <c r="HY117" s="228"/>
      <c r="HZ117" s="228"/>
      <c r="IA117" s="228"/>
      <c r="IB117" s="228"/>
      <c r="IC117" s="228"/>
      <c r="ID117" s="228"/>
      <c r="IE117" s="228"/>
      <c r="IF117" s="228"/>
      <c r="IG117" s="228"/>
      <c r="IH117" s="228"/>
      <c r="II117" s="228"/>
      <c r="IJ117" s="228"/>
      <c r="IK117" s="228"/>
      <c r="IL117" s="228"/>
      <c r="IM117" s="228"/>
      <c r="IN117" s="228"/>
      <c r="IO117" s="228"/>
      <c r="IP117" s="228"/>
      <c r="IQ117" s="228"/>
      <c r="IR117" s="228"/>
      <c r="IS117" s="228"/>
      <c r="IT117" s="228"/>
      <c r="IU117" s="228"/>
      <c r="IV117" s="228"/>
      <c r="IW117" s="228"/>
      <c r="IX117" s="228"/>
      <c r="IY117" s="228"/>
      <c r="IZ117" s="228"/>
      <c r="JA117" s="228"/>
      <c r="JB117" s="228"/>
      <c r="JC117" s="228"/>
      <c r="JD117" s="228"/>
      <c r="JE117" s="228"/>
      <c r="JF117" s="228"/>
      <c r="JG117" s="228"/>
      <c r="JH117" s="228"/>
      <c r="JI117" s="228"/>
      <c r="JJ117" s="228"/>
      <c r="JK117" s="228"/>
      <c r="JL117" s="228"/>
      <c r="JM117" s="228"/>
      <c r="JN117" s="228"/>
      <c r="JO117" s="228"/>
      <c r="JP117" s="228"/>
      <c r="JQ117" s="228"/>
      <c r="JR117" s="228"/>
      <c r="JS117" s="228"/>
      <c r="JT117" s="228"/>
      <c r="JU117" s="228"/>
      <c r="JV117" s="228"/>
      <c r="JW117" s="228"/>
      <c r="JX117" s="228"/>
      <c r="JY117" s="228"/>
      <c r="JZ117" s="228"/>
      <c r="KA117" s="228"/>
      <c r="KB117" s="228"/>
      <c r="KC117" s="228"/>
      <c r="KD117" s="228"/>
      <c r="KE117" s="228"/>
      <c r="KF117" s="228"/>
      <c r="KG117" s="228"/>
      <c r="KH117" s="228"/>
      <c r="KI117" s="228"/>
      <c r="KJ117" s="228"/>
      <c r="KK117" s="228"/>
      <c r="KL117" s="228"/>
      <c r="KM117" s="228"/>
      <c r="KN117" s="228"/>
      <c r="KO117" s="228"/>
      <c r="KP117" s="228"/>
      <c r="KQ117" s="228"/>
      <c r="KR117" s="228"/>
      <c r="KS117" s="228"/>
      <c r="KT117" s="228"/>
      <c r="KU117" s="228"/>
      <c r="KV117" s="228"/>
      <c r="KW117" s="228"/>
      <c r="KX117" s="228"/>
      <c r="KY117" s="228"/>
      <c r="KZ117" s="228"/>
      <c r="LA117" s="228"/>
      <c r="LB117" s="228"/>
      <c r="LC117" s="228"/>
      <c r="LD117" s="228"/>
      <c r="LE117" s="228"/>
      <c r="LF117" s="228"/>
      <c r="LG117" s="228"/>
      <c r="LH117" s="228"/>
      <c r="LI117" s="228"/>
      <c r="LJ117" s="228"/>
      <c r="LK117" s="228"/>
      <c r="LL117" s="228"/>
      <c r="LM117" s="228"/>
      <c r="LN117" s="228"/>
      <c r="LO117" s="228"/>
      <c r="LP117" s="228"/>
      <c r="LQ117" s="228"/>
      <c r="LR117" s="228"/>
    </row>
    <row r="118" spans="1:330" s="176" customFormat="1" ht="13.5" customHeight="1" x14ac:dyDescent="0.25">
      <c r="A118" s="259">
        <v>107</v>
      </c>
      <c r="B118" s="269" t="s">
        <v>107</v>
      </c>
      <c r="C118" s="260" t="s">
        <v>1634</v>
      </c>
      <c r="D118" s="269" t="s">
        <v>140</v>
      </c>
      <c r="E118" s="291"/>
      <c r="F118" s="291"/>
      <c r="G118" s="270"/>
      <c r="H118" s="270" t="s">
        <v>242</v>
      </c>
      <c r="I118" s="271"/>
      <c r="J118" s="270"/>
      <c r="K118" s="262" t="s">
        <v>86</v>
      </c>
      <c r="L118" s="314">
        <v>104</v>
      </c>
      <c r="M118" s="315" t="s">
        <v>1670</v>
      </c>
      <c r="N118" s="26">
        <v>0</v>
      </c>
      <c r="O118" s="266">
        <f t="shared" si="8"/>
        <v>0</v>
      </c>
      <c r="P118" s="267">
        <f t="shared" si="7"/>
        <v>0</v>
      </c>
      <c r="Q118" s="268">
        <f t="shared" si="9"/>
        <v>0</v>
      </c>
      <c r="R118" s="231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  <c r="AM118" s="228"/>
      <c r="AN118" s="228"/>
      <c r="AO118" s="228"/>
      <c r="AP118" s="228"/>
      <c r="AQ118" s="228"/>
      <c r="AR118" s="228"/>
      <c r="AS118" s="228"/>
      <c r="AT118" s="228"/>
      <c r="AU118" s="228"/>
      <c r="AV118" s="228"/>
      <c r="AW118" s="228"/>
      <c r="AX118" s="228"/>
      <c r="AY118" s="228"/>
      <c r="AZ118" s="228"/>
      <c r="BA118" s="228"/>
      <c r="BB118" s="228"/>
      <c r="BC118" s="228"/>
      <c r="BD118" s="228"/>
      <c r="BE118" s="228"/>
      <c r="BF118" s="228"/>
      <c r="BG118" s="228"/>
      <c r="BH118" s="228"/>
      <c r="BI118" s="228"/>
      <c r="BJ118" s="228"/>
      <c r="BK118" s="228"/>
      <c r="BL118" s="228"/>
      <c r="BM118" s="228"/>
      <c r="BN118" s="228"/>
      <c r="BO118" s="228"/>
      <c r="BP118" s="228"/>
      <c r="BQ118" s="228"/>
      <c r="BR118" s="228"/>
      <c r="BS118" s="228"/>
      <c r="BT118" s="228"/>
      <c r="BU118" s="228"/>
      <c r="BV118" s="228"/>
      <c r="BW118" s="228"/>
      <c r="BX118" s="228"/>
      <c r="BY118" s="228"/>
      <c r="BZ118" s="228"/>
      <c r="CA118" s="228"/>
      <c r="CB118" s="228"/>
      <c r="CC118" s="228"/>
      <c r="CD118" s="228"/>
      <c r="CE118" s="228"/>
      <c r="CF118" s="228"/>
      <c r="CG118" s="228"/>
      <c r="CH118" s="228"/>
      <c r="CI118" s="228"/>
      <c r="CJ118" s="228"/>
      <c r="CK118" s="228"/>
      <c r="CL118" s="228"/>
      <c r="CM118" s="228"/>
      <c r="CN118" s="228"/>
      <c r="CO118" s="228"/>
      <c r="CP118" s="228"/>
      <c r="CQ118" s="228"/>
      <c r="CR118" s="228"/>
      <c r="CS118" s="228"/>
      <c r="CT118" s="228"/>
      <c r="CU118" s="228"/>
      <c r="CV118" s="228"/>
      <c r="CW118" s="228"/>
      <c r="CX118" s="228"/>
      <c r="CY118" s="228"/>
      <c r="CZ118" s="228"/>
      <c r="DA118" s="228"/>
      <c r="DB118" s="228"/>
      <c r="DC118" s="228"/>
      <c r="DD118" s="228"/>
      <c r="DE118" s="228"/>
      <c r="DF118" s="228"/>
      <c r="DG118" s="228"/>
      <c r="DH118" s="228"/>
      <c r="DI118" s="228"/>
      <c r="DJ118" s="228"/>
      <c r="DK118" s="228"/>
      <c r="DL118" s="228"/>
      <c r="DM118" s="228"/>
      <c r="DN118" s="228"/>
      <c r="DO118" s="228"/>
      <c r="DP118" s="228"/>
      <c r="DQ118" s="228"/>
      <c r="DR118" s="228"/>
      <c r="DS118" s="228"/>
      <c r="DT118" s="228"/>
      <c r="DU118" s="228"/>
      <c r="DV118" s="228"/>
      <c r="DW118" s="228"/>
      <c r="DX118" s="228"/>
      <c r="DY118" s="228"/>
      <c r="DZ118" s="228"/>
      <c r="EA118" s="228"/>
      <c r="EB118" s="228"/>
      <c r="EC118" s="228"/>
      <c r="ED118" s="228"/>
      <c r="EE118" s="228"/>
      <c r="EF118" s="228"/>
      <c r="EG118" s="228"/>
      <c r="EH118" s="228"/>
      <c r="EI118" s="228"/>
      <c r="EJ118" s="228"/>
      <c r="EK118" s="228"/>
      <c r="EL118" s="228"/>
      <c r="EM118" s="228"/>
      <c r="EN118" s="228"/>
      <c r="EO118" s="228"/>
      <c r="EP118" s="228"/>
      <c r="EQ118" s="228"/>
      <c r="ER118" s="228"/>
      <c r="ES118" s="228"/>
      <c r="ET118" s="228"/>
      <c r="EU118" s="228"/>
      <c r="EV118" s="228"/>
      <c r="EW118" s="228"/>
      <c r="EX118" s="228"/>
      <c r="EY118" s="228"/>
      <c r="EZ118" s="228"/>
      <c r="FA118" s="228"/>
      <c r="FB118" s="228"/>
      <c r="FC118" s="228"/>
      <c r="FD118" s="228"/>
      <c r="FE118" s="228"/>
      <c r="FF118" s="228"/>
      <c r="FG118" s="228"/>
      <c r="FH118" s="228"/>
      <c r="FI118" s="228"/>
      <c r="FJ118" s="228"/>
      <c r="FK118" s="228"/>
      <c r="FL118" s="228"/>
      <c r="FM118" s="228"/>
      <c r="FN118" s="228"/>
      <c r="FO118" s="228"/>
      <c r="FP118" s="228"/>
      <c r="FQ118" s="228"/>
      <c r="FR118" s="228"/>
      <c r="FS118" s="228"/>
      <c r="FT118" s="228"/>
      <c r="FU118" s="228"/>
      <c r="FV118" s="228"/>
      <c r="FW118" s="228"/>
      <c r="FX118" s="228"/>
      <c r="FY118" s="228"/>
      <c r="FZ118" s="228"/>
      <c r="GA118" s="228"/>
      <c r="GB118" s="228"/>
      <c r="GC118" s="228"/>
      <c r="GD118" s="228"/>
      <c r="GE118" s="228"/>
      <c r="GF118" s="228"/>
      <c r="GG118" s="228"/>
      <c r="GH118" s="228"/>
      <c r="GI118" s="228"/>
      <c r="GJ118" s="228"/>
      <c r="GK118" s="228"/>
      <c r="GL118" s="228"/>
      <c r="GM118" s="228"/>
      <c r="GN118" s="228"/>
      <c r="GO118" s="228"/>
      <c r="GP118" s="228"/>
      <c r="GQ118" s="228"/>
      <c r="GR118" s="228"/>
      <c r="GS118" s="228"/>
      <c r="GT118" s="228"/>
      <c r="GU118" s="228"/>
      <c r="GV118" s="228"/>
      <c r="GW118" s="228"/>
      <c r="GX118" s="228"/>
      <c r="GY118" s="228"/>
      <c r="GZ118" s="228"/>
      <c r="HA118" s="228"/>
      <c r="HB118" s="228"/>
      <c r="HC118" s="228"/>
      <c r="HD118" s="228"/>
      <c r="HE118" s="228"/>
      <c r="HF118" s="228"/>
      <c r="HG118" s="228"/>
      <c r="HH118" s="228"/>
      <c r="HI118" s="228"/>
      <c r="HJ118" s="228"/>
      <c r="HK118" s="228"/>
      <c r="HL118" s="228"/>
      <c r="HM118" s="228"/>
      <c r="HN118" s="228"/>
      <c r="HO118" s="228"/>
      <c r="HP118" s="228"/>
      <c r="HQ118" s="228"/>
      <c r="HR118" s="228"/>
      <c r="HS118" s="228"/>
      <c r="HT118" s="228"/>
      <c r="HU118" s="228"/>
      <c r="HV118" s="228"/>
      <c r="HW118" s="228"/>
      <c r="HX118" s="228"/>
      <c r="HY118" s="228"/>
      <c r="HZ118" s="228"/>
      <c r="IA118" s="228"/>
      <c r="IB118" s="228"/>
      <c r="IC118" s="228"/>
      <c r="ID118" s="228"/>
      <c r="IE118" s="228"/>
      <c r="IF118" s="228"/>
      <c r="IG118" s="228"/>
      <c r="IH118" s="228"/>
      <c r="II118" s="228"/>
      <c r="IJ118" s="228"/>
      <c r="IK118" s="228"/>
      <c r="IL118" s="228"/>
      <c r="IM118" s="228"/>
      <c r="IN118" s="228"/>
      <c r="IO118" s="228"/>
      <c r="IP118" s="228"/>
      <c r="IQ118" s="228"/>
      <c r="IR118" s="228"/>
      <c r="IS118" s="228"/>
      <c r="IT118" s="228"/>
      <c r="IU118" s="228"/>
      <c r="IV118" s="228"/>
      <c r="IW118" s="228"/>
      <c r="IX118" s="228"/>
      <c r="IY118" s="228"/>
      <c r="IZ118" s="228"/>
      <c r="JA118" s="228"/>
      <c r="JB118" s="228"/>
      <c r="JC118" s="228"/>
      <c r="JD118" s="228"/>
      <c r="JE118" s="228"/>
      <c r="JF118" s="228"/>
      <c r="JG118" s="228"/>
      <c r="JH118" s="228"/>
      <c r="JI118" s="228"/>
      <c r="JJ118" s="228"/>
      <c r="JK118" s="228"/>
      <c r="JL118" s="228"/>
      <c r="JM118" s="228"/>
      <c r="JN118" s="228"/>
      <c r="JO118" s="228"/>
      <c r="JP118" s="228"/>
      <c r="JQ118" s="228"/>
      <c r="JR118" s="228"/>
      <c r="JS118" s="228"/>
      <c r="JT118" s="228"/>
      <c r="JU118" s="228"/>
      <c r="JV118" s="228"/>
      <c r="JW118" s="228"/>
      <c r="JX118" s="228"/>
      <c r="JY118" s="228"/>
      <c r="JZ118" s="228"/>
      <c r="KA118" s="228"/>
      <c r="KB118" s="228"/>
      <c r="KC118" s="228"/>
      <c r="KD118" s="228"/>
      <c r="KE118" s="228"/>
      <c r="KF118" s="228"/>
      <c r="KG118" s="228"/>
      <c r="KH118" s="228"/>
      <c r="KI118" s="228"/>
      <c r="KJ118" s="228"/>
      <c r="KK118" s="228"/>
      <c r="KL118" s="228"/>
      <c r="KM118" s="228"/>
      <c r="KN118" s="228"/>
      <c r="KO118" s="228"/>
      <c r="KP118" s="228"/>
      <c r="KQ118" s="228"/>
      <c r="KR118" s="228"/>
      <c r="KS118" s="228"/>
      <c r="KT118" s="228"/>
      <c r="KU118" s="228"/>
      <c r="KV118" s="228"/>
      <c r="KW118" s="228"/>
      <c r="KX118" s="228"/>
      <c r="KY118" s="228"/>
      <c r="KZ118" s="228"/>
      <c r="LA118" s="228"/>
      <c r="LB118" s="228"/>
      <c r="LC118" s="228"/>
      <c r="LD118" s="228"/>
      <c r="LE118" s="228"/>
      <c r="LF118" s="228"/>
      <c r="LG118" s="228"/>
      <c r="LH118" s="228"/>
      <c r="LI118" s="228"/>
      <c r="LJ118" s="228"/>
      <c r="LK118" s="228"/>
      <c r="LL118" s="228"/>
      <c r="LM118" s="228"/>
      <c r="LN118" s="228"/>
      <c r="LO118" s="228"/>
      <c r="LP118" s="228"/>
      <c r="LQ118" s="228"/>
      <c r="LR118" s="228"/>
    </row>
    <row r="119" spans="1:330" s="176" customFormat="1" ht="12.75" customHeight="1" x14ac:dyDescent="0.25">
      <c r="A119" s="259">
        <v>108</v>
      </c>
      <c r="B119" s="269" t="s">
        <v>107</v>
      </c>
      <c r="C119" s="260" t="s">
        <v>1634</v>
      </c>
      <c r="D119" s="269" t="s">
        <v>357</v>
      </c>
      <c r="E119" s="292"/>
      <c r="F119" s="292"/>
      <c r="G119" s="270" t="s">
        <v>349</v>
      </c>
      <c r="H119" s="270"/>
      <c r="I119" s="270" t="s">
        <v>117</v>
      </c>
      <c r="J119" s="270" t="s">
        <v>99</v>
      </c>
      <c r="K119" s="262" t="s">
        <v>86</v>
      </c>
      <c r="L119" s="315">
        <v>40</v>
      </c>
      <c r="M119" s="315" t="s">
        <v>150</v>
      </c>
      <c r="N119" s="26">
        <v>0</v>
      </c>
      <c r="O119" s="266">
        <f t="shared" si="8"/>
        <v>0</v>
      </c>
      <c r="P119" s="267">
        <f t="shared" si="7"/>
        <v>0</v>
      </c>
      <c r="Q119" s="268">
        <f t="shared" si="9"/>
        <v>0</v>
      </c>
      <c r="R119" s="231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  <c r="AM119" s="228"/>
      <c r="AN119" s="228"/>
      <c r="AO119" s="228"/>
      <c r="AP119" s="228"/>
      <c r="AQ119" s="228"/>
      <c r="AR119" s="228"/>
      <c r="AS119" s="228"/>
      <c r="AT119" s="228"/>
      <c r="AU119" s="228"/>
      <c r="AV119" s="228"/>
      <c r="AW119" s="228"/>
      <c r="AX119" s="228"/>
      <c r="AY119" s="228"/>
      <c r="AZ119" s="228"/>
      <c r="BA119" s="228"/>
      <c r="BB119" s="228"/>
      <c r="BC119" s="228"/>
      <c r="BD119" s="228"/>
      <c r="BE119" s="228"/>
      <c r="BF119" s="228"/>
      <c r="BG119" s="228"/>
      <c r="BH119" s="228"/>
      <c r="BI119" s="228"/>
      <c r="BJ119" s="228"/>
      <c r="BK119" s="228"/>
      <c r="BL119" s="228"/>
      <c r="BM119" s="228"/>
      <c r="BN119" s="228"/>
      <c r="BO119" s="228"/>
      <c r="BP119" s="228"/>
      <c r="BQ119" s="228"/>
      <c r="BR119" s="228"/>
      <c r="BS119" s="228"/>
      <c r="BT119" s="228"/>
      <c r="BU119" s="228"/>
      <c r="BV119" s="228"/>
      <c r="BW119" s="228"/>
      <c r="BX119" s="228"/>
      <c r="BY119" s="228"/>
      <c r="BZ119" s="228"/>
      <c r="CA119" s="228"/>
      <c r="CB119" s="228"/>
      <c r="CC119" s="228"/>
      <c r="CD119" s="228"/>
      <c r="CE119" s="228"/>
      <c r="CF119" s="228"/>
      <c r="CG119" s="228"/>
      <c r="CH119" s="228"/>
      <c r="CI119" s="228"/>
      <c r="CJ119" s="228"/>
      <c r="CK119" s="228"/>
      <c r="CL119" s="228"/>
      <c r="CM119" s="228"/>
      <c r="CN119" s="228"/>
      <c r="CO119" s="228"/>
      <c r="CP119" s="228"/>
      <c r="CQ119" s="228"/>
      <c r="CR119" s="228"/>
      <c r="CS119" s="228"/>
      <c r="CT119" s="228"/>
      <c r="CU119" s="228"/>
      <c r="CV119" s="228"/>
      <c r="CW119" s="228"/>
      <c r="CX119" s="228"/>
      <c r="CY119" s="228"/>
      <c r="CZ119" s="228"/>
      <c r="DA119" s="228"/>
      <c r="DB119" s="228"/>
      <c r="DC119" s="228"/>
      <c r="DD119" s="228"/>
      <c r="DE119" s="228"/>
      <c r="DF119" s="228"/>
      <c r="DG119" s="228"/>
      <c r="DH119" s="228"/>
      <c r="DI119" s="228"/>
      <c r="DJ119" s="228"/>
      <c r="DK119" s="228"/>
      <c r="DL119" s="228"/>
      <c r="DM119" s="228"/>
      <c r="DN119" s="228"/>
      <c r="DO119" s="228"/>
      <c r="DP119" s="228"/>
      <c r="DQ119" s="228"/>
      <c r="DR119" s="228"/>
      <c r="DS119" s="228"/>
      <c r="DT119" s="228"/>
      <c r="DU119" s="228"/>
      <c r="DV119" s="228"/>
      <c r="DW119" s="228"/>
      <c r="DX119" s="228"/>
      <c r="DY119" s="228"/>
      <c r="DZ119" s="228"/>
      <c r="EA119" s="228"/>
      <c r="EB119" s="228"/>
      <c r="EC119" s="228"/>
      <c r="ED119" s="228"/>
      <c r="EE119" s="228"/>
      <c r="EF119" s="228"/>
      <c r="EG119" s="228"/>
      <c r="EH119" s="228"/>
      <c r="EI119" s="228"/>
      <c r="EJ119" s="228"/>
      <c r="EK119" s="228"/>
      <c r="EL119" s="228"/>
      <c r="EM119" s="228"/>
      <c r="EN119" s="228"/>
      <c r="EO119" s="228"/>
      <c r="EP119" s="228"/>
      <c r="EQ119" s="228"/>
      <c r="ER119" s="228"/>
      <c r="ES119" s="228"/>
      <c r="ET119" s="228"/>
      <c r="EU119" s="228"/>
      <c r="EV119" s="228"/>
      <c r="EW119" s="228"/>
      <c r="EX119" s="228"/>
      <c r="EY119" s="228"/>
      <c r="EZ119" s="228"/>
      <c r="FA119" s="228"/>
      <c r="FB119" s="228"/>
      <c r="FC119" s="228"/>
      <c r="FD119" s="228"/>
      <c r="FE119" s="228"/>
      <c r="FF119" s="228"/>
      <c r="FG119" s="228"/>
      <c r="FH119" s="228"/>
      <c r="FI119" s="228"/>
      <c r="FJ119" s="228"/>
      <c r="FK119" s="228"/>
      <c r="FL119" s="228"/>
      <c r="FM119" s="228"/>
      <c r="FN119" s="228"/>
      <c r="FO119" s="228"/>
      <c r="FP119" s="228"/>
      <c r="FQ119" s="228"/>
      <c r="FR119" s="228"/>
      <c r="FS119" s="228"/>
      <c r="FT119" s="228"/>
      <c r="FU119" s="228"/>
      <c r="FV119" s="228"/>
      <c r="FW119" s="228"/>
      <c r="FX119" s="228"/>
      <c r="FY119" s="228"/>
      <c r="FZ119" s="228"/>
      <c r="GA119" s="228"/>
      <c r="GB119" s="228"/>
      <c r="GC119" s="228"/>
      <c r="GD119" s="228"/>
      <c r="GE119" s="228"/>
      <c r="GF119" s="228"/>
      <c r="GG119" s="228"/>
      <c r="GH119" s="228"/>
      <c r="GI119" s="228"/>
      <c r="GJ119" s="228"/>
      <c r="GK119" s="228"/>
      <c r="GL119" s="228"/>
      <c r="GM119" s="228"/>
      <c r="GN119" s="228"/>
      <c r="GO119" s="228"/>
      <c r="GP119" s="228"/>
      <c r="GQ119" s="228"/>
      <c r="GR119" s="228"/>
      <c r="GS119" s="228"/>
      <c r="GT119" s="228"/>
      <c r="GU119" s="228"/>
      <c r="GV119" s="228"/>
      <c r="GW119" s="228"/>
      <c r="GX119" s="228"/>
      <c r="GY119" s="228"/>
      <c r="GZ119" s="228"/>
      <c r="HA119" s="228"/>
      <c r="HB119" s="228"/>
      <c r="HC119" s="228"/>
      <c r="HD119" s="228"/>
      <c r="HE119" s="228"/>
      <c r="HF119" s="228"/>
      <c r="HG119" s="228"/>
      <c r="HH119" s="228"/>
      <c r="HI119" s="228"/>
      <c r="HJ119" s="228"/>
      <c r="HK119" s="228"/>
      <c r="HL119" s="228"/>
      <c r="HM119" s="228"/>
      <c r="HN119" s="228"/>
      <c r="HO119" s="228"/>
      <c r="HP119" s="228"/>
      <c r="HQ119" s="228"/>
      <c r="HR119" s="228"/>
      <c r="HS119" s="228"/>
      <c r="HT119" s="228"/>
      <c r="HU119" s="228"/>
      <c r="HV119" s="228"/>
      <c r="HW119" s="228"/>
      <c r="HX119" s="228"/>
      <c r="HY119" s="228"/>
      <c r="HZ119" s="228"/>
      <c r="IA119" s="228"/>
      <c r="IB119" s="228"/>
      <c r="IC119" s="228"/>
      <c r="ID119" s="228"/>
      <c r="IE119" s="228"/>
      <c r="IF119" s="228"/>
      <c r="IG119" s="228"/>
      <c r="IH119" s="228"/>
      <c r="II119" s="228"/>
      <c r="IJ119" s="228"/>
      <c r="IK119" s="228"/>
      <c r="IL119" s="228"/>
      <c r="IM119" s="228"/>
      <c r="IN119" s="228"/>
      <c r="IO119" s="228"/>
      <c r="IP119" s="228"/>
      <c r="IQ119" s="228"/>
      <c r="IR119" s="228"/>
      <c r="IS119" s="228"/>
      <c r="IT119" s="228"/>
      <c r="IU119" s="228"/>
      <c r="IV119" s="228"/>
      <c r="IW119" s="228"/>
      <c r="IX119" s="228"/>
      <c r="IY119" s="228"/>
      <c r="IZ119" s="228"/>
      <c r="JA119" s="228"/>
      <c r="JB119" s="228"/>
      <c r="JC119" s="228"/>
      <c r="JD119" s="228"/>
      <c r="JE119" s="228"/>
      <c r="JF119" s="228"/>
      <c r="JG119" s="228"/>
      <c r="JH119" s="228"/>
      <c r="JI119" s="228"/>
      <c r="JJ119" s="228"/>
      <c r="JK119" s="228"/>
      <c r="JL119" s="228"/>
      <c r="JM119" s="228"/>
      <c r="JN119" s="228"/>
      <c r="JO119" s="228"/>
      <c r="JP119" s="228"/>
      <c r="JQ119" s="228"/>
      <c r="JR119" s="228"/>
      <c r="JS119" s="228"/>
      <c r="JT119" s="228"/>
      <c r="JU119" s="228"/>
      <c r="JV119" s="228"/>
      <c r="JW119" s="228"/>
      <c r="JX119" s="228"/>
      <c r="JY119" s="228"/>
      <c r="JZ119" s="228"/>
      <c r="KA119" s="228"/>
      <c r="KB119" s="228"/>
      <c r="KC119" s="228"/>
      <c r="KD119" s="228"/>
      <c r="KE119" s="228"/>
      <c r="KF119" s="228"/>
      <c r="KG119" s="228"/>
      <c r="KH119" s="228"/>
      <c r="KI119" s="228"/>
      <c r="KJ119" s="228"/>
      <c r="KK119" s="228"/>
      <c r="KL119" s="228"/>
      <c r="KM119" s="228"/>
      <c r="KN119" s="228"/>
      <c r="KO119" s="228"/>
      <c r="KP119" s="228"/>
      <c r="KQ119" s="228"/>
      <c r="KR119" s="228"/>
      <c r="KS119" s="228"/>
      <c r="KT119" s="228"/>
      <c r="KU119" s="228"/>
      <c r="KV119" s="228"/>
      <c r="KW119" s="228"/>
      <c r="KX119" s="228"/>
      <c r="KY119" s="228"/>
      <c r="KZ119" s="228"/>
      <c r="LA119" s="228"/>
      <c r="LB119" s="228"/>
      <c r="LC119" s="228"/>
      <c r="LD119" s="228"/>
      <c r="LE119" s="228"/>
      <c r="LF119" s="228"/>
      <c r="LG119" s="228"/>
      <c r="LH119" s="228"/>
      <c r="LI119" s="228"/>
      <c r="LJ119" s="228"/>
      <c r="LK119" s="228"/>
      <c r="LL119" s="228"/>
      <c r="LM119" s="228"/>
      <c r="LN119" s="228"/>
      <c r="LO119" s="228"/>
      <c r="LP119" s="228"/>
      <c r="LQ119" s="228"/>
      <c r="LR119" s="228"/>
    </row>
    <row r="120" spans="1:330" s="176" customFormat="1" ht="13.5" customHeight="1" x14ac:dyDescent="0.25">
      <c r="A120" s="259">
        <v>109</v>
      </c>
      <c r="B120" s="260" t="s">
        <v>107</v>
      </c>
      <c r="C120" s="260" t="s">
        <v>1634</v>
      </c>
      <c r="D120" s="261" t="s">
        <v>97</v>
      </c>
      <c r="E120" s="291"/>
      <c r="F120" s="291"/>
      <c r="G120" s="262" t="s">
        <v>98</v>
      </c>
      <c r="H120" s="263"/>
      <c r="I120" s="263" t="s">
        <v>168</v>
      </c>
      <c r="J120" s="264"/>
      <c r="K120" s="328"/>
      <c r="L120" s="314">
        <v>70</v>
      </c>
      <c r="M120" s="322" t="s">
        <v>150</v>
      </c>
      <c r="N120" s="26">
        <v>0</v>
      </c>
      <c r="O120" s="266">
        <f t="shared" si="8"/>
        <v>0</v>
      </c>
      <c r="P120" s="267">
        <f t="shared" si="7"/>
        <v>0</v>
      </c>
      <c r="Q120" s="268">
        <f t="shared" si="9"/>
        <v>0</v>
      </c>
      <c r="R120" s="231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8"/>
      <c r="AP120" s="228"/>
      <c r="AQ120" s="228"/>
      <c r="AR120" s="228"/>
      <c r="AS120" s="228"/>
      <c r="AT120" s="228"/>
      <c r="AU120" s="228"/>
      <c r="AV120" s="228"/>
      <c r="AW120" s="228"/>
      <c r="AX120" s="228"/>
      <c r="AY120" s="228"/>
      <c r="AZ120" s="228"/>
      <c r="BA120" s="228"/>
      <c r="BB120" s="228"/>
      <c r="BC120" s="228"/>
      <c r="BD120" s="228"/>
      <c r="BE120" s="228"/>
      <c r="BF120" s="228"/>
      <c r="BG120" s="228"/>
      <c r="BH120" s="228"/>
      <c r="BI120" s="228"/>
      <c r="BJ120" s="228"/>
      <c r="BK120" s="228"/>
      <c r="BL120" s="228"/>
      <c r="BM120" s="228"/>
      <c r="BN120" s="228"/>
      <c r="BO120" s="228"/>
      <c r="BP120" s="228"/>
      <c r="BQ120" s="228"/>
      <c r="BR120" s="228"/>
      <c r="BS120" s="228"/>
      <c r="BT120" s="228"/>
      <c r="BU120" s="228"/>
      <c r="BV120" s="228"/>
      <c r="BW120" s="228"/>
      <c r="BX120" s="228"/>
      <c r="BY120" s="228"/>
      <c r="BZ120" s="228"/>
      <c r="CA120" s="228"/>
      <c r="CB120" s="228"/>
      <c r="CC120" s="228"/>
      <c r="CD120" s="228"/>
      <c r="CE120" s="228"/>
      <c r="CF120" s="228"/>
      <c r="CG120" s="228"/>
      <c r="CH120" s="228"/>
      <c r="CI120" s="228"/>
      <c r="CJ120" s="228"/>
      <c r="CK120" s="228"/>
      <c r="CL120" s="228"/>
      <c r="CM120" s="228"/>
      <c r="CN120" s="228"/>
      <c r="CO120" s="228"/>
      <c r="CP120" s="228"/>
      <c r="CQ120" s="228"/>
      <c r="CR120" s="228"/>
      <c r="CS120" s="228"/>
      <c r="CT120" s="228"/>
      <c r="CU120" s="228"/>
      <c r="CV120" s="228"/>
      <c r="CW120" s="228"/>
      <c r="CX120" s="228"/>
      <c r="CY120" s="228"/>
      <c r="CZ120" s="228"/>
      <c r="DA120" s="228"/>
      <c r="DB120" s="228"/>
      <c r="DC120" s="228"/>
      <c r="DD120" s="228"/>
      <c r="DE120" s="228"/>
      <c r="DF120" s="228"/>
      <c r="DG120" s="228"/>
      <c r="DH120" s="228"/>
      <c r="DI120" s="228"/>
      <c r="DJ120" s="228"/>
      <c r="DK120" s="228"/>
      <c r="DL120" s="228"/>
      <c r="DM120" s="228"/>
      <c r="DN120" s="228"/>
      <c r="DO120" s="228"/>
      <c r="DP120" s="228"/>
      <c r="DQ120" s="228"/>
      <c r="DR120" s="228"/>
      <c r="DS120" s="228"/>
      <c r="DT120" s="228"/>
      <c r="DU120" s="228"/>
      <c r="DV120" s="228"/>
      <c r="DW120" s="228"/>
      <c r="DX120" s="228"/>
      <c r="DY120" s="228"/>
      <c r="DZ120" s="228"/>
      <c r="EA120" s="228"/>
      <c r="EB120" s="228"/>
      <c r="EC120" s="228"/>
      <c r="ED120" s="228"/>
      <c r="EE120" s="228"/>
      <c r="EF120" s="228"/>
      <c r="EG120" s="228"/>
      <c r="EH120" s="228"/>
      <c r="EI120" s="228"/>
      <c r="EJ120" s="228"/>
      <c r="EK120" s="228"/>
      <c r="EL120" s="228"/>
      <c r="EM120" s="228"/>
      <c r="EN120" s="228"/>
      <c r="EO120" s="228"/>
      <c r="EP120" s="228"/>
      <c r="EQ120" s="228"/>
      <c r="ER120" s="228"/>
      <c r="ES120" s="228"/>
      <c r="ET120" s="228"/>
      <c r="EU120" s="228"/>
      <c r="EV120" s="228"/>
      <c r="EW120" s="228"/>
      <c r="EX120" s="228"/>
      <c r="EY120" s="228"/>
      <c r="EZ120" s="228"/>
      <c r="FA120" s="228"/>
      <c r="FB120" s="228"/>
      <c r="FC120" s="228"/>
      <c r="FD120" s="228"/>
      <c r="FE120" s="228"/>
      <c r="FF120" s="228"/>
      <c r="FG120" s="228"/>
      <c r="FH120" s="228"/>
      <c r="FI120" s="228"/>
      <c r="FJ120" s="228"/>
      <c r="FK120" s="228"/>
      <c r="FL120" s="228"/>
      <c r="FM120" s="228"/>
      <c r="FN120" s="228"/>
      <c r="FO120" s="228"/>
      <c r="FP120" s="228"/>
      <c r="FQ120" s="228"/>
      <c r="FR120" s="228"/>
      <c r="FS120" s="228"/>
      <c r="FT120" s="228"/>
      <c r="FU120" s="228"/>
      <c r="FV120" s="228"/>
      <c r="FW120" s="228"/>
      <c r="FX120" s="228"/>
      <c r="FY120" s="228"/>
      <c r="FZ120" s="228"/>
      <c r="GA120" s="228"/>
      <c r="GB120" s="228"/>
      <c r="GC120" s="228"/>
      <c r="GD120" s="228"/>
      <c r="GE120" s="228"/>
      <c r="GF120" s="228"/>
      <c r="GG120" s="228"/>
      <c r="GH120" s="228"/>
      <c r="GI120" s="228"/>
      <c r="GJ120" s="228"/>
      <c r="GK120" s="228"/>
      <c r="GL120" s="228"/>
      <c r="GM120" s="228"/>
      <c r="GN120" s="228"/>
      <c r="GO120" s="228"/>
      <c r="GP120" s="228"/>
      <c r="GQ120" s="228"/>
      <c r="GR120" s="228"/>
      <c r="GS120" s="228"/>
      <c r="GT120" s="228"/>
      <c r="GU120" s="228"/>
      <c r="GV120" s="228"/>
      <c r="GW120" s="228"/>
      <c r="GX120" s="228"/>
      <c r="GY120" s="228"/>
      <c r="GZ120" s="228"/>
      <c r="HA120" s="228"/>
      <c r="HB120" s="228"/>
      <c r="HC120" s="228"/>
      <c r="HD120" s="228"/>
      <c r="HE120" s="228"/>
      <c r="HF120" s="228"/>
      <c r="HG120" s="228"/>
      <c r="HH120" s="228"/>
      <c r="HI120" s="228"/>
      <c r="HJ120" s="228"/>
      <c r="HK120" s="228"/>
      <c r="HL120" s="228"/>
      <c r="HM120" s="228"/>
      <c r="HN120" s="228"/>
      <c r="HO120" s="228"/>
      <c r="HP120" s="228"/>
      <c r="HQ120" s="228"/>
      <c r="HR120" s="228"/>
      <c r="HS120" s="228"/>
      <c r="HT120" s="228"/>
      <c r="HU120" s="228"/>
      <c r="HV120" s="228"/>
      <c r="HW120" s="228"/>
      <c r="HX120" s="228"/>
      <c r="HY120" s="228"/>
      <c r="HZ120" s="228"/>
      <c r="IA120" s="228"/>
      <c r="IB120" s="228"/>
      <c r="IC120" s="228"/>
      <c r="ID120" s="228"/>
      <c r="IE120" s="228"/>
      <c r="IF120" s="228"/>
      <c r="IG120" s="228"/>
      <c r="IH120" s="228"/>
      <c r="II120" s="228"/>
      <c r="IJ120" s="228"/>
      <c r="IK120" s="228"/>
      <c r="IL120" s="228"/>
      <c r="IM120" s="228"/>
      <c r="IN120" s="228"/>
      <c r="IO120" s="228"/>
      <c r="IP120" s="228"/>
      <c r="IQ120" s="228"/>
      <c r="IR120" s="228"/>
      <c r="IS120" s="228"/>
      <c r="IT120" s="228"/>
      <c r="IU120" s="228"/>
      <c r="IV120" s="228"/>
      <c r="IW120" s="228"/>
      <c r="IX120" s="228"/>
      <c r="IY120" s="228"/>
      <c r="IZ120" s="228"/>
      <c r="JA120" s="228"/>
      <c r="JB120" s="228"/>
      <c r="JC120" s="228"/>
      <c r="JD120" s="228"/>
      <c r="JE120" s="228"/>
      <c r="JF120" s="228"/>
      <c r="JG120" s="228"/>
      <c r="JH120" s="228"/>
      <c r="JI120" s="228"/>
      <c r="JJ120" s="228"/>
      <c r="JK120" s="228"/>
      <c r="JL120" s="228"/>
      <c r="JM120" s="228"/>
      <c r="JN120" s="228"/>
      <c r="JO120" s="228"/>
      <c r="JP120" s="228"/>
      <c r="JQ120" s="228"/>
      <c r="JR120" s="228"/>
      <c r="JS120" s="228"/>
      <c r="JT120" s="228"/>
      <c r="JU120" s="228"/>
      <c r="JV120" s="228"/>
      <c r="JW120" s="228"/>
      <c r="JX120" s="228"/>
      <c r="JY120" s="228"/>
      <c r="JZ120" s="228"/>
      <c r="KA120" s="228"/>
      <c r="KB120" s="228"/>
      <c r="KC120" s="228"/>
      <c r="KD120" s="228"/>
      <c r="KE120" s="228"/>
      <c r="KF120" s="228"/>
      <c r="KG120" s="228"/>
      <c r="KH120" s="228"/>
      <c r="KI120" s="228"/>
      <c r="KJ120" s="228"/>
      <c r="KK120" s="228"/>
      <c r="KL120" s="228"/>
      <c r="KM120" s="228"/>
      <c r="KN120" s="228"/>
      <c r="KO120" s="228"/>
      <c r="KP120" s="228"/>
      <c r="KQ120" s="228"/>
      <c r="KR120" s="228"/>
      <c r="KS120" s="228"/>
      <c r="KT120" s="228"/>
      <c r="KU120" s="228"/>
      <c r="KV120" s="228"/>
      <c r="KW120" s="228"/>
      <c r="KX120" s="228"/>
      <c r="KY120" s="228"/>
      <c r="KZ120" s="228"/>
      <c r="LA120" s="228"/>
      <c r="LB120" s="228"/>
      <c r="LC120" s="228"/>
      <c r="LD120" s="228"/>
      <c r="LE120" s="228"/>
      <c r="LF120" s="228"/>
      <c r="LG120" s="228"/>
      <c r="LH120" s="228"/>
      <c r="LI120" s="228"/>
      <c r="LJ120" s="228"/>
      <c r="LK120" s="228"/>
      <c r="LL120" s="228"/>
      <c r="LM120" s="228"/>
      <c r="LN120" s="228"/>
      <c r="LO120" s="228"/>
      <c r="LP120" s="228"/>
      <c r="LQ120" s="228"/>
      <c r="LR120" s="228"/>
    </row>
    <row r="121" spans="1:330" s="176" customFormat="1" ht="13.5" customHeight="1" x14ac:dyDescent="0.25">
      <c r="A121" s="259">
        <v>110</v>
      </c>
      <c r="B121" s="260" t="s">
        <v>107</v>
      </c>
      <c r="C121" s="260" t="s">
        <v>1634</v>
      </c>
      <c r="D121" s="261" t="s">
        <v>74</v>
      </c>
      <c r="E121" s="291"/>
      <c r="F121" s="291"/>
      <c r="G121" s="262" t="s">
        <v>350</v>
      </c>
      <c r="H121" s="262"/>
      <c r="I121" s="262" t="s">
        <v>175</v>
      </c>
      <c r="J121" s="262"/>
      <c r="K121" s="262" t="s">
        <v>344</v>
      </c>
      <c r="L121" s="314">
        <v>89</v>
      </c>
      <c r="M121" s="322" t="s">
        <v>150</v>
      </c>
      <c r="N121" s="26">
        <v>0</v>
      </c>
      <c r="O121" s="266">
        <f t="shared" si="8"/>
        <v>0</v>
      </c>
      <c r="P121" s="267">
        <f t="shared" si="7"/>
        <v>0</v>
      </c>
      <c r="Q121" s="268">
        <f t="shared" si="9"/>
        <v>0</v>
      </c>
      <c r="R121" s="231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228"/>
      <c r="AQ121" s="228"/>
      <c r="AR121" s="228"/>
      <c r="AS121" s="228"/>
      <c r="AT121" s="228"/>
      <c r="AU121" s="228"/>
      <c r="AV121" s="228"/>
      <c r="AW121" s="228"/>
      <c r="AX121" s="228"/>
      <c r="AY121" s="228"/>
      <c r="AZ121" s="228"/>
      <c r="BA121" s="228"/>
      <c r="BB121" s="228"/>
      <c r="BC121" s="228"/>
      <c r="BD121" s="228"/>
      <c r="BE121" s="228"/>
      <c r="BF121" s="228"/>
      <c r="BG121" s="228"/>
      <c r="BH121" s="228"/>
      <c r="BI121" s="228"/>
      <c r="BJ121" s="228"/>
      <c r="BK121" s="228"/>
      <c r="BL121" s="228"/>
      <c r="BM121" s="228"/>
      <c r="BN121" s="228"/>
      <c r="BO121" s="228"/>
      <c r="BP121" s="228"/>
      <c r="BQ121" s="228"/>
      <c r="BR121" s="228"/>
      <c r="BS121" s="228"/>
      <c r="BT121" s="228"/>
      <c r="BU121" s="228"/>
      <c r="BV121" s="228"/>
      <c r="BW121" s="228"/>
      <c r="BX121" s="228"/>
      <c r="BY121" s="228"/>
      <c r="BZ121" s="228"/>
      <c r="CA121" s="228"/>
      <c r="CB121" s="228"/>
      <c r="CC121" s="228"/>
      <c r="CD121" s="228"/>
      <c r="CE121" s="228"/>
      <c r="CF121" s="228"/>
      <c r="CG121" s="228"/>
      <c r="CH121" s="228"/>
      <c r="CI121" s="228"/>
      <c r="CJ121" s="228"/>
      <c r="CK121" s="228"/>
      <c r="CL121" s="228"/>
      <c r="CM121" s="228"/>
      <c r="CN121" s="228"/>
      <c r="CO121" s="228"/>
      <c r="CP121" s="228"/>
      <c r="CQ121" s="228"/>
      <c r="CR121" s="228"/>
      <c r="CS121" s="228"/>
      <c r="CT121" s="228"/>
      <c r="CU121" s="228"/>
      <c r="CV121" s="228"/>
      <c r="CW121" s="228"/>
      <c r="CX121" s="228"/>
      <c r="CY121" s="228"/>
      <c r="CZ121" s="228"/>
      <c r="DA121" s="228"/>
      <c r="DB121" s="228"/>
      <c r="DC121" s="228"/>
      <c r="DD121" s="228"/>
      <c r="DE121" s="228"/>
      <c r="DF121" s="228"/>
      <c r="DG121" s="228"/>
      <c r="DH121" s="228"/>
      <c r="DI121" s="228"/>
      <c r="DJ121" s="228"/>
      <c r="DK121" s="228"/>
      <c r="DL121" s="228"/>
      <c r="DM121" s="228"/>
      <c r="DN121" s="228"/>
      <c r="DO121" s="228"/>
      <c r="DP121" s="228"/>
      <c r="DQ121" s="228"/>
      <c r="DR121" s="228"/>
      <c r="DS121" s="228"/>
      <c r="DT121" s="228"/>
      <c r="DU121" s="228"/>
      <c r="DV121" s="228"/>
      <c r="DW121" s="228"/>
      <c r="DX121" s="228"/>
      <c r="DY121" s="228"/>
      <c r="DZ121" s="228"/>
      <c r="EA121" s="228"/>
      <c r="EB121" s="228"/>
      <c r="EC121" s="228"/>
      <c r="ED121" s="228"/>
      <c r="EE121" s="228"/>
      <c r="EF121" s="228"/>
      <c r="EG121" s="228"/>
      <c r="EH121" s="228"/>
      <c r="EI121" s="228"/>
      <c r="EJ121" s="228"/>
      <c r="EK121" s="228"/>
      <c r="EL121" s="228"/>
      <c r="EM121" s="228"/>
      <c r="EN121" s="228"/>
      <c r="EO121" s="228"/>
      <c r="EP121" s="228"/>
      <c r="EQ121" s="228"/>
      <c r="ER121" s="228"/>
      <c r="ES121" s="228"/>
      <c r="ET121" s="228"/>
      <c r="EU121" s="228"/>
      <c r="EV121" s="228"/>
      <c r="EW121" s="228"/>
      <c r="EX121" s="228"/>
      <c r="EY121" s="228"/>
      <c r="EZ121" s="228"/>
      <c r="FA121" s="228"/>
      <c r="FB121" s="228"/>
      <c r="FC121" s="228"/>
      <c r="FD121" s="228"/>
      <c r="FE121" s="228"/>
      <c r="FF121" s="228"/>
      <c r="FG121" s="228"/>
      <c r="FH121" s="228"/>
      <c r="FI121" s="228"/>
      <c r="FJ121" s="228"/>
      <c r="FK121" s="228"/>
      <c r="FL121" s="228"/>
      <c r="FM121" s="228"/>
      <c r="FN121" s="228"/>
      <c r="FO121" s="228"/>
      <c r="FP121" s="228"/>
      <c r="FQ121" s="228"/>
      <c r="FR121" s="228"/>
      <c r="FS121" s="228"/>
      <c r="FT121" s="228"/>
      <c r="FU121" s="228"/>
      <c r="FV121" s="228"/>
      <c r="FW121" s="228"/>
      <c r="FX121" s="228"/>
      <c r="FY121" s="228"/>
      <c r="FZ121" s="228"/>
      <c r="GA121" s="228"/>
      <c r="GB121" s="228"/>
      <c r="GC121" s="228"/>
      <c r="GD121" s="228"/>
      <c r="GE121" s="228"/>
      <c r="GF121" s="228"/>
      <c r="GG121" s="228"/>
      <c r="GH121" s="228"/>
      <c r="GI121" s="228"/>
      <c r="GJ121" s="228"/>
      <c r="GK121" s="228"/>
      <c r="GL121" s="228"/>
      <c r="GM121" s="228"/>
      <c r="GN121" s="228"/>
      <c r="GO121" s="228"/>
      <c r="GP121" s="228"/>
      <c r="GQ121" s="228"/>
      <c r="GR121" s="228"/>
      <c r="GS121" s="228"/>
      <c r="GT121" s="228"/>
      <c r="GU121" s="228"/>
      <c r="GV121" s="228"/>
      <c r="GW121" s="228"/>
      <c r="GX121" s="228"/>
      <c r="GY121" s="228"/>
      <c r="GZ121" s="228"/>
      <c r="HA121" s="228"/>
      <c r="HB121" s="228"/>
      <c r="HC121" s="228"/>
      <c r="HD121" s="228"/>
      <c r="HE121" s="228"/>
      <c r="HF121" s="228"/>
      <c r="HG121" s="228"/>
      <c r="HH121" s="228"/>
      <c r="HI121" s="228"/>
      <c r="HJ121" s="228"/>
      <c r="HK121" s="228"/>
      <c r="HL121" s="228"/>
      <c r="HM121" s="228"/>
      <c r="HN121" s="228"/>
      <c r="HO121" s="228"/>
      <c r="HP121" s="228"/>
      <c r="HQ121" s="228"/>
      <c r="HR121" s="228"/>
      <c r="HS121" s="228"/>
      <c r="HT121" s="228"/>
      <c r="HU121" s="228"/>
      <c r="HV121" s="228"/>
      <c r="HW121" s="228"/>
      <c r="HX121" s="228"/>
      <c r="HY121" s="228"/>
      <c r="HZ121" s="228"/>
      <c r="IA121" s="228"/>
      <c r="IB121" s="228"/>
      <c r="IC121" s="228"/>
      <c r="ID121" s="228"/>
      <c r="IE121" s="228"/>
      <c r="IF121" s="228"/>
      <c r="IG121" s="228"/>
      <c r="IH121" s="228"/>
      <c r="II121" s="228"/>
      <c r="IJ121" s="228"/>
      <c r="IK121" s="228"/>
      <c r="IL121" s="228"/>
      <c r="IM121" s="228"/>
      <c r="IN121" s="228"/>
      <c r="IO121" s="228"/>
      <c r="IP121" s="228"/>
      <c r="IQ121" s="228"/>
      <c r="IR121" s="228"/>
      <c r="IS121" s="228"/>
      <c r="IT121" s="228"/>
      <c r="IU121" s="228"/>
      <c r="IV121" s="228"/>
      <c r="IW121" s="228"/>
      <c r="IX121" s="228"/>
      <c r="IY121" s="228"/>
      <c r="IZ121" s="228"/>
      <c r="JA121" s="228"/>
      <c r="JB121" s="228"/>
      <c r="JC121" s="228"/>
      <c r="JD121" s="228"/>
      <c r="JE121" s="228"/>
      <c r="JF121" s="228"/>
      <c r="JG121" s="228"/>
      <c r="JH121" s="228"/>
      <c r="JI121" s="228"/>
      <c r="JJ121" s="228"/>
      <c r="JK121" s="228"/>
      <c r="JL121" s="228"/>
      <c r="JM121" s="228"/>
      <c r="JN121" s="228"/>
      <c r="JO121" s="228"/>
      <c r="JP121" s="228"/>
      <c r="JQ121" s="228"/>
      <c r="JR121" s="228"/>
      <c r="JS121" s="228"/>
      <c r="JT121" s="228"/>
      <c r="JU121" s="228"/>
      <c r="JV121" s="228"/>
      <c r="JW121" s="228"/>
      <c r="JX121" s="228"/>
      <c r="JY121" s="228"/>
      <c r="JZ121" s="228"/>
      <c r="KA121" s="228"/>
      <c r="KB121" s="228"/>
      <c r="KC121" s="228"/>
      <c r="KD121" s="228"/>
      <c r="KE121" s="228"/>
      <c r="KF121" s="228"/>
      <c r="KG121" s="228"/>
      <c r="KH121" s="228"/>
      <c r="KI121" s="228"/>
      <c r="KJ121" s="228"/>
      <c r="KK121" s="228"/>
      <c r="KL121" s="228"/>
      <c r="KM121" s="228"/>
      <c r="KN121" s="228"/>
      <c r="KO121" s="228"/>
      <c r="KP121" s="228"/>
      <c r="KQ121" s="228"/>
      <c r="KR121" s="228"/>
      <c r="KS121" s="228"/>
      <c r="KT121" s="228"/>
      <c r="KU121" s="228"/>
      <c r="KV121" s="228"/>
      <c r="KW121" s="228"/>
      <c r="KX121" s="228"/>
      <c r="KY121" s="228"/>
      <c r="KZ121" s="228"/>
      <c r="LA121" s="228"/>
      <c r="LB121" s="228"/>
      <c r="LC121" s="228"/>
      <c r="LD121" s="228"/>
      <c r="LE121" s="228"/>
      <c r="LF121" s="228"/>
      <c r="LG121" s="228"/>
      <c r="LH121" s="228"/>
      <c r="LI121" s="228"/>
      <c r="LJ121" s="228"/>
      <c r="LK121" s="228"/>
      <c r="LL121" s="228"/>
      <c r="LM121" s="228"/>
      <c r="LN121" s="228"/>
      <c r="LO121" s="228"/>
      <c r="LP121" s="228"/>
      <c r="LQ121" s="228"/>
      <c r="LR121" s="228"/>
    </row>
    <row r="122" spans="1:330" s="176" customFormat="1" ht="12.75" customHeight="1" x14ac:dyDescent="0.25">
      <c r="A122" s="259">
        <v>111</v>
      </c>
      <c r="B122" s="260" t="s">
        <v>107</v>
      </c>
      <c r="C122" s="260" t="s">
        <v>1634</v>
      </c>
      <c r="D122" s="261" t="s">
        <v>74</v>
      </c>
      <c r="E122" s="291"/>
      <c r="F122" s="291"/>
      <c r="G122" s="276" t="s">
        <v>205</v>
      </c>
      <c r="H122" s="276"/>
      <c r="I122" s="272" t="s">
        <v>117</v>
      </c>
      <c r="J122" s="276"/>
      <c r="K122" s="264" t="s">
        <v>84</v>
      </c>
      <c r="L122" s="314">
        <v>129</v>
      </c>
      <c r="M122" s="322" t="s">
        <v>150</v>
      </c>
      <c r="N122" s="26">
        <v>0</v>
      </c>
      <c r="O122" s="266">
        <f t="shared" si="8"/>
        <v>0</v>
      </c>
      <c r="P122" s="267">
        <f t="shared" si="7"/>
        <v>0</v>
      </c>
      <c r="Q122" s="268">
        <f t="shared" si="9"/>
        <v>0</v>
      </c>
      <c r="R122" s="231"/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  <c r="AM122" s="228"/>
      <c r="AN122" s="228"/>
      <c r="AO122" s="228"/>
      <c r="AP122" s="228"/>
      <c r="AQ122" s="228"/>
      <c r="AR122" s="228"/>
      <c r="AS122" s="228"/>
      <c r="AT122" s="228"/>
      <c r="AU122" s="228"/>
      <c r="AV122" s="228"/>
      <c r="AW122" s="228"/>
      <c r="AX122" s="228"/>
      <c r="AY122" s="228"/>
      <c r="AZ122" s="228"/>
      <c r="BA122" s="228"/>
      <c r="BB122" s="228"/>
      <c r="BC122" s="228"/>
      <c r="BD122" s="228"/>
      <c r="BE122" s="228"/>
      <c r="BF122" s="228"/>
      <c r="BG122" s="228"/>
      <c r="BH122" s="228"/>
      <c r="BI122" s="228"/>
      <c r="BJ122" s="228"/>
      <c r="BK122" s="228"/>
      <c r="BL122" s="228"/>
      <c r="BM122" s="228"/>
      <c r="BN122" s="228"/>
      <c r="BO122" s="228"/>
      <c r="BP122" s="228"/>
      <c r="BQ122" s="228"/>
      <c r="BR122" s="228"/>
      <c r="BS122" s="228"/>
      <c r="BT122" s="228"/>
      <c r="BU122" s="228"/>
      <c r="BV122" s="228"/>
      <c r="BW122" s="228"/>
      <c r="BX122" s="228"/>
      <c r="BY122" s="228"/>
      <c r="BZ122" s="228"/>
      <c r="CA122" s="228"/>
      <c r="CB122" s="228"/>
      <c r="CC122" s="228"/>
      <c r="CD122" s="228"/>
      <c r="CE122" s="228"/>
      <c r="CF122" s="228"/>
      <c r="CG122" s="228"/>
      <c r="CH122" s="228"/>
      <c r="CI122" s="228"/>
      <c r="CJ122" s="228"/>
      <c r="CK122" s="228"/>
      <c r="CL122" s="228"/>
      <c r="CM122" s="228"/>
      <c r="CN122" s="228"/>
      <c r="CO122" s="228"/>
      <c r="CP122" s="228"/>
      <c r="CQ122" s="228"/>
      <c r="CR122" s="228"/>
      <c r="CS122" s="228"/>
      <c r="CT122" s="228"/>
      <c r="CU122" s="228"/>
      <c r="CV122" s="228"/>
      <c r="CW122" s="228"/>
      <c r="CX122" s="228"/>
      <c r="CY122" s="228"/>
      <c r="CZ122" s="228"/>
      <c r="DA122" s="228"/>
      <c r="DB122" s="228"/>
      <c r="DC122" s="228"/>
      <c r="DD122" s="228"/>
      <c r="DE122" s="228"/>
      <c r="DF122" s="228"/>
      <c r="DG122" s="228"/>
      <c r="DH122" s="228"/>
      <c r="DI122" s="228"/>
      <c r="DJ122" s="228"/>
      <c r="DK122" s="228"/>
      <c r="DL122" s="228"/>
      <c r="DM122" s="228"/>
      <c r="DN122" s="228"/>
      <c r="DO122" s="228"/>
      <c r="DP122" s="228"/>
      <c r="DQ122" s="228"/>
      <c r="DR122" s="228"/>
      <c r="DS122" s="228"/>
      <c r="DT122" s="228"/>
      <c r="DU122" s="228"/>
      <c r="DV122" s="228"/>
      <c r="DW122" s="228"/>
      <c r="DX122" s="228"/>
      <c r="DY122" s="228"/>
      <c r="DZ122" s="228"/>
      <c r="EA122" s="228"/>
      <c r="EB122" s="228"/>
      <c r="EC122" s="228"/>
      <c r="ED122" s="228"/>
      <c r="EE122" s="228"/>
      <c r="EF122" s="228"/>
      <c r="EG122" s="228"/>
      <c r="EH122" s="228"/>
      <c r="EI122" s="228"/>
      <c r="EJ122" s="228"/>
      <c r="EK122" s="228"/>
      <c r="EL122" s="228"/>
      <c r="EM122" s="228"/>
      <c r="EN122" s="228"/>
      <c r="EO122" s="228"/>
      <c r="EP122" s="228"/>
      <c r="EQ122" s="228"/>
      <c r="ER122" s="228"/>
      <c r="ES122" s="228"/>
      <c r="ET122" s="228"/>
      <c r="EU122" s="228"/>
      <c r="EV122" s="228"/>
      <c r="EW122" s="228"/>
      <c r="EX122" s="228"/>
      <c r="EY122" s="228"/>
      <c r="EZ122" s="228"/>
      <c r="FA122" s="228"/>
      <c r="FB122" s="228"/>
      <c r="FC122" s="228"/>
      <c r="FD122" s="228"/>
      <c r="FE122" s="228"/>
      <c r="FF122" s="228"/>
      <c r="FG122" s="228"/>
      <c r="FH122" s="228"/>
      <c r="FI122" s="228"/>
      <c r="FJ122" s="228"/>
      <c r="FK122" s="228"/>
      <c r="FL122" s="228"/>
      <c r="FM122" s="228"/>
      <c r="FN122" s="228"/>
      <c r="FO122" s="228"/>
      <c r="FP122" s="228"/>
      <c r="FQ122" s="228"/>
      <c r="FR122" s="228"/>
      <c r="FS122" s="228"/>
      <c r="FT122" s="228"/>
      <c r="FU122" s="228"/>
      <c r="FV122" s="228"/>
      <c r="FW122" s="228"/>
      <c r="FX122" s="228"/>
      <c r="FY122" s="228"/>
      <c r="FZ122" s="228"/>
      <c r="GA122" s="228"/>
      <c r="GB122" s="228"/>
      <c r="GC122" s="228"/>
      <c r="GD122" s="228"/>
      <c r="GE122" s="228"/>
      <c r="GF122" s="228"/>
      <c r="GG122" s="228"/>
      <c r="GH122" s="228"/>
      <c r="GI122" s="228"/>
      <c r="GJ122" s="228"/>
      <c r="GK122" s="228"/>
      <c r="GL122" s="228"/>
      <c r="GM122" s="228"/>
      <c r="GN122" s="228"/>
      <c r="GO122" s="228"/>
      <c r="GP122" s="228"/>
      <c r="GQ122" s="228"/>
      <c r="GR122" s="228"/>
      <c r="GS122" s="228"/>
      <c r="GT122" s="228"/>
      <c r="GU122" s="228"/>
      <c r="GV122" s="228"/>
      <c r="GW122" s="228"/>
      <c r="GX122" s="228"/>
      <c r="GY122" s="228"/>
      <c r="GZ122" s="228"/>
      <c r="HA122" s="228"/>
      <c r="HB122" s="228"/>
      <c r="HC122" s="228"/>
      <c r="HD122" s="228"/>
      <c r="HE122" s="228"/>
      <c r="HF122" s="228"/>
      <c r="HG122" s="228"/>
      <c r="HH122" s="228"/>
      <c r="HI122" s="228"/>
      <c r="HJ122" s="228"/>
      <c r="HK122" s="228"/>
      <c r="HL122" s="228"/>
      <c r="HM122" s="228"/>
      <c r="HN122" s="228"/>
      <c r="HO122" s="228"/>
      <c r="HP122" s="228"/>
      <c r="HQ122" s="228"/>
      <c r="HR122" s="228"/>
      <c r="HS122" s="228"/>
      <c r="HT122" s="228"/>
      <c r="HU122" s="228"/>
      <c r="HV122" s="228"/>
      <c r="HW122" s="228"/>
      <c r="HX122" s="228"/>
      <c r="HY122" s="228"/>
      <c r="HZ122" s="228"/>
      <c r="IA122" s="228"/>
      <c r="IB122" s="228"/>
      <c r="IC122" s="228"/>
      <c r="ID122" s="228"/>
      <c r="IE122" s="228"/>
      <c r="IF122" s="228"/>
      <c r="IG122" s="228"/>
      <c r="IH122" s="228"/>
      <c r="II122" s="228"/>
      <c r="IJ122" s="228"/>
      <c r="IK122" s="228"/>
      <c r="IL122" s="228"/>
      <c r="IM122" s="228"/>
      <c r="IN122" s="228"/>
      <c r="IO122" s="228"/>
      <c r="IP122" s="228"/>
      <c r="IQ122" s="228"/>
      <c r="IR122" s="228"/>
      <c r="IS122" s="228"/>
      <c r="IT122" s="228"/>
      <c r="IU122" s="228"/>
      <c r="IV122" s="228"/>
      <c r="IW122" s="228"/>
      <c r="IX122" s="228"/>
      <c r="IY122" s="228"/>
      <c r="IZ122" s="228"/>
      <c r="JA122" s="228"/>
      <c r="JB122" s="228"/>
      <c r="JC122" s="228"/>
      <c r="JD122" s="228"/>
      <c r="JE122" s="228"/>
      <c r="JF122" s="228"/>
      <c r="JG122" s="228"/>
      <c r="JH122" s="228"/>
      <c r="JI122" s="228"/>
      <c r="JJ122" s="228"/>
      <c r="JK122" s="228"/>
      <c r="JL122" s="228"/>
      <c r="JM122" s="228"/>
      <c r="JN122" s="228"/>
      <c r="JO122" s="228"/>
      <c r="JP122" s="228"/>
      <c r="JQ122" s="228"/>
      <c r="JR122" s="228"/>
      <c r="JS122" s="228"/>
      <c r="JT122" s="228"/>
      <c r="JU122" s="228"/>
      <c r="JV122" s="228"/>
      <c r="JW122" s="228"/>
      <c r="JX122" s="228"/>
      <c r="JY122" s="228"/>
      <c r="JZ122" s="228"/>
      <c r="KA122" s="228"/>
      <c r="KB122" s="228"/>
      <c r="KC122" s="228"/>
      <c r="KD122" s="228"/>
      <c r="KE122" s="228"/>
      <c r="KF122" s="228"/>
      <c r="KG122" s="228"/>
      <c r="KH122" s="228"/>
      <c r="KI122" s="228"/>
      <c r="KJ122" s="228"/>
      <c r="KK122" s="228"/>
      <c r="KL122" s="228"/>
      <c r="KM122" s="228"/>
      <c r="KN122" s="228"/>
      <c r="KO122" s="228"/>
      <c r="KP122" s="228"/>
      <c r="KQ122" s="228"/>
      <c r="KR122" s="228"/>
      <c r="KS122" s="228"/>
      <c r="KT122" s="228"/>
      <c r="KU122" s="228"/>
      <c r="KV122" s="228"/>
      <c r="KW122" s="228"/>
      <c r="KX122" s="228"/>
      <c r="KY122" s="228"/>
      <c r="KZ122" s="228"/>
      <c r="LA122" s="228"/>
      <c r="LB122" s="228"/>
      <c r="LC122" s="228"/>
      <c r="LD122" s="228"/>
      <c r="LE122" s="228"/>
      <c r="LF122" s="228"/>
      <c r="LG122" s="228"/>
      <c r="LH122" s="228"/>
      <c r="LI122" s="228"/>
      <c r="LJ122" s="228"/>
      <c r="LK122" s="228"/>
      <c r="LL122" s="228"/>
      <c r="LM122" s="228"/>
      <c r="LN122" s="228"/>
      <c r="LO122" s="228"/>
      <c r="LP122" s="228"/>
      <c r="LQ122" s="228"/>
      <c r="LR122" s="228"/>
    </row>
    <row r="123" spans="1:330" s="176" customFormat="1" ht="12" customHeight="1" x14ac:dyDescent="0.25">
      <c r="A123" s="259">
        <v>112</v>
      </c>
      <c r="B123" s="260" t="s">
        <v>107</v>
      </c>
      <c r="C123" s="260" t="s">
        <v>1634</v>
      </c>
      <c r="D123" s="261" t="s">
        <v>136</v>
      </c>
      <c r="E123" s="291"/>
      <c r="F123" s="291"/>
      <c r="G123" s="262" t="s">
        <v>92</v>
      </c>
      <c r="H123" s="263"/>
      <c r="I123" s="263"/>
      <c r="J123" s="264"/>
      <c r="K123" s="328" t="s">
        <v>226</v>
      </c>
      <c r="L123" s="314">
        <v>66</v>
      </c>
      <c r="M123" s="322" t="s">
        <v>150</v>
      </c>
      <c r="N123" s="26">
        <v>0</v>
      </c>
      <c r="O123" s="266">
        <f t="shared" si="8"/>
        <v>0</v>
      </c>
      <c r="P123" s="267">
        <f t="shared" si="7"/>
        <v>0</v>
      </c>
      <c r="Q123" s="268">
        <f t="shared" si="9"/>
        <v>0</v>
      </c>
      <c r="R123" s="231"/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  <c r="AM123" s="228"/>
      <c r="AN123" s="228"/>
      <c r="AO123" s="228"/>
      <c r="AP123" s="228"/>
      <c r="AQ123" s="228"/>
      <c r="AR123" s="228"/>
      <c r="AS123" s="228"/>
      <c r="AT123" s="228"/>
      <c r="AU123" s="228"/>
      <c r="AV123" s="228"/>
      <c r="AW123" s="228"/>
      <c r="AX123" s="228"/>
      <c r="AY123" s="228"/>
      <c r="AZ123" s="228"/>
      <c r="BA123" s="228"/>
      <c r="BB123" s="228"/>
      <c r="BC123" s="228"/>
      <c r="BD123" s="228"/>
      <c r="BE123" s="228"/>
      <c r="BF123" s="228"/>
      <c r="BG123" s="228"/>
      <c r="BH123" s="228"/>
      <c r="BI123" s="228"/>
      <c r="BJ123" s="228"/>
      <c r="BK123" s="228"/>
      <c r="BL123" s="228"/>
      <c r="BM123" s="228"/>
      <c r="BN123" s="228"/>
      <c r="BO123" s="228"/>
      <c r="BP123" s="228"/>
      <c r="BQ123" s="228"/>
      <c r="BR123" s="228"/>
      <c r="BS123" s="228"/>
      <c r="BT123" s="228"/>
      <c r="BU123" s="228"/>
      <c r="BV123" s="228"/>
      <c r="BW123" s="228"/>
      <c r="BX123" s="228"/>
      <c r="BY123" s="228"/>
      <c r="BZ123" s="228"/>
      <c r="CA123" s="228"/>
      <c r="CB123" s="228"/>
      <c r="CC123" s="228"/>
      <c r="CD123" s="228"/>
      <c r="CE123" s="228"/>
      <c r="CF123" s="228"/>
      <c r="CG123" s="228"/>
      <c r="CH123" s="228"/>
      <c r="CI123" s="228"/>
      <c r="CJ123" s="228"/>
      <c r="CK123" s="228"/>
      <c r="CL123" s="228"/>
      <c r="CM123" s="228"/>
      <c r="CN123" s="228"/>
      <c r="CO123" s="228"/>
      <c r="CP123" s="228"/>
      <c r="CQ123" s="228"/>
      <c r="CR123" s="228"/>
      <c r="CS123" s="228"/>
      <c r="CT123" s="228"/>
      <c r="CU123" s="228"/>
      <c r="CV123" s="228"/>
      <c r="CW123" s="228"/>
      <c r="CX123" s="228"/>
      <c r="CY123" s="228"/>
      <c r="CZ123" s="228"/>
      <c r="DA123" s="228"/>
      <c r="DB123" s="228"/>
      <c r="DC123" s="228"/>
      <c r="DD123" s="228"/>
      <c r="DE123" s="228"/>
      <c r="DF123" s="228"/>
      <c r="DG123" s="228"/>
      <c r="DH123" s="228"/>
      <c r="DI123" s="228"/>
      <c r="DJ123" s="228"/>
      <c r="DK123" s="228"/>
      <c r="DL123" s="228"/>
      <c r="DM123" s="228"/>
      <c r="DN123" s="228"/>
      <c r="DO123" s="228"/>
      <c r="DP123" s="228"/>
      <c r="DQ123" s="228"/>
      <c r="DR123" s="228"/>
      <c r="DS123" s="228"/>
      <c r="DT123" s="228"/>
      <c r="DU123" s="228"/>
      <c r="DV123" s="228"/>
      <c r="DW123" s="228"/>
      <c r="DX123" s="228"/>
      <c r="DY123" s="228"/>
      <c r="DZ123" s="228"/>
      <c r="EA123" s="228"/>
      <c r="EB123" s="228"/>
      <c r="EC123" s="228"/>
      <c r="ED123" s="228"/>
      <c r="EE123" s="228"/>
      <c r="EF123" s="228"/>
      <c r="EG123" s="228"/>
      <c r="EH123" s="228"/>
      <c r="EI123" s="228"/>
      <c r="EJ123" s="228"/>
      <c r="EK123" s="228"/>
      <c r="EL123" s="228"/>
      <c r="EM123" s="228"/>
      <c r="EN123" s="228"/>
      <c r="EO123" s="228"/>
      <c r="EP123" s="228"/>
      <c r="EQ123" s="228"/>
      <c r="ER123" s="228"/>
      <c r="ES123" s="228"/>
      <c r="ET123" s="228"/>
      <c r="EU123" s="228"/>
      <c r="EV123" s="228"/>
      <c r="EW123" s="228"/>
      <c r="EX123" s="228"/>
      <c r="EY123" s="228"/>
      <c r="EZ123" s="228"/>
      <c r="FA123" s="228"/>
      <c r="FB123" s="228"/>
      <c r="FC123" s="228"/>
      <c r="FD123" s="228"/>
      <c r="FE123" s="228"/>
      <c r="FF123" s="228"/>
      <c r="FG123" s="228"/>
      <c r="FH123" s="228"/>
      <c r="FI123" s="228"/>
      <c r="FJ123" s="228"/>
      <c r="FK123" s="228"/>
      <c r="FL123" s="228"/>
      <c r="FM123" s="228"/>
      <c r="FN123" s="228"/>
      <c r="FO123" s="228"/>
      <c r="FP123" s="228"/>
      <c r="FQ123" s="228"/>
      <c r="FR123" s="228"/>
      <c r="FS123" s="228"/>
      <c r="FT123" s="228"/>
      <c r="FU123" s="228"/>
      <c r="FV123" s="228"/>
      <c r="FW123" s="228"/>
      <c r="FX123" s="228"/>
      <c r="FY123" s="228"/>
      <c r="FZ123" s="228"/>
      <c r="GA123" s="228"/>
      <c r="GB123" s="228"/>
      <c r="GC123" s="228"/>
      <c r="GD123" s="228"/>
      <c r="GE123" s="228"/>
      <c r="GF123" s="228"/>
      <c r="GG123" s="228"/>
      <c r="GH123" s="228"/>
      <c r="GI123" s="228"/>
      <c r="GJ123" s="228"/>
      <c r="GK123" s="228"/>
      <c r="GL123" s="228"/>
      <c r="GM123" s="228"/>
      <c r="GN123" s="228"/>
      <c r="GO123" s="228"/>
      <c r="GP123" s="228"/>
      <c r="GQ123" s="228"/>
      <c r="GR123" s="228"/>
      <c r="GS123" s="228"/>
      <c r="GT123" s="228"/>
      <c r="GU123" s="228"/>
      <c r="GV123" s="228"/>
      <c r="GW123" s="228"/>
      <c r="GX123" s="228"/>
      <c r="GY123" s="228"/>
      <c r="GZ123" s="228"/>
      <c r="HA123" s="228"/>
      <c r="HB123" s="228"/>
      <c r="HC123" s="228"/>
      <c r="HD123" s="228"/>
      <c r="HE123" s="228"/>
      <c r="HF123" s="228"/>
      <c r="HG123" s="228"/>
      <c r="HH123" s="228"/>
      <c r="HI123" s="228"/>
      <c r="HJ123" s="228"/>
      <c r="HK123" s="228"/>
      <c r="HL123" s="228"/>
      <c r="HM123" s="228"/>
      <c r="HN123" s="228"/>
      <c r="HO123" s="228"/>
      <c r="HP123" s="228"/>
      <c r="HQ123" s="228"/>
      <c r="HR123" s="228"/>
      <c r="HS123" s="228"/>
      <c r="HT123" s="228"/>
      <c r="HU123" s="228"/>
      <c r="HV123" s="228"/>
      <c r="HW123" s="228"/>
      <c r="HX123" s="228"/>
      <c r="HY123" s="228"/>
      <c r="HZ123" s="228"/>
      <c r="IA123" s="228"/>
      <c r="IB123" s="228"/>
      <c r="IC123" s="228"/>
      <c r="ID123" s="228"/>
      <c r="IE123" s="228"/>
      <c r="IF123" s="228"/>
      <c r="IG123" s="228"/>
      <c r="IH123" s="228"/>
      <c r="II123" s="228"/>
      <c r="IJ123" s="228"/>
      <c r="IK123" s="228"/>
      <c r="IL123" s="228"/>
      <c r="IM123" s="228"/>
      <c r="IN123" s="228"/>
      <c r="IO123" s="228"/>
      <c r="IP123" s="228"/>
      <c r="IQ123" s="228"/>
      <c r="IR123" s="228"/>
      <c r="IS123" s="228"/>
      <c r="IT123" s="228"/>
      <c r="IU123" s="228"/>
      <c r="IV123" s="228"/>
      <c r="IW123" s="228"/>
      <c r="IX123" s="228"/>
      <c r="IY123" s="228"/>
      <c r="IZ123" s="228"/>
      <c r="JA123" s="228"/>
      <c r="JB123" s="228"/>
      <c r="JC123" s="228"/>
      <c r="JD123" s="228"/>
      <c r="JE123" s="228"/>
      <c r="JF123" s="228"/>
      <c r="JG123" s="228"/>
      <c r="JH123" s="228"/>
      <c r="JI123" s="228"/>
      <c r="JJ123" s="228"/>
      <c r="JK123" s="228"/>
      <c r="JL123" s="228"/>
      <c r="JM123" s="228"/>
      <c r="JN123" s="228"/>
      <c r="JO123" s="228"/>
      <c r="JP123" s="228"/>
      <c r="JQ123" s="228"/>
      <c r="JR123" s="228"/>
      <c r="JS123" s="228"/>
      <c r="JT123" s="228"/>
      <c r="JU123" s="228"/>
      <c r="JV123" s="228"/>
      <c r="JW123" s="228"/>
      <c r="JX123" s="228"/>
      <c r="JY123" s="228"/>
      <c r="JZ123" s="228"/>
      <c r="KA123" s="228"/>
      <c r="KB123" s="228"/>
      <c r="KC123" s="228"/>
      <c r="KD123" s="228"/>
      <c r="KE123" s="228"/>
      <c r="KF123" s="228"/>
      <c r="KG123" s="228"/>
      <c r="KH123" s="228"/>
      <c r="KI123" s="228"/>
      <c r="KJ123" s="228"/>
      <c r="KK123" s="228"/>
      <c r="KL123" s="228"/>
      <c r="KM123" s="228"/>
      <c r="KN123" s="228"/>
      <c r="KO123" s="228"/>
      <c r="KP123" s="228"/>
      <c r="KQ123" s="228"/>
      <c r="KR123" s="228"/>
      <c r="KS123" s="228"/>
      <c r="KT123" s="228"/>
      <c r="KU123" s="228"/>
      <c r="KV123" s="228"/>
      <c r="KW123" s="228"/>
      <c r="KX123" s="228"/>
      <c r="KY123" s="228"/>
      <c r="KZ123" s="228"/>
      <c r="LA123" s="228"/>
      <c r="LB123" s="228"/>
      <c r="LC123" s="228"/>
      <c r="LD123" s="228"/>
      <c r="LE123" s="228"/>
      <c r="LF123" s="228"/>
      <c r="LG123" s="228"/>
      <c r="LH123" s="228"/>
      <c r="LI123" s="228"/>
      <c r="LJ123" s="228"/>
      <c r="LK123" s="228"/>
      <c r="LL123" s="228"/>
      <c r="LM123" s="228"/>
      <c r="LN123" s="228"/>
      <c r="LO123" s="228"/>
      <c r="LP123" s="228"/>
      <c r="LQ123" s="228"/>
      <c r="LR123" s="228"/>
    </row>
    <row r="124" spans="1:330" s="176" customFormat="1" ht="12.75" customHeight="1" x14ac:dyDescent="0.25">
      <c r="A124" s="259">
        <v>113</v>
      </c>
      <c r="B124" s="260" t="s">
        <v>107</v>
      </c>
      <c r="C124" s="260" t="s">
        <v>1634</v>
      </c>
      <c r="D124" s="261" t="s">
        <v>85</v>
      </c>
      <c r="E124" s="291"/>
      <c r="F124" s="291"/>
      <c r="G124" s="262" t="s">
        <v>141</v>
      </c>
      <c r="H124" s="263"/>
      <c r="I124" s="263"/>
      <c r="J124" s="264"/>
      <c r="K124" s="328" t="s">
        <v>86</v>
      </c>
      <c r="L124" s="314">
        <v>243</v>
      </c>
      <c r="M124" s="322" t="s">
        <v>150</v>
      </c>
      <c r="N124" s="26">
        <v>0</v>
      </c>
      <c r="O124" s="266">
        <f t="shared" si="8"/>
        <v>0</v>
      </c>
      <c r="P124" s="267">
        <f t="shared" si="7"/>
        <v>0</v>
      </c>
      <c r="Q124" s="268">
        <f t="shared" si="9"/>
        <v>0</v>
      </c>
      <c r="R124" s="231"/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  <c r="AL124" s="228"/>
      <c r="AM124" s="228"/>
      <c r="AN124" s="228"/>
      <c r="AO124" s="228"/>
      <c r="AP124" s="228"/>
      <c r="AQ124" s="228"/>
      <c r="AR124" s="228"/>
      <c r="AS124" s="228"/>
      <c r="AT124" s="228"/>
      <c r="AU124" s="228"/>
      <c r="AV124" s="228"/>
      <c r="AW124" s="228"/>
      <c r="AX124" s="228"/>
      <c r="AY124" s="228"/>
      <c r="AZ124" s="228"/>
      <c r="BA124" s="228"/>
      <c r="BB124" s="228"/>
      <c r="BC124" s="228"/>
      <c r="BD124" s="228"/>
      <c r="BE124" s="228"/>
      <c r="BF124" s="228"/>
      <c r="BG124" s="228"/>
      <c r="BH124" s="228"/>
      <c r="BI124" s="228"/>
      <c r="BJ124" s="228"/>
      <c r="BK124" s="228"/>
      <c r="BL124" s="228"/>
      <c r="BM124" s="228"/>
      <c r="BN124" s="228"/>
      <c r="BO124" s="228"/>
      <c r="BP124" s="228"/>
      <c r="BQ124" s="228"/>
      <c r="BR124" s="228"/>
      <c r="BS124" s="228"/>
      <c r="BT124" s="228"/>
      <c r="BU124" s="228"/>
      <c r="BV124" s="228"/>
      <c r="BW124" s="228"/>
      <c r="BX124" s="228"/>
      <c r="BY124" s="228"/>
      <c r="BZ124" s="228"/>
      <c r="CA124" s="228"/>
      <c r="CB124" s="228"/>
      <c r="CC124" s="228"/>
      <c r="CD124" s="228"/>
      <c r="CE124" s="228"/>
      <c r="CF124" s="228"/>
      <c r="CG124" s="228"/>
      <c r="CH124" s="228"/>
      <c r="CI124" s="228"/>
      <c r="CJ124" s="228"/>
      <c r="CK124" s="228"/>
      <c r="CL124" s="228"/>
      <c r="CM124" s="228"/>
      <c r="CN124" s="228"/>
      <c r="CO124" s="228"/>
      <c r="CP124" s="228"/>
      <c r="CQ124" s="228"/>
      <c r="CR124" s="228"/>
      <c r="CS124" s="228"/>
      <c r="CT124" s="228"/>
      <c r="CU124" s="228"/>
      <c r="CV124" s="228"/>
      <c r="CW124" s="228"/>
      <c r="CX124" s="228"/>
      <c r="CY124" s="228"/>
      <c r="CZ124" s="228"/>
      <c r="DA124" s="228"/>
      <c r="DB124" s="228"/>
      <c r="DC124" s="228"/>
      <c r="DD124" s="228"/>
      <c r="DE124" s="228"/>
      <c r="DF124" s="228"/>
      <c r="DG124" s="228"/>
      <c r="DH124" s="228"/>
      <c r="DI124" s="228"/>
      <c r="DJ124" s="228"/>
      <c r="DK124" s="228"/>
      <c r="DL124" s="228"/>
      <c r="DM124" s="228"/>
      <c r="DN124" s="228"/>
      <c r="DO124" s="228"/>
      <c r="DP124" s="228"/>
      <c r="DQ124" s="228"/>
      <c r="DR124" s="228"/>
      <c r="DS124" s="228"/>
      <c r="DT124" s="228"/>
      <c r="DU124" s="228"/>
      <c r="DV124" s="228"/>
      <c r="DW124" s="228"/>
      <c r="DX124" s="228"/>
      <c r="DY124" s="228"/>
      <c r="DZ124" s="228"/>
      <c r="EA124" s="228"/>
      <c r="EB124" s="228"/>
      <c r="EC124" s="228"/>
      <c r="ED124" s="228"/>
      <c r="EE124" s="228"/>
      <c r="EF124" s="228"/>
      <c r="EG124" s="228"/>
      <c r="EH124" s="228"/>
      <c r="EI124" s="228"/>
      <c r="EJ124" s="228"/>
      <c r="EK124" s="228"/>
      <c r="EL124" s="228"/>
      <c r="EM124" s="228"/>
      <c r="EN124" s="228"/>
      <c r="EO124" s="228"/>
      <c r="EP124" s="228"/>
      <c r="EQ124" s="228"/>
      <c r="ER124" s="228"/>
      <c r="ES124" s="228"/>
      <c r="ET124" s="228"/>
      <c r="EU124" s="228"/>
      <c r="EV124" s="228"/>
      <c r="EW124" s="228"/>
      <c r="EX124" s="228"/>
      <c r="EY124" s="228"/>
      <c r="EZ124" s="228"/>
      <c r="FA124" s="228"/>
      <c r="FB124" s="228"/>
      <c r="FC124" s="228"/>
      <c r="FD124" s="228"/>
      <c r="FE124" s="228"/>
      <c r="FF124" s="228"/>
      <c r="FG124" s="228"/>
      <c r="FH124" s="228"/>
      <c r="FI124" s="228"/>
      <c r="FJ124" s="228"/>
      <c r="FK124" s="228"/>
      <c r="FL124" s="228"/>
      <c r="FM124" s="228"/>
      <c r="FN124" s="228"/>
      <c r="FO124" s="228"/>
      <c r="FP124" s="228"/>
      <c r="FQ124" s="228"/>
      <c r="FR124" s="228"/>
      <c r="FS124" s="228"/>
      <c r="FT124" s="228"/>
      <c r="FU124" s="228"/>
      <c r="FV124" s="228"/>
      <c r="FW124" s="228"/>
      <c r="FX124" s="228"/>
      <c r="FY124" s="228"/>
      <c r="FZ124" s="228"/>
      <c r="GA124" s="228"/>
      <c r="GB124" s="228"/>
      <c r="GC124" s="228"/>
      <c r="GD124" s="228"/>
      <c r="GE124" s="228"/>
      <c r="GF124" s="228"/>
      <c r="GG124" s="228"/>
      <c r="GH124" s="228"/>
      <c r="GI124" s="228"/>
      <c r="GJ124" s="228"/>
      <c r="GK124" s="228"/>
      <c r="GL124" s="228"/>
      <c r="GM124" s="228"/>
      <c r="GN124" s="228"/>
      <c r="GO124" s="228"/>
      <c r="GP124" s="228"/>
      <c r="GQ124" s="228"/>
      <c r="GR124" s="228"/>
      <c r="GS124" s="228"/>
      <c r="GT124" s="228"/>
      <c r="GU124" s="228"/>
      <c r="GV124" s="228"/>
      <c r="GW124" s="228"/>
      <c r="GX124" s="228"/>
      <c r="GY124" s="228"/>
      <c r="GZ124" s="228"/>
      <c r="HA124" s="228"/>
      <c r="HB124" s="228"/>
      <c r="HC124" s="228"/>
      <c r="HD124" s="228"/>
      <c r="HE124" s="228"/>
      <c r="HF124" s="228"/>
      <c r="HG124" s="228"/>
      <c r="HH124" s="228"/>
      <c r="HI124" s="228"/>
      <c r="HJ124" s="228"/>
      <c r="HK124" s="228"/>
      <c r="HL124" s="228"/>
      <c r="HM124" s="228"/>
      <c r="HN124" s="228"/>
      <c r="HO124" s="228"/>
      <c r="HP124" s="228"/>
      <c r="HQ124" s="228"/>
      <c r="HR124" s="228"/>
      <c r="HS124" s="228"/>
      <c r="HT124" s="228"/>
      <c r="HU124" s="228"/>
      <c r="HV124" s="228"/>
      <c r="HW124" s="228"/>
      <c r="HX124" s="228"/>
      <c r="HY124" s="228"/>
      <c r="HZ124" s="228"/>
      <c r="IA124" s="228"/>
      <c r="IB124" s="228"/>
      <c r="IC124" s="228"/>
      <c r="ID124" s="228"/>
      <c r="IE124" s="228"/>
      <c r="IF124" s="228"/>
      <c r="IG124" s="228"/>
      <c r="IH124" s="228"/>
      <c r="II124" s="228"/>
      <c r="IJ124" s="228"/>
      <c r="IK124" s="228"/>
      <c r="IL124" s="228"/>
      <c r="IM124" s="228"/>
      <c r="IN124" s="228"/>
      <c r="IO124" s="228"/>
      <c r="IP124" s="228"/>
      <c r="IQ124" s="228"/>
      <c r="IR124" s="228"/>
      <c r="IS124" s="228"/>
      <c r="IT124" s="228"/>
      <c r="IU124" s="228"/>
      <c r="IV124" s="228"/>
      <c r="IW124" s="228"/>
      <c r="IX124" s="228"/>
      <c r="IY124" s="228"/>
      <c r="IZ124" s="228"/>
      <c r="JA124" s="228"/>
      <c r="JB124" s="228"/>
      <c r="JC124" s="228"/>
      <c r="JD124" s="228"/>
      <c r="JE124" s="228"/>
      <c r="JF124" s="228"/>
      <c r="JG124" s="228"/>
      <c r="JH124" s="228"/>
      <c r="JI124" s="228"/>
      <c r="JJ124" s="228"/>
      <c r="JK124" s="228"/>
      <c r="JL124" s="228"/>
      <c r="JM124" s="228"/>
      <c r="JN124" s="228"/>
      <c r="JO124" s="228"/>
      <c r="JP124" s="228"/>
      <c r="JQ124" s="228"/>
      <c r="JR124" s="228"/>
      <c r="JS124" s="228"/>
      <c r="JT124" s="228"/>
      <c r="JU124" s="228"/>
      <c r="JV124" s="228"/>
      <c r="JW124" s="228"/>
      <c r="JX124" s="228"/>
      <c r="JY124" s="228"/>
      <c r="JZ124" s="228"/>
      <c r="KA124" s="228"/>
      <c r="KB124" s="228"/>
      <c r="KC124" s="228"/>
      <c r="KD124" s="228"/>
      <c r="KE124" s="228"/>
      <c r="KF124" s="228"/>
      <c r="KG124" s="228"/>
      <c r="KH124" s="228"/>
      <c r="KI124" s="228"/>
      <c r="KJ124" s="228"/>
      <c r="KK124" s="228"/>
      <c r="KL124" s="228"/>
      <c r="KM124" s="228"/>
      <c r="KN124" s="228"/>
      <c r="KO124" s="228"/>
      <c r="KP124" s="228"/>
      <c r="KQ124" s="228"/>
      <c r="KR124" s="228"/>
      <c r="KS124" s="228"/>
      <c r="KT124" s="228"/>
      <c r="KU124" s="228"/>
      <c r="KV124" s="228"/>
      <c r="KW124" s="228"/>
      <c r="KX124" s="228"/>
      <c r="KY124" s="228"/>
      <c r="KZ124" s="228"/>
      <c r="LA124" s="228"/>
      <c r="LB124" s="228"/>
      <c r="LC124" s="228"/>
      <c r="LD124" s="228"/>
      <c r="LE124" s="228"/>
      <c r="LF124" s="228"/>
      <c r="LG124" s="228"/>
      <c r="LH124" s="228"/>
      <c r="LI124" s="228"/>
      <c r="LJ124" s="228"/>
      <c r="LK124" s="228"/>
      <c r="LL124" s="228"/>
      <c r="LM124" s="228"/>
      <c r="LN124" s="228"/>
      <c r="LO124" s="228"/>
      <c r="LP124" s="228"/>
      <c r="LQ124" s="228"/>
      <c r="LR124" s="228"/>
    </row>
    <row r="125" spans="1:330" s="176" customFormat="1" ht="12.75" customHeight="1" x14ac:dyDescent="0.25">
      <c r="A125" s="259">
        <v>114</v>
      </c>
      <c r="B125" s="260" t="s">
        <v>107</v>
      </c>
      <c r="C125" s="260" t="s">
        <v>1634</v>
      </c>
      <c r="D125" s="261" t="s">
        <v>358</v>
      </c>
      <c r="E125" s="291"/>
      <c r="F125" s="291"/>
      <c r="G125" s="262" t="s">
        <v>137</v>
      </c>
      <c r="H125" s="262"/>
      <c r="I125" s="262"/>
      <c r="J125" s="262"/>
      <c r="K125" s="262" t="s">
        <v>341</v>
      </c>
      <c r="L125" s="314">
        <v>104</v>
      </c>
      <c r="M125" s="322" t="s">
        <v>150</v>
      </c>
      <c r="N125" s="26">
        <v>0</v>
      </c>
      <c r="O125" s="266">
        <f t="shared" si="8"/>
        <v>0</v>
      </c>
      <c r="P125" s="267">
        <f t="shared" si="7"/>
        <v>0</v>
      </c>
      <c r="Q125" s="268">
        <f t="shared" si="9"/>
        <v>0</v>
      </c>
      <c r="R125" s="231"/>
      <c r="S125" s="228"/>
      <c r="T125" s="228"/>
      <c r="U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  <c r="AM125" s="228"/>
      <c r="AN125" s="228"/>
      <c r="AO125" s="228"/>
      <c r="AP125" s="228"/>
      <c r="AQ125" s="228"/>
      <c r="AR125" s="228"/>
      <c r="AS125" s="228"/>
      <c r="AT125" s="228"/>
      <c r="AU125" s="228"/>
      <c r="AV125" s="228"/>
      <c r="AW125" s="228"/>
      <c r="AX125" s="228"/>
      <c r="AY125" s="228"/>
      <c r="AZ125" s="228"/>
      <c r="BA125" s="228"/>
      <c r="BB125" s="228"/>
      <c r="BC125" s="228"/>
      <c r="BD125" s="228"/>
      <c r="BE125" s="228"/>
      <c r="BF125" s="228"/>
      <c r="BG125" s="228"/>
      <c r="BH125" s="228"/>
      <c r="BI125" s="228"/>
      <c r="BJ125" s="228"/>
      <c r="BK125" s="228"/>
      <c r="BL125" s="228"/>
      <c r="BM125" s="228"/>
      <c r="BN125" s="228"/>
      <c r="BO125" s="228"/>
      <c r="BP125" s="228"/>
      <c r="BQ125" s="228"/>
      <c r="BR125" s="228"/>
      <c r="BS125" s="228"/>
      <c r="BT125" s="228"/>
      <c r="BU125" s="228"/>
      <c r="BV125" s="228"/>
      <c r="BW125" s="228"/>
      <c r="BX125" s="228"/>
      <c r="BY125" s="228"/>
      <c r="BZ125" s="228"/>
      <c r="CA125" s="228"/>
      <c r="CB125" s="228"/>
      <c r="CC125" s="228"/>
      <c r="CD125" s="228"/>
      <c r="CE125" s="228"/>
      <c r="CF125" s="228"/>
      <c r="CG125" s="228"/>
      <c r="CH125" s="228"/>
      <c r="CI125" s="228"/>
      <c r="CJ125" s="228"/>
      <c r="CK125" s="228"/>
      <c r="CL125" s="228"/>
      <c r="CM125" s="228"/>
      <c r="CN125" s="228"/>
      <c r="CO125" s="228"/>
      <c r="CP125" s="228"/>
      <c r="CQ125" s="228"/>
      <c r="CR125" s="228"/>
      <c r="CS125" s="228"/>
      <c r="CT125" s="228"/>
      <c r="CU125" s="228"/>
      <c r="CV125" s="228"/>
      <c r="CW125" s="228"/>
      <c r="CX125" s="228"/>
      <c r="CY125" s="228"/>
      <c r="CZ125" s="228"/>
      <c r="DA125" s="228"/>
      <c r="DB125" s="228"/>
      <c r="DC125" s="228"/>
      <c r="DD125" s="228"/>
      <c r="DE125" s="228"/>
      <c r="DF125" s="228"/>
      <c r="DG125" s="228"/>
      <c r="DH125" s="228"/>
      <c r="DI125" s="228"/>
      <c r="DJ125" s="228"/>
      <c r="DK125" s="228"/>
      <c r="DL125" s="228"/>
      <c r="DM125" s="228"/>
      <c r="DN125" s="228"/>
      <c r="DO125" s="228"/>
      <c r="DP125" s="228"/>
      <c r="DQ125" s="228"/>
      <c r="DR125" s="228"/>
      <c r="DS125" s="228"/>
      <c r="DT125" s="228"/>
      <c r="DU125" s="228"/>
      <c r="DV125" s="228"/>
      <c r="DW125" s="228"/>
      <c r="DX125" s="228"/>
      <c r="DY125" s="228"/>
      <c r="DZ125" s="228"/>
      <c r="EA125" s="228"/>
      <c r="EB125" s="228"/>
      <c r="EC125" s="228"/>
      <c r="ED125" s="228"/>
      <c r="EE125" s="228"/>
      <c r="EF125" s="228"/>
      <c r="EG125" s="228"/>
      <c r="EH125" s="228"/>
      <c r="EI125" s="228"/>
      <c r="EJ125" s="228"/>
      <c r="EK125" s="228"/>
      <c r="EL125" s="228"/>
      <c r="EM125" s="228"/>
      <c r="EN125" s="228"/>
      <c r="EO125" s="228"/>
      <c r="EP125" s="228"/>
      <c r="EQ125" s="228"/>
      <c r="ER125" s="228"/>
      <c r="ES125" s="228"/>
      <c r="ET125" s="228"/>
      <c r="EU125" s="228"/>
      <c r="EV125" s="228"/>
      <c r="EW125" s="228"/>
      <c r="EX125" s="228"/>
      <c r="EY125" s="228"/>
      <c r="EZ125" s="228"/>
      <c r="FA125" s="228"/>
      <c r="FB125" s="228"/>
      <c r="FC125" s="228"/>
      <c r="FD125" s="228"/>
      <c r="FE125" s="228"/>
      <c r="FF125" s="228"/>
      <c r="FG125" s="228"/>
      <c r="FH125" s="228"/>
      <c r="FI125" s="228"/>
      <c r="FJ125" s="228"/>
      <c r="FK125" s="228"/>
      <c r="FL125" s="228"/>
      <c r="FM125" s="228"/>
      <c r="FN125" s="228"/>
      <c r="FO125" s="228"/>
      <c r="FP125" s="228"/>
      <c r="FQ125" s="228"/>
      <c r="FR125" s="228"/>
      <c r="FS125" s="228"/>
      <c r="FT125" s="228"/>
      <c r="FU125" s="228"/>
      <c r="FV125" s="228"/>
      <c r="FW125" s="228"/>
      <c r="FX125" s="228"/>
      <c r="FY125" s="228"/>
      <c r="FZ125" s="228"/>
      <c r="GA125" s="228"/>
      <c r="GB125" s="228"/>
      <c r="GC125" s="228"/>
      <c r="GD125" s="228"/>
      <c r="GE125" s="228"/>
      <c r="GF125" s="228"/>
      <c r="GG125" s="228"/>
      <c r="GH125" s="228"/>
      <c r="GI125" s="228"/>
      <c r="GJ125" s="228"/>
      <c r="GK125" s="228"/>
      <c r="GL125" s="228"/>
      <c r="GM125" s="228"/>
      <c r="GN125" s="228"/>
      <c r="GO125" s="228"/>
      <c r="GP125" s="228"/>
      <c r="GQ125" s="228"/>
      <c r="GR125" s="228"/>
      <c r="GS125" s="228"/>
      <c r="GT125" s="228"/>
      <c r="GU125" s="228"/>
      <c r="GV125" s="228"/>
      <c r="GW125" s="228"/>
      <c r="GX125" s="228"/>
      <c r="GY125" s="228"/>
      <c r="GZ125" s="228"/>
      <c r="HA125" s="228"/>
      <c r="HB125" s="228"/>
      <c r="HC125" s="228"/>
      <c r="HD125" s="228"/>
      <c r="HE125" s="228"/>
      <c r="HF125" s="228"/>
      <c r="HG125" s="228"/>
      <c r="HH125" s="228"/>
      <c r="HI125" s="228"/>
      <c r="HJ125" s="228"/>
      <c r="HK125" s="228"/>
      <c r="HL125" s="228"/>
      <c r="HM125" s="228"/>
      <c r="HN125" s="228"/>
      <c r="HO125" s="228"/>
      <c r="HP125" s="228"/>
      <c r="HQ125" s="228"/>
      <c r="HR125" s="228"/>
      <c r="HS125" s="228"/>
      <c r="HT125" s="228"/>
      <c r="HU125" s="228"/>
      <c r="HV125" s="228"/>
      <c r="HW125" s="228"/>
      <c r="HX125" s="228"/>
      <c r="HY125" s="228"/>
      <c r="HZ125" s="228"/>
      <c r="IA125" s="228"/>
      <c r="IB125" s="228"/>
      <c r="IC125" s="228"/>
      <c r="ID125" s="228"/>
      <c r="IE125" s="228"/>
      <c r="IF125" s="228"/>
      <c r="IG125" s="228"/>
      <c r="IH125" s="228"/>
      <c r="II125" s="228"/>
      <c r="IJ125" s="228"/>
      <c r="IK125" s="228"/>
      <c r="IL125" s="228"/>
      <c r="IM125" s="228"/>
      <c r="IN125" s="228"/>
      <c r="IO125" s="228"/>
      <c r="IP125" s="228"/>
      <c r="IQ125" s="228"/>
      <c r="IR125" s="228"/>
      <c r="IS125" s="228"/>
      <c r="IT125" s="228"/>
      <c r="IU125" s="228"/>
      <c r="IV125" s="228"/>
      <c r="IW125" s="228"/>
      <c r="IX125" s="228"/>
      <c r="IY125" s="228"/>
      <c r="IZ125" s="228"/>
      <c r="JA125" s="228"/>
      <c r="JB125" s="228"/>
      <c r="JC125" s="228"/>
      <c r="JD125" s="228"/>
      <c r="JE125" s="228"/>
      <c r="JF125" s="228"/>
      <c r="JG125" s="228"/>
      <c r="JH125" s="228"/>
      <c r="JI125" s="228"/>
      <c r="JJ125" s="228"/>
      <c r="JK125" s="228"/>
      <c r="JL125" s="228"/>
      <c r="JM125" s="228"/>
      <c r="JN125" s="228"/>
      <c r="JO125" s="228"/>
      <c r="JP125" s="228"/>
      <c r="JQ125" s="228"/>
      <c r="JR125" s="228"/>
      <c r="JS125" s="228"/>
      <c r="JT125" s="228"/>
      <c r="JU125" s="228"/>
      <c r="JV125" s="228"/>
      <c r="JW125" s="228"/>
      <c r="JX125" s="228"/>
      <c r="JY125" s="228"/>
      <c r="JZ125" s="228"/>
      <c r="KA125" s="228"/>
      <c r="KB125" s="228"/>
      <c r="KC125" s="228"/>
      <c r="KD125" s="228"/>
      <c r="KE125" s="228"/>
      <c r="KF125" s="228"/>
      <c r="KG125" s="228"/>
      <c r="KH125" s="228"/>
      <c r="KI125" s="228"/>
      <c r="KJ125" s="228"/>
      <c r="KK125" s="228"/>
      <c r="KL125" s="228"/>
      <c r="KM125" s="228"/>
      <c r="KN125" s="228"/>
      <c r="KO125" s="228"/>
      <c r="KP125" s="228"/>
      <c r="KQ125" s="228"/>
      <c r="KR125" s="228"/>
      <c r="KS125" s="228"/>
      <c r="KT125" s="228"/>
      <c r="KU125" s="228"/>
      <c r="KV125" s="228"/>
      <c r="KW125" s="228"/>
      <c r="KX125" s="228"/>
      <c r="KY125" s="228"/>
      <c r="KZ125" s="228"/>
      <c r="LA125" s="228"/>
      <c r="LB125" s="228"/>
      <c r="LC125" s="228"/>
      <c r="LD125" s="228"/>
      <c r="LE125" s="228"/>
      <c r="LF125" s="228"/>
      <c r="LG125" s="228"/>
      <c r="LH125" s="228"/>
      <c r="LI125" s="228"/>
      <c r="LJ125" s="228"/>
      <c r="LK125" s="228"/>
      <c r="LL125" s="228"/>
      <c r="LM125" s="228"/>
      <c r="LN125" s="228"/>
      <c r="LO125" s="228"/>
      <c r="LP125" s="228"/>
      <c r="LQ125" s="228"/>
      <c r="LR125" s="228"/>
    </row>
    <row r="126" spans="1:330" s="176" customFormat="1" ht="13.5" customHeight="1" x14ac:dyDescent="0.25">
      <c r="A126" s="259">
        <v>115</v>
      </c>
      <c r="B126" s="260" t="s">
        <v>107</v>
      </c>
      <c r="C126" s="260" t="s">
        <v>1634</v>
      </c>
      <c r="D126" s="261" t="s">
        <v>359</v>
      </c>
      <c r="E126" s="292"/>
      <c r="F126" s="292"/>
      <c r="G126" s="262" t="s">
        <v>351</v>
      </c>
      <c r="H126" s="262"/>
      <c r="I126" s="262"/>
      <c r="J126" s="262"/>
      <c r="K126" s="262" t="s">
        <v>35</v>
      </c>
      <c r="L126" s="314">
        <v>108</v>
      </c>
      <c r="M126" s="322" t="s">
        <v>150</v>
      </c>
      <c r="N126" s="26">
        <v>0</v>
      </c>
      <c r="O126" s="266">
        <f t="shared" si="8"/>
        <v>0</v>
      </c>
      <c r="P126" s="267">
        <f t="shared" si="7"/>
        <v>0</v>
      </c>
      <c r="Q126" s="268">
        <f t="shared" si="9"/>
        <v>0</v>
      </c>
      <c r="R126" s="231"/>
      <c r="S126" s="228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  <c r="AL126" s="228"/>
      <c r="AM126" s="228"/>
      <c r="AN126" s="228"/>
      <c r="AO126" s="228"/>
      <c r="AP126" s="228"/>
      <c r="AQ126" s="228"/>
      <c r="AR126" s="228"/>
      <c r="AS126" s="228"/>
      <c r="AT126" s="228"/>
      <c r="AU126" s="228"/>
      <c r="AV126" s="228"/>
      <c r="AW126" s="228"/>
      <c r="AX126" s="228"/>
      <c r="AY126" s="228"/>
      <c r="AZ126" s="228"/>
      <c r="BA126" s="228"/>
      <c r="BB126" s="228"/>
      <c r="BC126" s="228"/>
      <c r="BD126" s="228"/>
      <c r="BE126" s="228"/>
      <c r="BF126" s="228"/>
      <c r="BG126" s="228"/>
      <c r="BH126" s="228"/>
      <c r="BI126" s="228"/>
      <c r="BJ126" s="228"/>
      <c r="BK126" s="228"/>
      <c r="BL126" s="228"/>
      <c r="BM126" s="228"/>
      <c r="BN126" s="228"/>
      <c r="BO126" s="228"/>
      <c r="BP126" s="228"/>
      <c r="BQ126" s="228"/>
      <c r="BR126" s="228"/>
      <c r="BS126" s="228"/>
      <c r="BT126" s="228"/>
      <c r="BU126" s="228"/>
      <c r="BV126" s="228"/>
      <c r="BW126" s="228"/>
      <c r="BX126" s="228"/>
      <c r="BY126" s="228"/>
      <c r="BZ126" s="228"/>
      <c r="CA126" s="228"/>
      <c r="CB126" s="228"/>
      <c r="CC126" s="228"/>
      <c r="CD126" s="228"/>
      <c r="CE126" s="228"/>
      <c r="CF126" s="228"/>
      <c r="CG126" s="228"/>
      <c r="CH126" s="228"/>
      <c r="CI126" s="228"/>
      <c r="CJ126" s="228"/>
      <c r="CK126" s="228"/>
      <c r="CL126" s="228"/>
      <c r="CM126" s="228"/>
      <c r="CN126" s="228"/>
      <c r="CO126" s="228"/>
      <c r="CP126" s="228"/>
      <c r="CQ126" s="228"/>
      <c r="CR126" s="228"/>
      <c r="CS126" s="228"/>
      <c r="CT126" s="228"/>
      <c r="CU126" s="228"/>
      <c r="CV126" s="228"/>
      <c r="CW126" s="228"/>
      <c r="CX126" s="228"/>
      <c r="CY126" s="228"/>
      <c r="CZ126" s="228"/>
      <c r="DA126" s="228"/>
      <c r="DB126" s="228"/>
      <c r="DC126" s="228"/>
      <c r="DD126" s="228"/>
      <c r="DE126" s="228"/>
      <c r="DF126" s="228"/>
      <c r="DG126" s="228"/>
      <c r="DH126" s="228"/>
      <c r="DI126" s="228"/>
      <c r="DJ126" s="228"/>
      <c r="DK126" s="228"/>
      <c r="DL126" s="228"/>
      <c r="DM126" s="228"/>
      <c r="DN126" s="228"/>
      <c r="DO126" s="228"/>
      <c r="DP126" s="228"/>
      <c r="DQ126" s="228"/>
      <c r="DR126" s="228"/>
      <c r="DS126" s="228"/>
      <c r="DT126" s="228"/>
      <c r="DU126" s="228"/>
      <c r="DV126" s="228"/>
      <c r="DW126" s="228"/>
      <c r="DX126" s="228"/>
      <c r="DY126" s="228"/>
      <c r="DZ126" s="228"/>
      <c r="EA126" s="228"/>
      <c r="EB126" s="228"/>
      <c r="EC126" s="228"/>
      <c r="ED126" s="228"/>
      <c r="EE126" s="228"/>
      <c r="EF126" s="228"/>
      <c r="EG126" s="228"/>
      <c r="EH126" s="228"/>
      <c r="EI126" s="228"/>
      <c r="EJ126" s="228"/>
      <c r="EK126" s="228"/>
      <c r="EL126" s="228"/>
      <c r="EM126" s="228"/>
      <c r="EN126" s="228"/>
      <c r="EO126" s="228"/>
      <c r="EP126" s="228"/>
      <c r="EQ126" s="228"/>
      <c r="ER126" s="228"/>
      <c r="ES126" s="228"/>
      <c r="ET126" s="228"/>
      <c r="EU126" s="228"/>
      <c r="EV126" s="228"/>
      <c r="EW126" s="228"/>
      <c r="EX126" s="228"/>
      <c r="EY126" s="228"/>
      <c r="EZ126" s="228"/>
      <c r="FA126" s="228"/>
      <c r="FB126" s="228"/>
      <c r="FC126" s="228"/>
      <c r="FD126" s="228"/>
      <c r="FE126" s="228"/>
      <c r="FF126" s="228"/>
      <c r="FG126" s="228"/>
      <c r="FH126" s="228"/>
      <c r="FI126" s="228"/>
      <c r="FJ126" s="228"/>
      <c r="FK126" s="228"/>
      <c r="FL126" s="228"/>
      <c r="FM126" s="228"/>
      <c r="FN126" s="228"/>
      <c r="FO126" s="228"/>
      <c r="FP126" s="228"/>
      <c r="FQ126" s="228"/>
      <c r="FR126" s="228"/>
      <c r="FS126" s="228"/>
      <c r="FT126" s="228"/>
      <c r="FU126" s="228"/>
      <c r="FV126" s="228"/>
      <c r="FW126" s="228"/>
      <c r="FX126" s="228"/>
      <c r="FY126" s="228"/>
      <c r="FZ126" s="228"/>
      <c r="GA126" s="228"/>
      <c r="GB126" s="228"/>
      <c r="GC126" s="228"/>
      <c r="GD126" s="228"/>
      <c r="GE126" s="228"/>
      <c r="GF126" s="228"/>
      <c r="GG126" s="228"/>
      <c r="GH126" s="228"/>
      <c r="GI126" s="228"/>
      <c r="GJ126" s="228"/>
      <c r="GK126" s="228"/>
      <c r="GL126" s="228"/>
      <c r="GM126" s="228"/>
      <c r="GN126" s="228"/>
      <c r="GO126" s="228"/>
      <c r="GP126" s="228"/>
      <c r="GQ126" s="228"/>
      <c r="GR126" s="228"/>
      <c r="GS126" s="228"/>
      <c r="GT126" s="228"/>
      <c r="GU126" s="228"/>
      <c r="GV126" s="228"/>
      <c r="GW126" s="228"/>
      <c r="GX126" s="228"/>
      <c r="GY126" s="228"/>
      <c r="GZ126" s="228"/>
      <c r="HA126" s="228"/>
      <c r="HB126" s="228"/>
      <c r="HC126" s="228"/>
      <c r="HD126" s="228"/>
      <c r="HE126" s="228"/>
      <c r="HF126" s="228"/>
      <c r="HG126" s="228"/>
      <c r="HH126" s="228"/>
      <c r="HI126" s="228"/>
      <c r="HJ126" s="228"/>
      <c r="HK126" s="228"/>
      <c r="HL126" s="228"/>
      <c r="HM126" s="228"/>
      <c r="HN126" s="228"/>
      <c r="HO126" s="228"/>
      <c r="HP126" s="228"/>
      <c r="HQ126" s="228"/>
      <c r="HR126" s="228"/>
      <c r="HS126" s="228"/>
      <c r="HT126" s="228"/>
      <c r="HU126" s="228"/>
      <c r="HV126" s="228"/>
      <c r="HW126" s="228"/>
      <c r="HX126" s="228"/>
      <c r="HY126" s="228"/>
      <c r="HZ126" s="228"/>
      <c r="IA126" s="228"/>
      <c r="IB126" s="228"/>
      <c r="IC126" s="228"/>
      <c r="ID126" s="228"/>
      <c r="IE126" s="228"/>
      <c r="IF126" s="228"/>
      <c r="IG126" s="228"/>
      <c r="IH126" s="228"/>
      <c r="II126" s="228"/>
      <c r="IJ126" s="228"/>
      <c r="IK126" s="228"/>
      <c r="IL126" s="228"/>
      <c r="IM126" s="228"/>
      <c r="IN126" s="228"/>
      <c r="IO126" s="228"/>
      <c r="IP126" s="228"/>
      <c r="IQ126" s="228"/>
      <c r="IR126" s="228"/>
      <c r="IS126" s="228"/>
      <c r="IT126" s="228"/>
      <c r="IU126" s="228"/>
      <c r="IV126" s="228"/>
      <c r="IW126" s="228"/>
      <c r="IX126" s="228"/>
      <c r="IY126" s="228"/>
      <c r="IZ126" s="228"/>
      <c r="JA126" s="228"/>
      <c r="JB126" s="228"/>
      <c r="JC126" s="228"/>
      <c r="JD126" s="228"/>
      <c r="JE126" s="228"/>
      <c r="JF126" s="228"/>
      <c r="JG126" s="228"/>
      <c r="JH126" s="228"/>
      <c r="JI126" s="228"/>
      <c r="JJ126" s="228"/>
      <c r="JK126" s="228"/>
      <c r="JL126" s="228"/>
      <c r="JM126" s="228"/>
      <c r="JN126" s="228"/>
      <c r="JO126" s="228"/>
      <c r="JP126" s="228"/>
      <c r="JQ126" s="228"/>
      <c r="JR126" s="228"/>
      <c r="JS126" s="228"/>
      <c r="JT126" s="228"/>
      <c r="JU126" s="228"/>
      <c r="JV126" s="228"/>
      <c r="JW126" s="228"/>
      <c r="JX126" s="228"/>
      <c r="JY126" s="228"/>
      <c r="JZ126" s="228"/>
      <c r="KA126" s="228"/>
      <c r="KB126" s="228"/>
      <c r="KC126" s="228"/>
      <c r="KD126" s="228"/>
      <c r="KE126" s="228"/>
      <c r="KF126" s="228"/>
      <c r="KG126" s="228"/>
      <c r="KH126" s="228"/>
      <c r="KI126" s="228"/>
      <c r="KJ126" s="228"/>
      <c r="KK126" s="228"/>
      <c r="KL126" s="228"/>
      <c r="KM126" s="228"/>
      <c r="KN126" s="228"/>
      <c r="KO126" s="228"/>
      <c r="KP126" s="228"/>
      <c r="KQ126" s="228"/>
      <c r="KR126" s="228"/>
      <c r="KS126" s="228"/>
      <c r="KT126" s="228"/>
      <c r="KU126" s="228"/>
      <c r="KV126" s="228"/>
      <c r="KW126" s="228"/>
      <c r="KX126" s="228"/>
      <c r="KY126" s="228"/>
      <c r="KZ126" s="228"/>
      <c r="LA126" s="228"/>
      <c r="LB126" s="228"/>
      <c r="LC126" s="228"/>
      <c r="LD126" s="228"/>
      <c r="LE126" s="228"/>
      <c r="LF126" s="228"/>
      <c r="LG126" s="228"/>
      <c r="LH126" s="228"/>
      <c r="LI126" s="228"/>
      <c r="LJ126" s="228"/>
      <c r="LK126" s="228"/>
      <c r="LL126" s="228"/>
      <c r="LM126" s="228"/>
      <c r="LN126" s="228"/>
      <c r="LO126" s="228"/>
      <c r="LP126" s="228"/>
      <c r="LQ126" s="228"/>
      <c r="LR126" s="228"/>
    </row>
    <row r="127" spans="1:330" s="176" customFormat="1" ht="13.5" customHeight="1" x14ac:dyDescent="0.25">
      <c r="A127" s="259">
        <v>116</v>
      </c>
      <c r="B127" s="260" t="s">
        <v>107</v>
      </c>
      <c r="C127" s="260" t="s">
        <v>1634</v>
      </c>
      <c r="D127" s="269" t="s">
        <v>224</v>
      </c>
      <c r="E127" s="291"/>
      <c r="F127" s="291"/>
      <c r="G127" s="262" t="s">
        <v>225</v>
      </c>
      <c r="H127" s="270"/>
      <c r="I127" s="263"/>
      <c r="J127" s="264"/>
      <c r="K127" s="328" t="s">
        <v>226</v>
      </c>
      <c r="L127" s="314">
        <v>92</v>
      </c>
      <c r="M127" s="322" t="s">
        <v>150</v>
      </c>
      <c r="N127" s="26">
        <v>0</v>
      </c>
      <c r="O127" s="266">
        <f t="shared" si="8"/>
        <v>0</v>
      </c>
      <c r="P127" s="267">
        <f t="shared" si="7"/>
        <v>0</v>
      </c>
      <c r="Q127" s="268">
        <f t="shared" si="9"/>
        <v>0</v>
      </c>
      <c r="R127" s="231"/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  <c r="AI127" s="228"/>
      <c r="AJ127" s="228"/>
      <c r="AK127" s="228"/>
      <c r="AL127" s="228"/>
      <c r="AM127" s="228"/>
      <c r="AN127" s="228"/>
      <c r="AO127" s="228"/>
      <c r="AP127" s="228"/>
      <c r="AQ127" s="228"/>
      <c r="AR127" s="228"/>
      <c r="AS127" s="228"/>
      <c r="AT127" s="228"/>
      <c r="AU127" s="228"/>
      <c r="AV127" s="228"/>
      <c r="AW127" s="228"/>
      <c r="AX127" s="228"/>
      <c r="AY127" s="228"/>
      <c r="AZ127" s="228"/>
      <c r="BA127" s="228"/>
      <c r="BB127" s="228"/>
      <c r="BC127" s="228"/>
      <c r="BD127" s="228"/>
      <c r="BE127" s="228"/>
      <c r="BF127" s="228"/>
      <c r="BG127" s="228"/>
      <c r="BH127" s="228"/>
      <c r="BI127" s="228"/>
      <c r="BJ127" s="228"/>
      <c r="BK127" s="228"/>
      <c r="BL127" s="228"/>
      <c r="BM127" s="228"/>
      <c r="BN127" s="228"/>
      <c r="BO127" s="228"/>
      <c r="BP127" s="228"/>
      <c r="BQ127" s="228"/>
      <c r="BR127" s="228"/>
      <c r="BS127" s="228"/>
      <c r="BT127" s="228"/>
      <c r="BU127" s="228"/>
      <c r="BV127" s="228"/>
      <c r="BW127" s="228"/>
      <c r="BX127" s="228"/>
      <c r="BY127" s="228"/>
      <c r="BZ127" s="228"/>
      <c r="CA127" s="228"/>
      <c r="CB127" s="228"/>
      <c r="CC127" s="228"/>
      <c r="CD127" s="228"/>
      <c r="CE127" s="228"/>
      <c r="CF127" s="228"/>
      <c r="CG127" s="228"/>
      <c r="CH127" s="228"/>
      <c r="CI127" s="228"/>
      <c r="CJ127" s="228"/>
      <c r="CK127" s="228"/>
      <c r="CL127" s="228"/>
      <c r="CM127" s="228"/>
      <c r="CN127" s="228"/>
      <c r="CO127" s="228"/>
      <c r="CP127" s="228"/>
      <c r="CQ127" s="228"/>
      <c r="CR127" s="228"/>
      <c r="CS127" s="228"/>
      <c r="CT127" s="228"/>
      <c r="CU127" s="228"/>
      <c r="CV127" s="228"/>
      <c r="CW127" s="228"/>
      <c r="CX127" s="228"/>
      <c r="CY127" s="228"/>
      <c r="CZ127" s="228"/>
      <c r="DA127" s="228"/>
      <c r="DB127" s="228"/>
      <c r="DC127" s="228"/>
      <c r="DD127" s="228"/>
      <c r="DE127" s="228"/>
      <c r="DF127" s="228"/>
      <c r="DG127" s="228"/>
      <c r="DH127" s="228"/>
      <c r="DI127" s="228"/>
      <c r="DJ127" s="228"/>
      <c r="DK127" s="228"/>
      <c r="DL127" s="228"/>
      <c r="DM127" s="228"/>
      <c r="DN127" s="228"/>
      <c r="DO127" s="228"/>
      <c r="DP127" s="228"/>
      <c r="DQ127" s="228"/>
      <c r="DR127" s="228"/>
      <c r="DS127" s="228"/>
      <c r="DT127" s="228"/>
      <c r="DU127" s="228"/>
      <c r="DV127" s="228"/>
      <c r="DW127" s="228"/>
      <c r="DX127" s="228"/>
      <c r="DY127" s="228"/>
      <c r="DZ127" s="228"/>
      <c r="EA127" s="228"/>
      <c r="EB127" s="228"/>
      <c r="EC127" s="228"/>
      <c r="ED127" s="228"/>
      <c r="EE127" s="228"/>
      <c r="EF127" s="228"/>
      <c r="EG127" s="228"/>
      <c r="EH127" s="228"/>
      <c r="EI127" s="228"/>
      <c r="EJ127" s="228"/>
      <c r="EK127" s="228"/>
      <c r="EL127" s="228"/>
      <c r="EM127" s="228"/>
      <c r="EN127" s="228"/>
      <c r="EO127" s="228"/>
      <c r="EP127" s="228"/>
      <c r="EQ127" s="228"/>
      <c r="ER127" s="228"/>
      <c r="ES127" s="228"/>
      <c r="ET127" s="228"/>
      <c r="EU127" s="228"/>
      <c r="EV127" s="228"/>
      <c r="EW127" s="228"/>
      <c r="EX127" s="228"/>
      <c r="EY127" s="228"/>
      <c r="EZ127" s="228"/>
      <c r="FA127" s="228"/>
      <c r="FB127" s="228"/>
      <c r="FC127" s="228"/>
      <c r="FD127" s="228"/>
      <c r="FE127" s="228"/>
      <c r="FF127" s="228"/>
      <c r="FG127" s="228"/>
      <c r="FH127" s="228"/>
      <c r="FI127" s="228"/>
      <c r="FJ127" s="228"/>
      <c r="FK127" s="228"/>
      <c r="FL127" s="228"/>
      <c r="FM127" s="228"/>
      <c r="FN127" s="228"/>
      <c r="FO127" s="228"/>
      <c r="FP127" s="228"/>
      <c r="FQ127" s="228"/>
      <c r="FR127" s="228"/>
      <c r="FS127" s="228"/>
      <c r="FT127" s="228"/>
      <c r="FU127" s="228"/>
      <c r="FV127" s="228"/>
      <c r="FW127" s="228"/>
      <c r="FX127" s="228"/>
      <c r="FY127" s="228"/>
      <c r="FZ127" s="228"/>
      <c r="GA127" s="228"/>
      <c r="GB127" s="228"/>
      <c r="GC127" s="228"/>
      <c r="GD127" s="228"/>
      <c r="GE127" s="228"/>
      <c r="GF127" s="228"/>
      <c r="GG127" s="228"/>
      <c r="GH127" s="228"/>
      <c r="GI127" s="228"/>
      <c r="GJ127" s="228"/>
      <c r="GK127" s="228"/>
      <c r="GL127" s="228"/>
      <c r="GM127" s="228"/>
      <c r="GN127" s="228"/>
      <c r="GO127" s="228"/>
      <c r="GP127" s="228"/>
      <c r="GQ127" s="228"/>
      <c r="GR127" s="228"/>
      <c r="GS127" s="228"/>
      <c r="GT127" s="228"/>
      <c r="GU127" s="228"/>
      <c r="GV127" s="228"/>
      <c r="GW127" s="228"/>
      <c r="GX127" s="228"/>
      <c r="GY127" s="228"/>
      <c r="GZ127" s="228"/>
      <c r="HA127" s="228"/>
      <c r="HB127" s="228"/>
      <c r="HC127" s="228"/>
      <c r="HD127" s="228"/>
      <c r="HE127" s="228"/>
      <c r="HF127" s="228"/>
      <c r="HG127" s="228"/>
      <c r="HH127" s="228"/>
      <c r="HI127" s="228"/>
      <c r="HJ127" s="228"/>
      <c r="HK127" s="228"/>
      <c r="HL127" s="228"/>
      <c r="HM127" s="228"/>
      <c r="HN127" s="228"/>
      <c r="HO127" s="228"/>
      <c r="HP127" s="228"/>
      <c r="HQ127" s="228"/>
      <c r="HR127" s="228"/>
      <c r="HS127" s="228"/>
      <c r="HT127" s="228"/>
      <c r="HU127" s="228"/>
      <c r="HV127" s="228"/>
      <c r="HW127" s="228"/>
      <c r="HX127" s="228"/>
      <c r="HY127" s="228"/>
      <c r="HZ127" s="228"/>
      <c r="IA127" s="228"/>
      <c r="IB127" s="228"/>
      <c r="IC127" s="228"/>
      <c r="ID127" s="228"/>
      <c r="IE127" s="228"/>
      <c r="IF127" s="228"/>
      <c r="IG127" s="228"/>
      <c r="IH127" s="228"/>
      <c r="II127" s="228"/>
      <c r="IJ127" s="228"/>
      <c r="IK127" s="228"/>
      <c r="IL127" s="228"/>
      <c r="IM127" s="228"/>
      <c r="IN127" s="228"/>
      <c r="IO127" s="228"/>
      <c r="IP127" s="228"/>
      <c r="IQ127" s="228"/>
      <c r="IR127" s="228"/>
      <c r="IS127" s="228"/>
      <c r="IT127" s="228"/>
      <c r="IU127" s="228"/>
      <c r="IV127" s="228"/>
      <c r="IW127" s="228"/>
      <c r="IX127" s="228"/>
      <c r="IY127" s="228"/>
      <c r="IZ127" s="228"/>
      <c r="JA127" s="228"/>
      <c r="JB127" s="228"/>
      <c r="JC127" s="228"/>
      <c r="JD127" s="228"/>
      <c r="JE127" s="228"/>
      <c r="JF127" s="228"/>
      <c r="JG127" s="228"/>
      <c r="JH127" s="228"/>
      <c r="JI127" s="228"/>
      <c r="JJ127" s="228"/>
      <c r="JK127" s="228"/>
      <c r="JL127" s="228"/>
      <c r="JM127" s="228"/>
      <c r="JN127" s="228"/>
      <c r="JO127" s="228"/>
      <c r="JP127" s="228"/>
      <c r="JQ127" s="228"/>
      <c r="JR127" s="228"/>
      <c r="JS127" s="228"/>
      <c r="JT127" s="228"/>
      <c r="JU127" s="228"/>
      <c r="JV127" s="228"/>
      <c r="JW127" s="228"/>
      <c r="JX127" s="228"/>
      <c r="JY127" s="228"/>
      <c r="JZ127" s="228"/>
      <c r="KA127" s="228"/>
      <c r="KB127" s="228"/>
      <c r="KC127" s="228"/>
      <c r="KD127" s="228"/>
      <c r="KE127" s="228"/>
      <c r="KF127" s="228"/>
      <c r="KG127" s="228"/>
      <c r="KH127" s="228"/>
      <c r="KI127" s="228"/>
      <c r="KJ127" s="228"/>
      <c r="KK127" s="228"/>
      <c r="KL127" s="228"/>
      <c r="KM127" s="228"/>
      <c r="KN127" s="228"/>
      <c r="KO127" s="228"/>
      <c r="KP127" s="228"/>
      <c r="KQ127" s="228"/>
      <c r="KR127" s="228"/>
      <c r="KS127" s="228"/>
      <c r="KT127" s="228"/>
      <c r="KU127" s="228"/>
      <c r="KV127" s="228"/>
      <c r="KW127" s="228"/>
      <c r="KX127" s="228"/>
      <c r="KY127" s="228"/>
      <c r="KZ127" s="228"/>
      <c r="LA127" s="228"/>
      <c r="LB127" s="228"/>
      <c r="LC127" s="228"/>
      <c r="LD127" s="228"/>
      <c r="LE127" s="228"/>
      <c r="LF127" s="228"/>
      <c r="LG127" s="228"/>
      <c r="LH127" s="228"/>
      <c r="LI127" s="228"/>
      <c r="LJ127" s="228"/>
      <c r="LK127" s="228"/>
      <c r="LL127" s="228"/>
      <c r="LM127" s="228"/>
      <c r="LN127" s="228"/>
      <c r="LO127" s="228"/>
      <c r="LP127" s="228"/>
      <c r="LQ127" s="228"/>
      <c r="LR127" s="228"/>
    </row>
    <row r="128" spans="1:330" s="176" customFormat="1" x14ac:dyDescent="0.25">
      <c r="A128" s="259">
        <v>117</v>
      </c>
      <c r="B128" s="260" t="s">
        <v>107</v>
      </c>
      <c r="C128" s="260" t="s">
        <v>1634</v>
      </c>
      <c r="D128" s="261" t="s">
        <v>354</v>
      </c>
      <c r="E128" s="291"/>
      <c r="F128" s="291"/>
      <c r="G128" s="262" t="s">
        <v>1608</v>
      </c>
      <c r="H128" s="262"/>
      <c r="I128" s="262" t="s">
        <v>117</v>
      </c>
      <c r="J128" s="262"/>
      <c r="K128" s="262" t="s">
        <v>347</v>
      </c>
      <c r="L128" s="314">
        <v>3683</v>
      </c>
      <c r="M128" s="322" t="s">
        <v>150</v>
      </c>
      <c r="N128" s="26">
        <v>0</v>
      </c>
      <c r="O128" s="266">
        <f t="shared" si="8"/>
        <v>0</v>
      </c>
      <c r="P128" s="267">
        <f t="shared" si="7"/>
        <v>0</v>
      </c>
      <c r="Q128" s="268">
        <f t="shared" si="9"/>
        <v>0</v>
      </c>
      <c r="R128" s="231"/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  <c r="AI128" s="228"/>
      <c r="AJ128" s="228"/>
      <c r="AK128" s="228"/>
      <c r="AL128" s="228"/>
      <c r="AM128" s="228"/>
      <c r="AN128" s="228"/>
      <c r="AO128" s="228"/>
      <c r="AP128" s="228"/>
      <c r="AQ128" s="228"/>
      <c r="AR128" s="228"/>
      <c r="AS128" s="228"/>
      <c r="AT128" s="228"/>
      <c r="AU128" s="228"/>
      <c r="AV128" s="228"/>
      <c r="AW128" s="228"/>
      <c r="AX128" s="228"/>
      <c r="AY128" s="228"/>
      <c r="AZ128" s="228"/>
      <c r="BA128" s="228"/>
      <c r="BB128" s="228"/>
      <c r="BC128" s="228"/>
      <c r="BD128" s="228"/>
      <c r="BE128" s="228"/>
      <c r="BF128" s="228"/>
      <c r="BG128" s="228"/>
      <c r="BH128" s="228"/>
      <c r="BI128" s="228"/>
      <c r="BJ128" s="228"/>
      <c r="BK128" s="228"/>
      <c r="BL128" s="228"/>
      <c r="BM128" s="228"/>
      <c r="BN128" s="228"/>
      <c r="BO128" s="228"/>
      <c r="BP128" s="228"/>
      <c r="BQ128" s="228"/>
      <c r="BR128" s="228"/>
      <c r="BS128" s="228"/>
      <c r="BT128" s="228"/>
      <c r="BU128" s="228"/>
      <c r="BV128" s="228"/>
      <c r="BW128" s="228"/>
      <c r="BX128" s="228"/>
      <c r="BY128" s="228"/>
      <c r="BZ128" s="228"/>
      <c r="CA128" s="228"/>
      <c r="CB128" s="228"/>
      <c r="CC128" s="228"/>
      <c r="CD128" s="228"/>
      <c r="CE128" s="228"/>
      <c r="CF128" s="228"/>
      <c r="CG128" s="228"/>
      <c r="CH128" s="228"/>
      <c r="CI128" s="228"/>
      <c r="CJ128" s="228"/>
      <c r="CK128" s="228"/>
      <c r="CL128" s="228"/>
      <c r="CM128" s="228"/>
      <c r="CN128" s="228"/>
      <c r="CO128" s="228"/>
      <c r="CP128" s="228"/>
      <c r="CQ128" s="228"/>
      <c r="CR128" s="228"/>
      <c r="CS128" s="228"/>
      <c r="CT128" s="228"/>
      <c r="CU128" s="228"/>
      <c r="CV128" s="228"/>
      <c r="CW128" s="228"/>
      <c r="CX128" s="228"/>
      <c r="CY128" s="228"/>
      <c r="CZ128" s="228"/>
      <c r="DA128" s="228"/>
      <c r="DB128" s="228"/>
      <c r="DC128" s="228"/>
      <c r="DD128" s="228"/>
      <c r="DE128" s="228"/>
      <c r="DF128" s="228"/>
      <c r="DG128" s="228"/>
      <c r="DH128" s="228"/>
      <c r="DI128" s="228"/>
      <c r="DJ128" s="228"/>
      <c r="DK128" s="228"/>
      <c r="DL128" s="228"/>
      <c r="DM128" s="228"/>
      <c r="DN128" s="228"/>
      <c r="DO128" s="228"/>
      <c r="DP128" s="228"/>
      <c r="DQ128" s="228"/>
      <c r="DR128" s="228"/>
      <c r="DS128" s="228"/>
      <c r="DT128" s="228"/>
      <c r="DU128" s="228"/>
      <c r="DV128" s="228"/>
      <c r="DW128" s="228"/>
      <c r="DX128" s="228"/>
      <c r="DY128" s="228"/>
      <c r="DZ128" s="228"/>
      <c r="EA128" s="228"/>
      <c r="EB128" s="228"/>
      <c r="EC128" s="228"/>
      <c r="ED128" s="228"/>
      <c r="EE128" s="228"/>
      <c r="EF128" s="228"/>
      <c r="EG128" s="228"/>
      <c r="EH128" s="228"/>
      <c r="EI128" s="228"/>
      <c r="EJ128" s="228"/>
      <c r="EK128" s="228"/>
      <c r="EL128" s="228"/>
      <c r="EM128" s="228"/>
      <c r="EN128" s="228"/>
      <c r="EO128" s="228"/>
      <c r="EP128" s="228"/>
      <c r="EQ128" s="228"/>
      <c r="ER128" s="228"/>
      <c r="ES128" s="228"/>
      <c r="ET128" s="228"/>
      <c r="EU128" s="228"/>
      <c r="EV128" s="228"/>
      <c r="EW128" s="228"/>
      <c r="EX128" s="228"/>
      <c r="EY128" s="228"/>
      <c r="EZ128" s="228"/>
      <c r="FA128" s="228"/>
      <c r="FB128" s="228"/>
      <c r="FC128" s="228"/>
      <c r="FD128" s="228"/>
      <c r="FE128" s="228"/>
      <c r="FF128" s="228"/>
      <c r="FG128" s="228"/>
      <c r="FH128" s="228"/>
      <c r="FI128" s="228"/>
      <c r="FJ128" s="228"/>
      <c r="FK128" s="228"/>
      <c r="FL128" s="228"/>
      <c r="FM128" s="228"/>
      <c r="FN128" s="228"/>
      <c r="FO128" s="228"/>
      <c r="FP128" s="228"/>
      <c r="FQ128" s="228"/>
      <c r="FR128" s="228"/>
      <c r="FS128" s="228"/>
      <c r="FT128" s="228"/>
      <c r="FU128" s="228"/>
      <c r="FV128" s="228"/>
      <c r="FW128" s="228"/>
      <c r="FX128" s="228"/>
      <c r="FY128" s="228"/>
      <c r="FZ128" s="228"/>
      <c r="GA128" s="228"/>
      <c r="GB128" s="228"/>
      <c r="GC128" s="228"/>
      <c r="GD128" s="228"/>
      <c r="GE128" s="228"/>
      <c r="GF128" s="228"/>
      <c r="GG128" s="228"/>
      <c r="GH128" s="228"/>
      <c r="GI128" s="228"/>
      <c r="GJ128" s="228"/>
      <c r="GK128" s="228"/>
      <c r="GL128" s="228"/>
      <c r="GM128" s="228"/>
      <c r="GN128" s="228"/>
      <c r="GO128" s="228"/>
      <c r="GP128" s="228"/>
      <c r="GQ128" s="228"/>
      <c r="GR128" s="228"/>
      <c r="GS128" s="228"/>
      <c r="GT128" s="228"/>
      <c r="GU128" s="228"/>
      <c r="GV128" s="228"/>
      <c r="GW128" s="228"/>
      <c r="GX128" s="228"/>
      <c r="GY128" s="228"/>
      <c r="GZ128" s="228"/>
      <c r="HA128" s="228"/>
      <c r="HB128" s="228"/>
      <c r="HC128" s="228"/>
      <c r="HD128" s="228"/>
      <c r="HE128" s="228"/>
      <c r="HF128" s="228"/>
      <c r="HG128" s="228"/>
      <c r="HH128" s="228"/>
      <c r="HI128" s="228"/>
      <c r="HJ128" s="228"/>
      <c r="HK128" s="228"/>
      <c r="HL128" s="228"/>
      <c r="HM128" s="228"/>
      <c r="HN128" s="228"/>
      <c r="HO128" s="228"/>
      <c r="HP128" s="228"/>
      <c r="HQ128" s="228"/>
      <c r="HR128" s="228"/>
      <c r="HS128" s="228"/>
      <c r="HT128" s="228"/>
      <c r="HU128" s="228"/>
      <c r="HV128" s="228"/>
      <c r="HW128" s="228"/>
      <c r="HX128" s="228"/>
      <c r="HY128" s="228"/>
      <c r="HZ128" s="228"/>
      <c r="IA128" s="228"/>
      <c r="IB128" s="228"/>
      <c r="IC128" s="228"/>
      <c r="ID128" s="228"/>
      <c r="IE128" s="228"/>
      <c r="IF128" s="228"/>
      <c r="IG128" s="228"/>
      <c r="IH128" s="228"/>
      <c r="II128" s="228"/>
      <c r="IJ128" s="228"/>
      <c r="IK128" s="228"/>
      <c r="IL128" s="228"/>
      <c r="IM128" s="228"/>
      <c r="IN128" s="228"/>
      <c r="IO128" s="228"/>
      <c r="IP128" s="228"/>
      <c r="IQ128" s="228"/>
      <c r="IR128" s="228"/>
      <c r="IS128" s="228"/>
      <c r="IT128" s="228"/>
      <c r="IU128" s="228"/>
      <c r="IV128" s="228"/>
      <c r="IW128" s="228"/>
      <c r="IX128" s="228"/>
      <c r="IY128" s="228"/>
      <c r="IZ128" s="228"/>
      <c r="JA128" s="228"/>
      <c r="JB128" s="228"/>
      <c r="JC128" s="228"/>
      <c r="JD128" s="228"/>
      <c r="JE128" s="228"/>
      <c r="JF128" s="228"/>
      <c r="JG128" s="228"/>
      <c r="JH128" s="228"/>
      <c r="JI128" s="228"/>
      <c r="JJ128" s="228"/>
      <c r="JK128" s="228"/>
      <c r="JL128" s="228"/>
      <c r="JM128" s="228"/>
      <c r="JN128" s="228"/>
      <c r="JO128" s="228"/>
      <c r="JP128" s="228"/>
      <c r="JQ128" s="228"/>
      <c r="JR128" s="228"/>
      <c r="JS128" s="228"/>
      <c r="JT128" s="228"/>
      <c r="JU128" s="228"/>
      <c r="JV128" s="228"/>
      <c r="JW128" s="228"/>
      <c r="JX128" s="228"/>
      <c r="JY128" s="228"/>
      <c r="JZ128" s="228"/>
      <c r="KA128" s="228"/>
      <c r="KB128" s="228"/>
      <c r="KC128" s="228"/>
      <c r="KD128" s="228"/>
      <c r="KE128" s="228"/>
      <c r="KF128" s="228"/>
      <c r="KG128" s="228"/>
      <c r="KH128" s="228"/>
      <c r="KI128" s="228"/>
      <c r="KJ128" s="228"/>
      <c r="KK128" s="228"/>
      <c r="KL128" s="228"/>
      <c r="KM128" s="228"/>
      <c r="KN128" s="228"/>
      <c r="KO128" s="228"/>
      <c r="KP128" s="228"/>
      <c r="KQ128" s="228"/>
      <c r="KR128" s="228"/>
      <c r="KS128" s="228"/>
      <c r="KT128" s="228"/>
      <c r="KU128" s="228"/>
      <c r="KV128" s="228"/>
      <c r="KW128" s="228"/>
      <c r="KX128" s="228"/>
      <c r="KY128" s="228"/>
      <c r="KZ128" s="228"/>
      <c r="LA128" s="228"/>
      <c r="LB128" s="228"/>
      <c r="LC128" s="228"/>
      <c r="LD128" s="228"/>
      <c r="LE128" s="228"/>
      <c r="LF128" s="228"/>
      <c r="LG128" s="228"/>
      <c r="LH128" s="228"/>
      <c r="LI128" s="228"/>
      <c r="LJ128" s="228"/>
      <c r="LK128" s="228"/>
      <c r="LL128" s="228"/>
      <c r="LM128" s="228"/>
      <c r="LN128" s="228"/>
      <c r="LO128" s="228"/>
      <c r="LP128" s="228"/>
      <c r="LQ128" s="228"/>
      <c r="LR128" s="228"/>
    </row>
    <row r="129" spans="1:330" s="176" customFormat="1" ht="13.5" customHeight="1" x14ac:dyDescent="0.25">
      <c r="A129" s="259">
        <v>118</v>
      </c>
      <c r="B129" s="260" t="s">
        <v>107</v>
      </c>
      <c r="C129" s="260" t="s">
        <v>1634</v>
      </c>
      <c r="D129" s="261" t="s">
        <v>71</v>
      </c>
      <c r="E129" s="291"/>
      <c r="F129" s="291"/>
      <c r="G129" s="262" t="s">
        <v>73</v>
      </c>
      <c r="H129" s="263"/>
      <c r="I129" s="263"/>
      <c r="J129" s="264"/>
      <c r="K129" s="328" t="s">
        <v>35</v>
      </c>
      <c r="L129" s="314">
        <v>62</v>
      </c>
      <c r="M129" s="322" t="s">
        <v>150</v>
      </c>
      <c r="N129" s="26">
        <v>0</v>
      </c>
      <c r="O129" s="266">
        <f t="shared" si="8"/>
        <v>0</v>
      </c>
      <c r="P129" s="267">
        <f t="shared" si="7"/>
        <v>0</v>
      </c>
      <c r="Q129" s="268">
        <f t="shared" si="9"/>
        <v>0</v>
      </c>
      <c r="R129" s="231"/>
      <c r="S129" s="228"/>
      <c r="T129" s="228"/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  <c r="AH129" s="228"/>
      <c r="AI129" s="228"/>
      <c r="AJ129" s="228"/>
      <c r="AK129" s="228"/>
      <c r="AL129" s="228"/>
      <c r="AM129" s="228"/>
      <c r="AN129" s="228"/>
      <c r="AO129" s="228"/>
      <c r="AP129" s="228"/>
      <c r="AQ129" s="228"/>
      <c r="AR129" s="228"/>
      <c r="AS129" s="228"/>
      <c r="AT129" s="228"/>
      <c r="AU129" s="228"/>
      <c r="AV129" s="228"/>
      <c r="AW129" s="228"/>
      <c r="AX129" s="228"/>
      <c r="AY129" s="228"/>
      <c r="AZ129" s="228"/>
      <c r="BA129" s="228"/>
      <c r="BB129" s="228"/>
      <c r="BC129" s="228"/>
      <c r="BD129" s="228"/>
      <c r="BE129" s="228"/>
      <c r="BF129" s="228"/>
      <c r="BG129" s="228"/>
      <c r="BH129" s="228"/>
      <c r="BI129" s="228"/>
      <c r="BJ129" s="228"/>
      <c r="BK129" s="228"/>
      <c r="BL129" s="228"/>
      <c r="BM129" s="228"/>
      <c r="BN129" s="228"/>
      <c r="BO129" s="228"/>
      <c r="BP129" s="228"/>
      <c r="BQ129" s="228"/>
      <c r="BR129" s="228"/>
      <c r="BS129" s="228"/>
      <c r="BT129" s="228"/>
      <c r="BU129" s="228"/>
      <c r="BV129" s="228"/>
      <c r="BW129" s="228"/>
      <c r="BX129" s="228"/>
      <c r="BY129" s="228"/>
      <c r="BZ129" s="228"/>
      <c r="CA129" s="228"/>
      <c r="CB129" s="228"/>
      <c r="CC129" s="228"/>
      <c r="CD129" s="228"/>
      <c r="CE129" s="228"/>
      <c r="CF129" s="228"/>
      <c r="CG129" s="228"/>
      <c r="CH129" s="228"/>
      <c r="CI129" s="228"/>
      <c r="CJ129" s="228"/>
      <c r="CK129" s="228"/>
      <c r="CL129" s="228"/>
      <c r="CM129" s="228"/>
      <c r="CN129" s="228"/>
      <c r="CO129" s="228"/>
      <c r="CP129" s="228"/>
      <c r="CQ129" s="228"/>
      <c r="CR129" s="228"/>
      <c r="CS129" s="228"/>
      <c r="CT129" s="228"/>
      <c r="CU129" s="228"/>
      <c r="CV129" s="228"/>
      <c r="CW129" s="228"/>
      <c r="CX129" s="228"/>
      <c r="CY129" s="228"/>
      <c r="CZ129" s="228"/>
      <c r="DA129" s="228"/>
      <c r="DB129" s="228"/>
      <c r="DC129" s="228"/>
      <c r="DD129" s="228"/>
      <c r="DE129" s="228"/>
      <c r="DF129" s="228"/>
      <c r="DG129" s="228"/>
      <c r="DH129" s="228"/>
      <c r="DI129" s="228"/>
      <c r="DJ129" s="228"/>
      <c r="DK129" s="228"/>
      <c r="DL129" s="228"/>
      <c r="DM129" s="228"/>
      <c r="DN129" s="228"/>
      <c r="DO129" s="228"/>
      <c r="DP129" s="228"/>
      <c r="DQ129" s="228"/>
      <c r="DR129" s="228"/>
      <c r="DS129" s="228"/>
      <c r="DT129" s="228"/>
      <c r="DU129" s="228"/>
      <c r="DV129" s="228"/>
      <c r="DW129" s="228"/>
      <c r="DX129" s="228"/>
      <c r="DY129" s="228"/>
      <c r="DZ129" s="228"/>
      <c r="EA129" s="228"/>
      <c r="EB129" s="228"/>
      <c r="EC129" s="228"/>
      <c r="ED129" s="228"/>
      <c r="EE129" s="228"/>
      <c r="EF129" s="228"/>
      <c r="EG129" s="228"/>
      <c r="EH129" s="228"/>
      <c r="EI129" s="228"/>
      <c r="EJ129" s="228"/>
      <c r="EK129" s="228"/>
      <c r="EL129" s="228"/>
      <c r="EM129" s="228"/>
      <c r="EN129" s="228"/>
      <c r="EO129" s="228"/>
      <c r="EP129" s="228"/>
      <c r="EQ129" s="228"/>
      <c r="ER129" s="228"/>
      <c r="ES129" s="228"/>
      <c r="ET129" s="228"/>
      <c r="EU129" s="228"/>
      <c r="EV129" s="228"/>
      <c r="EW129" s="228"/>
      <c r="EX129" s="228"/>
      <c r="EY129" s="228"/>
      <c r="EZ129" s="228"/>
      <c r="FA129" s="228"/>
      <c r="FB129" s="228"/>
      <c r="FC129" s="228"/>
      <c r="FD129" s="228"/>
      <c r="FE129" s="228"/>
      <c r="FF129" s="228"/>
      <c r="FG129" s="228"/>
      <c r="FH129" s="228"/>
      <c r="FI129" s="228"/>
      <c r="FJ129" s="228"/>
      <c r="FK129" s="228"/>
      <c r="FL129" s="228"/>
      <c r="FM129" s="228"/>
      <c r="FN129" s="228"/>
      <c r="FO129" s="228"/>
      <c r="FP129" s="228"/>
      <c r="FQ129" s="228"/>
      <c r="FR129" s="228"/>
      <c r="FS129" s="228"/>
      <c r="FT129" s="228"/>
      <c r="FU129" s="228"/>
      <c r="FV129" s="228"/>
      <c r="FW129" s="228"/>
      <c r="FX129" s="228"/>
      <c r="FY129" s="228"/>
      <c r="FZ129" s="228"/>
      <c r="GA129" s="228"/>
      <c r="GB129" s="228"/>
      <c r="GC129" s="228"/>
      <c r="GD129" s="228"/>
      <c r="GE129" s="228"/>
      <c r="GF129" s="228"/>
      <c r="GG129" s="228"/>
      <c r="GH129" s="228"/>
      <c r="GI129" s="228"/>
      <c r="GJ129" s="228"/>
      <c r="GK129" s="228"/>
      <c r="GL129" s="228"/>
      <c r="GM129" s="228"/>
      <c r="GN129" s="228"/>
      <c r="GO129" s="228"/>
      <c r="GP129" s="228"/>
      <c r="GQ129" s="228"/>
      <c r="GR129" s="228"/>
      <c r="GS129" s="228"/>
      <c r="GT129" s="228"/>
      <c r="GU129" s="228"/>
      <c r="GV129" s="228"/>
      <c r="GW129" s="228"/>
      <c r="GX129" s="228"/>
      <c r="GY129" s="228"/>
      <c r="GZ129" s="228"/>
      <c r="HA129" s="228"/>
      <c r="HB129" s="228"/>
      <c r="HC129" s="228"/>
      <c r="HD129" s="228"/>
      <c r="HE129" s="228"/>
      <c r="HF129" s="228"/>
      <c r="HG129" s="228"/>
      <c r="HH129" s="228"/>
      <c r="HI129" s="228"/>
      <c r="HJ129" s="228"/>
      <c r="HK129" s="228"/>
      <c r="HL129" s="228"/>
      <c r="HM129" s="228"/>
      <c r="HN129" s="228"/>
      <c r="HO129" s="228"/>
      <c r="HP129" s="228"/>
      <c r="HQ129" s="228"/>
      <c r="HR129" s="228"/>
      <c r="HS129" s="228"/>
      <c r="HT129" s="228"/>
      <c r="HU129" s="228"/>
      <c r="HV129" s="228"/>
      <c r="HW129" s="228"/>
      <c r="HX129" s="228"/>
      <c r="HY129" s="228"/>
      <c r="HZ129" s="228"/>
      <c r="IA129" s="228"/>
      <c r="IB129" s="228"/>
      <c r="IC129" s="228"/>
      <c r="ID129" s="228"/>
      <c r="IE129" s="228"/>
      <c r="IF129" s="228"/>
      <c r="IG129" s="228"/>
      <c r="IH129" s="228"/>
      <c r="II129" s="228"/>
      <c r="IJ129" s="228"/>
      <c r="IK129" s="228"/>
      <c r="IL129" s="228"/>
      <c r="IM129" s="228"/>
      <c r="IN129" s="228"/>
      <c r="IO129" s="228"/>
      <c r="IP129" s="228"/>
      <c r="IQ129" s="228"/>
      <c r="IR129" s="228"/>
      <c r="IS129" s="228"/>
      <c r="IT129" s="228"/>
      <c r="IU129" s="228"/>
      <c r="IV129" s="228"/>
      <c r="IW129" s="228"/>
      <c r="IX129" s="228"/>
      <c r="IY129" s="228"/>
      <c r="IZ129" s="228"/>
      <c r="JA129" s="228"/>
      <c r="JB129" s="228"/>
      <c r="JC129" s="228"/>
      <c r="JD129" s="228"/>
      <c r="JE129" s="228"/>
      <c r="JF129" s="228"/>
      <c r="JG129" s="228"/>
      <c r="JH129" s="228"/>
      <c r="JI129" s="228"/>
      <c r="JJ129" s="228"/>
      <c r="JK129" s="228"/>
      <c r="JL129" s="228"/>
      <c r="JM129" s="228"/>
      <c r="JN129" s="228"/>
      <c r="JO129" s="228"/>
      <c r="JP129" s="228"/>
      <c r="JQ129" s="228"/>
      <c r="JR129" s="228"/>
      <c r="JS129" s="228"/>
      <c r="JT129" s="228"/>
      <c r="JU129" s="228"/>
      <c r="JV129" s="228"/>
      <c r="JW129" s="228"/>
      <c r="JX129" s="228"/>
      <c r="JY129" s="228"/>
      <c r="JZ129" s="228"/>
      <c r="KA129" s="228"/>
      <c r="KB129" s="228"/>
      <c r="KC129" s="228"/>
      <c r="KD129" s="228"/>
      <c r="KE129" s="228"/>
      <c r="KF129" s="228"/>
      <c r="KG129" s="228"/>
      <c r="KH129" s="228"/>
      <c r="KI129" s="228"/>
      <c r="KJ129" s="228"/>
      <c r="KK129" s="228"/>
      <c r="KL129" s="228"/>
      <c r="KM129" s="228"/>
      <c r="KN129" s="228"/>
      <c r="KO129" s="228"/>
      <c r="KP129" s="228"/>
      <c r="KQ129" s="228"/>
      <c r="KR129" s="228"/>
      <c r="KS129" s="228"/>
      <c r="KT129" s="228"/>
      <c r="KU129" s="228"/>
      <c r="KV129" s="228"/>
      <c r="KW129" s="228"/>
      <c r="KX129" s="228"/>
      <c r="KY129" s="228"/>
      <c r="KZ129" s="228"/>
      <c r="LA129" s="228"/>
      <c r="LB129" s="228"/>
      <c r="LC129" s="228"/>
      <c r="LD129" s="228"/>
      <c r="LE129" s="228"/>
      <c r="LF129" s="228"/>
      <c r="LG129" s="228"/>
      <c r="LH129" s="228"/>
      <c r="LI129" s="228"/>
      <c r="LJ129" s="228"/>
      <c r="LK129" s="228"/>
      <c r="LL129" s="228"/>
      <c r="LM129" s="228"/>
      <c r="LN129" s="228"/>
      <c r="LO129" s="228"/>
      <c r="LP129" s="228"/>
      <c r="LQ129" s="228"/>
      <c r="LR129" s="228"/>
    </row>
    <row r="130" spans="1:330" s="176" customFormat="1" ht="13.5" customHeight="1" x14ac:dyDescent="0.25">
      <c r="A130" s="259">
        <v>119</v>
      </c>
      <c r="B130" s="260" t="s">
        <v>107</v>
      </c>
      <c r="C130" s="260" t="s">
        <v>1634</v>
      </c>
      <c r="D130" s="269" t="s">
        <v>236</v>
      </c>
      <c r="E130" s="291"/>
      <c r="F130" s="291"/>
      <c r="G130" s="262" t="s">
        <v>237</v>
      </c>
      <c r="H130" s="263"/>
      <c r="I130" s="263" t="s">
        <v>175</v>
      </c>
      <c r="J130" s="264"/>
      <c r="K130" s="264" t="s">
        <v>235</v>
      </c>
      <c r="L130" s="314">
        <v>55</v>
      </c>
      <c r="M130" s="322" t="s">
        <v>150</v>
      </c>
      <c r="N130" s="26">
        <v>0</v>
      </c>
      <c r="O130" s="266">
        <f t="shared" si="8"/>
        <v>0</v>
      </c>
      <c r="P130" s="267">
        <f t="shared" si="7"/>
        <v>0</v>
      </c>
      <c r="Q130" s="268">
        <f t="shared" si="9"/>
        <v>0</v>
      </c>
      <c r="R130" s="231"/>
      <c r="S130" s="228"/>
      <c r="T130" s="228"/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  <c r="AM130" s="228"/>
      <c r="AN130" s="228"/>
      <c r="AO130" s="228"/>
      <c r="AP130" s="228"/>
      <c r="AQ130" s="228"/>
      <c r="AR130" s="228"/>
      <c r="AS130" s="228"/>
      <c r="AT130" s="228"/>
      <c r="AU130" s="228"/>
      <c r="AV130" s="228"/>
      <c r="AW130" s="228"/>
      <c r="AX130" s="228"/>
      <c r="AY130" s="228"/>
      <c r="AZ130" s="228"/>
      <c r="BA130" s="228"/>
      <c r="BB130" s="228"/>
      <c r="BC130" s="228"/>
      <c r="BD130" s="228"/>
      <c r="BE130" s="228"/>
      <c r="BF130" s="228"/>
      <c r="BG130" s="228"/>
      <c r="BH130" s="228"/>
      <c r="BI130" s="228"/>
      <c r="BJ130" s="228"/>
      <c r="BK130" s="228"/>
      <c r="BL130" s="228"/>
      <c r="BM130" s="228"/>
      <c r="BN130" s="228"/>
      <c r="BO130" s="228"/>
      <c r="BP130" s="228"/>
      <c r="BQ130" s="228"/>
      <c r="BR130" s="228"/>
      <c r="BS130" s="228"/>
      <c r="BT130" s="228"/>
      <c r="BU130" s="228"/>
      <c r="BV130" s="228"/>
      <c r="BW130" s="228"/>
      <c r="BX130" s="228"/>
      <c r="BY130" s="228"/>
      <c r="BZ130" s="228"/>
      <c r="CA130" s="228"/>
      <c r="CB130" s="228"/>
      <c r="CC130" s="228"/>
      <c r="CD130" s="228"/>
      <c r="CE130" s="228"/>
      <c r="CF130" s="228"/>
      <c r="CG130" s="228"/>
      <c r="CH130" s="228"/>
      <c r="CI130" s="228"/>
      <c r="CJ130" s="228"/>
      <c r="CK130" s="228"/>
      <c r="CL130" s="228"/>
      <c r="CM130" s="228"/>
      <c r="CN130" s="228"/>
      <c r="CO130" s="228"/>
      <c r="CP130" s="228"/>
      <c r="CQ130" s="228"/>
      <c r="CR130" s="228"/>
      <c r="CS130" s="228"/>
      <c r="CT130" s="228"/>
      <c r="CU130" s="228"/>
      <c r="CV130" s="228"/>
      <c r="CW130" s="228"/>
      <c r="CX130" s="228"/>
      <c r="CY130" s="228"/>
      <c r="CZ130" s="228"/>
      <c r="DA130" s="228"/>
      <c r="DB130" s="228"/>
      <c r="DC130" s="228"/>
      <c r="DD130" s="228"/>
      <c r="DE130" s="228"/>
      <c r="DF130" s="228"/>
      <c r="DG130" s="228"/>
      <c r="DH130" s="228"/>
      <c r="DI130" s="228"/>
      <c r="DJ130" s="228"/>
      <c r="DK130" s="228"/>
      <c r="DL130" s="228"/>
      <c r="DM130" s="228"/>
      <c r="DN130" s="228"/>
      <c r="DO130" s="228"/>
      <c r="DP130" s="228"/>
      <c r="DQ130" s="228"/>
      <c r="DR130" s="228"/>
      <c r="DS130" s="228"/>
      <c r="DT130" s="228"/>
      <c r="DU130" s="228"/>
      <c r="DV130" s="228"/>
      <c r="DW130" s="228"/>
      <c r="DX130" s="228"/>
      <c r="DY130" s="228"/>
      <c r="DZ130" s="228"/>
      <c r="EA130" s="228"/>
      <c r="EB130" s="228"/>
      <c r="EC130" s="228"/>
      <c r="ED130" s="228"/>
      <c r="EE130" s="228"/>
      <c r="EF130" s="228"/>
      <c r="EG130" s="228"/>
      <c r="EH130" s="228"/>
      <c r="EI130" s="228"/>
      <c r="EJ130" s="228"/>
      <c r="EK130" s="228"/>
      <c r="EL130" s="228"/>
      <c r="EM130" s="228"/>
      <c r="EN130" s="228"/>
      <c r="EO130" s="228"/>
      <c r="EP130" s="228"/>
      <c r="EQ130" s="228"/>
      <c r="ER130" s="228"/>
      <c r="ES130" s="228"/>
      <c r="ET130" s="228"/>
      <c r="EU130" s="228"/>
      <c r="EV130" s="228"/>
      <c r="EW130" s="228"/>
      <c r="EX130" s="228"/>
      <c r="EY130" s="228"/>
      <c r="EZ130" s="228"/>
      <c r="FA130" s="228"/>
      <c r="FB130" s="228"/>
      <c r="FC130" s="228"/>
      <c r="FD130" s="228"/>
      <c r="FE130" s="228"/>
      <c r="FF130" s="228"/>
      <c r="FG130" s="228"/>
      <c r="FH130" s="228"/>
      <c r="FI130" s="228"/>
      <c r="FJ130" s="228"/>
      <c r="FK130" s="228"/>
      <c r="FL130" s="228"/>
      <c r="FM130" s="228"/>
      <c r="FN130" s="228"/>
      <c r="FO130" s="228"/>
      <c r="FP130" s="228"/>
      <c r="FQ130" s="228"/>
      <c r="FR130" s="228"/>
      <c r="FS130" s="228"/>
      <c r="FT130" s="228"/>
      <c r="FU130" s="228"/>
      <c r="FV130" s="228"/>
      <c r="FW130" s="228"/>
      <c r="FX130" s="228"/>
      <c r="FY130" s="228"/>
      <c r="FZ130" s="228"/>
      <c r="GA130" s="228"/>
      <c r="GB130" s="228"/>
      <c r="GC130" s="228"/>
      <c r="GD130" s="228"/>
      <c r="GE130" s="228"/>
      <c r="GF130" s="228"/>
      <c r="GG130" s="228"/>
      <c r="GH130" s="228"/>
      <c r="GI130" s="228"/>
      <c r="GJ130" s="228"/>
      <c r="GK130" s="228"/>
      <c r="GL130" s="228"/>
      <c r="GM130" s="228"/>
      <c r="GN130" s="228"/>
      <c r="GO130" s="228"/>
      <c r="GP130" s="228"/>
      <c r="GQ130" s="228"/>
      <c r="GR130" s="228"/>
      <c r="GS130" s="228"/>
      <c r="GT130" s="228"/>
      <c r="GU130" s="228"/>
      <c r="GV130" s="228"/>
      <c r="GW130" s="228"/>
      <c r="GX130" s="228"/>
      <c r="GY130" s="228"/>
      <c r="GZ130" s="228"/>
      <c r="HA130" s="228"/>
      <c r="HB130" s="228"/>
      <c r="HC130" s="228"/>
      <c r="HD130" s="228"/>
      <c r="HE130" s="228"/>
      <c r="HF130" s="228"/>
      <c r="HG130" s="228"/>
      <c r="HH130" s="228"/>
      <c r="HI130" s="228"/>
      <c r="HJ130" s="228"/>
      <c r="HK130" s="228"/>
      <c r="HL130" s="228"/>
      <c r="HM130" s="228"/>
      <c r="HN130" s="228"/>
      <c r="HO130" s="228"/>
      <c r="HP130" s="228"/>
      <c r="HQ130" s="228"/>
      <c r="HR130" s="228"/>
      <c r="HS130" s="228"/>
      <c r="HT130" s="228"/>
      <c r="HU130" s="228"/>
      <c r="HV130" s="228"/>
      <c r="HW130" s="228"/>
      <c r="HX130" s="228"/>
      <c r="HY130" s="228"/>
      <c r="HZ130" s="228"/>
      <c r="IA130" s="228"/>
      <c r="IB130" s="228"/>
      <c r="IC130" s="228"/>
      <c r="ID130" s="228"/>
      <c r="IE130" s="228"/>
      <c r="IF130" s="228"/>
      <c r="IG130" s="228"/>
      <c r="IH130" s="228"/>
      <c r="II130" s="228"/>
      <c r="IJ130" s="228"/>
      <c r="IK130" s="228"/>
      <c r="IL130" s="228"/>
      <c r="IM130" s="228"/>
      <c r="IN130" s="228"/>
      <c r="IO130" s="228"/>
      <c r="IP130" s="228"/>
      <c r="IQ130" s="228"/>
      <c r="IR130" s="228"/>
      <c r="IS130" s="228"/>
      <c r="IT130" s="228"/>
      <c r="IU130" s="228"/>
      <c r="IV130" s="228"/>
      <c r="IW130" s="228"/>
      <c r="IX130" s="228"/>
      <c r="IY130" s="228"/>
      <c r="IZ130" s="228"/>
      <c r="JA130" s="228"/>
      <c r="JB130" s="228"/>
      <c r="JC130" s="228"/>
      <c r="JD130" s="228"/>
      <c r="JE130" s="228"/>
      <c r="JF130" s="228"/>
      <c r="JG130" s="228"/>
      <c r="JH130" s="228"/>
      <c r="JI130" s="228"/>
      <c r="JJ130" s="228"/>
      <c r="JK130" s="228"/>
      <c r="JL130" s="228"/>
      <c r="JM130" s="228"/>
      <c r="JN130" s="228"/>
      <c r="JO130" s="228"/>
      <c r="JP130" s="228"/>
      <c r="JQ130" s="228"/>
      <c r="JR130" s="228"/>
      <c r="JS130" s="228"/>
      <c r="JT130" s="228"/>
      <c r="JU130" s="228"/>
      <c r="JV130" s="228"/>
      <c r="JW130" s="228"/>
      <c r="JX130" s="228"/>
      <c r="JY130" s="228"/>
      <c r="JZ130" s="228"/>
      <c r="KA130" s="228"/>
      <c r="KB130" s="228"/>
      <c r="KC130" s="228"/>
      <c r="KD130" s="228"/>
      <c r="KE130" s="228"/>
      <c r="KF130" s="228"/>
      <c r="KG130" s="228"/>
      <c r="KH130" s="228"/>
      <c r="KI130" s="228"/>
      <c r="KJ130" s="228"/>
      <c r="KK130" s="228"/>
      <c r="KL130" s="228"/>
      <c r="KM130" s="228"/>
      <c r="KN130" s="228"/>
      <c r="KO130" s="228"/>
      <c r="KP130" s="228"/>
      <c r="KQ130" s="228"/>
      <c r="KR130" s="228"/>
      <c r="KS130" s="228"/>
      <c r="KT130" s="228"/>
      <c r="KU130" s="228"/>
      <c r="KV130" s="228"/>
      <c r="KW130" s="228"/>
      <c r="KX130" s="228"/>
      <c r="KY130" s="228"/>
      <c r="KZ130" s="228"/>
      <c r="LA130" s="228"/>
      <c r="LB130" s="228"/>
      <c r="LC130" s="228"/>
      <c r="LD130" s="228"/>
      <c r="LE130" s="228"/>
      <c r="LF130" s="228"/>
      <c r="LG130" s="228"/>
      <c r="LH130" s="228"/>
      <c r="LI130" s="228"/>
      <c r="LJ130" s="228"/>
      <c r="LK130" s="228"/>
      <c r="LL130" s="228"/>
      <c r="LM130" s="228"/>
      <c r="LN130" s="228"/>
      <c r="LO130" s="228"/>
      <c r="LP130" s="228"/>
      <c r="LQ130" s="228"/>
      <c r="LR130" s="228"/>
    </row>
    <row r="131" spans="1:330" s="176" customFormat="1" ht="13.5" customHeight="1" x14ac:dyDescent="0.25">
      <c r="A131" s="259">
        <v>120</v>
      </c>
      <c r="B131" s="260" t="s">
        <v>107</v>
      </c>
      <c r="C131" s="260" t="s">
        <v>1634</v>
      </c>
      <c r="D131" s="273" t="s">
        <v>236</v>
      </c>
      <c r="E131" s="291"/>
      <c r="F131" s="291"/>
      <c r="G131" s="274" t="s">
        <v>1610</v>
      </c>
      <c r="H131" s="274"/>
      <c r="I131" s="274" t="s">
        <v>117</v>
      </c>
      <c r="J131" s="274"/>
      <c r="K131" s="262" t="s">
        <v>84</v>
      </c>
      <c r="L131" s="314">
        <v>129</v>
      </c>
      <c r="M131" s="322" t="s">
        <v>150</v>
      </c>
      <c r="N131" s="26">
        <v>0</v>
      </c>
      <c r="O131" s="266">
        <f t="shared" si="8"/>
        <v>0</v>
      </c>
      <c r="P131" s="267">
        <f t="shared" si="7"/>
        <v>0</v>
      </c>
      <c r="Q131" s="268">
        <f t="shared" si="9"/>
        <v>0</v>
      </c>
      <c r="R131" s="231"/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  <c r="AM131" s="228"/>
      <c r="AN131" s="228"/>
      <c r="AO131" s="228"/>
      <c r="AP131" s="228"/>
      <c r="AQ131" s="228"/>
      <c r="AR131" s="228"/>
      <c r="AS131" s="228"/>
      <c r="AT131" s="228"/>
      <c r="AU131" s="228"/>
      <c r="AV131" s="228"/>
      <c r="AW131" s="228"/>
      <c r="AX131" s="228"/>
      <c r="AY131" s="228"/>
      <c r="AZ131" s="228"/>
      <c r="BA131" s="228"/>
      <c r="BB131" s="228"/>
      <c r="BC131" s="228"/>
      <c r="BD131" s="228"/>
      <c r="BE131" s="228"/>
      <c r="BF131" s="228"/>
      <c r="BG131" s="228"/>
      <c r="BH131" s="228"/>
      <c r="BI131" s="228"/>
      <c r="BJ131" s="228"/>
      <c r="BK131" s="228"/>
      <c r="BL131" s="228"/>
      <c r="BM131" s="228"/>
      <c r="BN131" s="228"/>
      <c r="BO131" s="228"/>
      <c r="BP131" s="228"/>
      <c r="BQ131" s="228"/>
      <c r="BR131" s="228"/>
      <c r="BS131" s="228"/>
      <c r="BT131" s="228"/>
      <c r="BU131" s="228"/>
      <c r="BV131" s="228"/>
      <c r="BW131" s="228"/>
      <c r="BX131" s="228"/>
      <c r="BY131" s="228"/>
      <c r="BZ131" s="228"/>
      <c r="CA131" s="228"/>
      <c r="CB131" s="228"/>
      <c r="CC131" s="228"/>
      <c r="CD131" s="228"/>
      <c r="CE131" s="228"/>
      <c r="CF131" s="228"/>
      <c r="CG131" s="228"/>
      <c r="CH131" s="228"/>
      <c r="CI131" s="228"/>
      <c r="CJ131" s="228"/>
      <c r="CK131" s="228"/>
      <c r="CL131" s="228"/>
      <c r="CM131" s="228"/>
      <c r="CN131" s="228"/>
      <c r="CO131" s="228"/>
      <c r="CP131" s="228"/>
      <c r="CQ131" s="228"/>
      <c r="CR131" s="228"/>
      <c r="CS131" s="228"/>
      <c r="CT131" s="228"/>
      <c r="CU131" s="228"/>
      <c r="CV131" s="228"/>
      <c r="CW131" s="228"/>
      <c r="CX131" s="228"/>
      <c r="CY131" s="228"/>
      <c r="CZ131" s="228"/>
      <c r="DA131" s="228"/>
      <c r="DB131" s="228"/>
      <c r="DC131" s="228"/>
      <c r="DD131" s="228"/>
      <c r="DE131" s="228"/>
      <c r="DF131" s="228"/>
      <c r="DG131" s="228"/>
      <c r="DH131" s="228"/>
      <c r="DI131" s="228"/>
      <c r="DJ131" s="228"/>
      <c r="DK131" s="228"/>
      <c r="DL131" s="228"/>
      <c r="DM131" s="228"/>
      <c r="DN131" s="228"/>
      <c r="DO131" s="228"/>
      <c r="DP131" s="228"/>
      <c r="DQ131" s="228"/>
      <c r="DR131" s="228"/>
      <c r="DS131" s="228"/>
      <c r="DT131" s="228"/>
      <c r="DU131" s="228"/>
      <c r="DV131" s="228"/>
      <c r="DW131" s="228"/>
      <c r="DX131" s="228"/>
      <c r="DY131" s="228"/>
      <c r="DZ131" s="228"/>
      <c r="EA131" s="228"/>
      <c r="EB131" s="228"/>
      <c r="EC131" s="228"/>
      <c r="ED131" s="228"/>
      <c r="EE131" s="228"/>
      <c r="EF131" s="228"/>
      <c r="EG131" s="228"/>
      <c r="EH131" s="228"/>
      <c r="EI131" s="228"/>
      <c r="EJ131" s="228"/>
      <c r="EK131" s="228"/>
      <c r="EL131" s="228"/>
      <c r="EM131" s="228"/>
      <c r="EN131" s="228"/>
      <c r="EO131" s="228"/>
      <c r="EP131" s="228"/>
      <c r="EQ131" s="228"/>
      <c r="ER131" s="228"/>
      <c r="ES131" s="228"/>
      <c r="ET131" s="228"/>
      <c r="EU131" s="228"/>
      <c r="EV131" s="228"/>
      <c r="EW131" s="228"/>
      <c r="EX131" s="228"/>
      <c r="EY131" s="228"/>
      <c r="EZ131" s="228"/>
      <c r="FA131" s="228"/>
      <c r="FB131" s="228"/>
      <c r="FC131" s="228"/>
      <c r="FD131" s="228"/>
      <c r="FE131" s="228"/>
      <c r="FF131" s="228"/>
      <c r="FG131" s="228"/>
      <c r="FH131" s="228"/>
      <c r="FI131" s="228"/>
      <c r="FJ131" s="228"/>
      <c r="FK131" s="228"/>
      <c r="FL131" s="228"/>
      <c r="FM131" s="228"/>
      <c r="FN131" s="228"/>
      <c r="FO131" s="228"/>
      <c r="FP131" s="228"/>
      <c r="FQ131" s="228"/>
      <c r="FR131" s="228"/>
      <c r="FS131" s="228"/>
      <c r="FT131" s="228"/>
      <c r="FU131" s="228"/>
      <c r="FV131" s="228"/>
      <c r="FW131" s="228"/>
      <c r="FX131" s="228"/>
      <c r="FY131" s="228"/>
      <c r="FZ131" s="228"/>
      <c r="GA131" s="228"/>
      <c r="GB131" s="228"/>
      <c r="GC131" s="228"/>
      <c r="GD131" s="228"/>
      <c r="GE131" s="228"/>
      <c r="GF131" s="228"/>
      <c r="GG131" s="228"/>
      <c r="GH131" s="228"/>
      <c r="GI131" s="228"/>
      <c r="GJ131" s="228"/>
      <c r="GK131" s="228"/>
      <c r="GL131" s="228"/>
      <c r="GM131" s="228"/>
      <c r="GN131" s="228"/>
      <c r="GO131" s="228"/>
      <c r="GP131" s="228"/>
      <c r="GQ131" s="228"/>
      <c r="GR131" s="228"/>
      <c r="GS131" s="228"/>
      <c r="GT131" s="228"/>
      <c r="GU131" s="228"/>
      <c r="GV131" s="228"/>
      <c r="GW131" s="228"/>
      <c r="GX131" s="228"/>
      <c r="GY131" s="228"/>
      <c r="GZ131" s="228"/>
      <c r="HA131" s="228"/>
      <c r="HB131" s="228"/>
      <c r="HC131" s="228"/>
      <c r="HD131" s="228"/>
      <c r="HE131" s="228"/>
      <c r="HF131" s="228"/>
      <c r="HG131" s="228"/>
      <c r="HH131" s="228"/>
      <c r="HI131" s="228"/>
      <c r="HJ131" s="228"/>
      <c r="HK131" s="228"/>
      <c r="HL131" s="228"/>
      <c r="HM131" s="228"/>
      <c r="HN131" s="228"/>
      <c r="HO131" s="228"/>
      <c r="HP131" s="228"/>
      <c r="HQ131" s="228"/>
      <c r="HR131" s="228"/>
      <c r="HS131" s="228"/>
      <c r="HT131" s="228"/>
      <c r="HU131" s="228"/>
      <c r="HV131" s="228"/>
      <c r="HW131" s="228"/>
      <c r="HX131" s="228"/>
      <c r="HY131" s="228"/>
      <c r="HZ131" s="228"/>
      <c r="IA131" s="228"/>
      <c r="IB131" s="228"/>
      <c r="IC131" s="228"/>
      <c r="ID131" s="228"/>
      <c r="IE131" s="228"/>
      <c r="IF131" s="228"/>
      <c r="IG131" s="228"/>
      <c r="IH131" s="228"/>
      <c r="II131" s="228"/>
      <c r="IJ131" s="228"/>
      <c r="IK131" s="228"/>
      <c r="IL131" s="228"/>
      <c r="IM131" s="228"/>
      <c r="IN131" s="228"/>
      <c r="IO131" s="228"/>
      <c r="IP131" s="228"/>
      <c r="IQ131" s="228"/>
      <c r="IR131" s="228"/>
      <c r="IS131" s="228"/>
      <c r="IT131" s="228"/>
      <c r="IU131" s="228"/>
      <c r="IV131" s="228"/>
      <c r="IW131" s="228"/>
      <c r="IX131" s="228"/>
      <c r="IY131" s="228"/>
      <c r="IZ131" s="228"/>
      <c r="JA131" s="228"/>
      <c r="JB131" s="228"/>
      <c r="JC131" s="228"/>
      <c r="JD131" s="228"/>
      <c r="JE131" s="228"/>
      <c r="JF131" s="228"/>
      <c r="JG131" s="228"/>
      <c r="JH131" s="228"/>
      <c r="JI131" s="228"/>
      <c r="JJ131" s="228"/>
      <c r="JK131" s="228"/>
      <c r="JL131" s="228"/>
      <c r="JM131" s="228"/>
      <c r="JN131" s="228"/>
      <c r="JO131" s="228"/>
      <c r="JP131" s="228"/>
      <c r="JQ131" s="228"/>
      <c r="JR131" s="228"/>
      <c r="JS131" s="228"/>
      <c r="JT131" s="228"/>
      <c r="JU131" s="228"/>
      <c r="JV131" s="228"/>
      <c r="JW131" s="228"/>
      <c r="JX131" s="228"/>
      <c r="JY131" s="228"/>
      <c r="JZ131" s="228"/>
      <c r="KA131" s="228"/>
      <c r="KB131" s="228"/>
      <c r="KC131" s="228"/>
      <c r="KD131" s="228"/>
      <c r="KE131" s="228"/>
      <c r="KF131" s="228"/>
      <c r="KG131" s="228"/>
      <c r="KH131" s="228"/>
      <c r="KI131" s="228"/>
      <c r="KJ131" s="228"/>
      <c r="KK131" s="228"/>
      <c r="KL131" s="228"/>
      <c r="KM131" s="228"/>
      <c r="KN131" s="228"/>
      <c r="KO131" s="228"/>
      <c r="KP131" s="228"/>
      <c r="KQ131" s="228"/>
      <c r="KR131" s="228"/>
      <c r="KS131" s="228"/>
      <c r="KT131" s="228"/>
      <c r="KU131" s="228"/>
      <c r="KV131" s="228"/>
      <c r="KW131" s="228"/>
      <c r="KX131" s="228"/>
      <c r="KY131" s="228"/>
      <c r="KZ131" s="228"/>
      <c r="LA131" s="228"/>
      <c r="LB131" s="228"/>
      <c r="LC131" s="228"/>
      <c r="LD131" s="228"/>
      <c r="LE131" s="228"/>
      <c r="LF131" s="228"/>
      <c r="LG131" s="228"/>
      <c r="LH131" s="228"/>
      <c r="LI131" s="228"/>
      <c r="LJ131" s="228"/>
      <c r="LK131" s="228"/>
      <c r="LL131" s="228"/>
      <c r="LM131" s="228"/>
      <c r="LN131" s="228"/>
      <c r="LO131" s="228"/>
      <c r="LP131" s="228"/>
      <c r="LQ131" s="228"/>
      <c r="LR131" s="228"/>
    </row>
    <row r="132" spans="1:330" s="176" customFormat="1" ht="13.5" customHeight="1" x14ac:dyDescent="0.25">
      <c r="A132" s="259">
        <v>121</v>
      </c>
      <c r="B132" s="260" t="s">
        <v>107</v>
      </c>
      <c r="C132" s="260" t="s">
        <v>1634</v>
      </c>
      <c r="D132" s="261" t="s">
        <v>36</v>
      </c>
      <c r="E132" s="291"/>
      <c r="F132" s="291"/>
      <c r="G132" s="262" t="s">
        <v>82</v>
      </c>
      <c r="H132" s="262"/>
      <c r="I132" s="262"/>
      <c r="J132" s="262"/>
      <c r="K132" s="262" t="s">
        <v>344</v>
      </c>
      <c r="L132" s="314">
        <v>55</v>
      </c>
      <c r="M132" s="322" t="s">
        <v>150</v>
      </c>
      <c r="N132" s="26">
        <v>0</v>
      </c>
      <c r="O132" s="266">
        <f t="shared" si="8"/>
        <v>0</v>
      </c>
      <c r="P132" s="267">
        <f t="shared" si="7"/>
        <v>0</v>
      </c>
      <c r="Q132" s="268">
        <f t="shared" si="9"/>
        <v>0</v>
      </c>
      <c r="R132" s="231"/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  <c r="AL132" s="228"/>
      <c r="AM132" s="228"/>
      <c r="AN132" s="228"/>
      <c r="AO132" s="228"/>
      <c r="AP132" s="228"/>
      <c r="AQ132" s="228"/>
      <c r="AR132" s="228"/>
      <c r="AS132" s="228"/>
      <c r="AT132" s="228"/>
      <c r="AU132" s="228"/>
      <c r="AV132" s="228"/>
      <c r="AW132" s="228"/>
      <c r="AX132" s="228"/>
      <c r="AY132" s="228"/>
      <c r="AZ132" s="228"/>
      <c r="BA132" s="228"/>
      <c r="BB132" s="228"/>
      <c r="BC132" s="228"/>
      <c r="BD132" s="228"/>
      <c r="BE132" s="228"/>
      <c r="BF132" s="228"/>
      <c r="BG132" s="228"/>
      <c r="BH132" s="228"/>
      <c r="BI132" s="228"/>
      <c r="BJ132" s="228"/>
      <c r="BK132" s="228"/>
      <c r="BL132" s="228"/>
      <c r="BM132" s="228"/>
      <c r="BN132" s="228"/>
      <c r="BO132" s="228"/>
      <c r="BP132" s="228"/>
      <c r="BQ132" s="228"/>
      <c r="BR132" s="228"/>
      <c r="BS132" s="228"/>
      <c r="BT132" s="228"/>
      <c r="BU132" s="228"/>
      <c r="BV132" s="228"/>
      <c r="BW132" s="228"/>
      <c r="BX132" s="228"/>
      <c r="BY132" s="228"/>
      <c r="BZ132" s="228"/>
      <c r="CA132" s="228"/>
      <c r="CB132" s="228"/>
      <c r="CC132" s="228"/>
      <c r="CD132" s="228"/>
      <c r="CE132" s="228"/>
      <c r="CF132" s="228"/>
      <c r="CG132" s="228"/>
      <c r="CH132" s="228"/>
      <c r="CI132" s="228"/>
      <c r="CJ132" s="228"/>
      <c r="CK132" s="228"/>
      <c r="CL132" s="228"/>
      <c r="CM132" s="228"/>
      <c r="CN132" s="228"/>
      <c r="CO132" s="228"/>
      <c r="CP132" s="228"/>
      <c r="CQ132" s="228"/>
      <c r="CR132" s="228"/>
      <c r="CS132" s="228"/>
      <c r="CT132" s="228"/>
      <c r="CU132" s="228"/>
      <c r="CV132" s="228"/>
      <c r="CW132" s="228"/>
      <c r="CX132" s="228"/>
      <c r="CY132" s="228"/>
      <c r="CZ132" s="228"/>
      <c r="DA132" s="228"/>
      <c r="DB132" s="228"/>
      <c r="DC132" s="228"/>
      <c r="DD132" s="228"/>
      <c r="DE132" s="228"/>
      <c r="DF132" s="228"/>
      <c r="DG132" s="228"/>
      <c r="DH132" s="228"/>
      <c r="DI132" s="228"/>
      <c r="DJ132" s="228"/>
      <c r="DK132" s="228"/>
      <c r="DL132" s="228"/>
      <c r="DM132" s="228"/>
      <c r="DN132" s="228"/>
      <c r="DO132" s="228"/>
      <c r="DP132" s="228"/>
      <c r="DQ132" s="228"/>
      <c r="DR132" s="228"/>
      <c r="DS132" s="228"/>
      <c r="DT132" s="228"/>
      <c r="DU132" s="228"/>
      <c r="DV132" s="228"/>
      <c r="DW132" s="228"/>
      <c r="DX132" s="228"/>
      <c r="DY132" s="228"/>
      <c r="DZ132" s="228"/>
      <c r="EA132" s="228"/>
      <c r="EB132" s="228"/>
      <c r="EC132" s="228"/>
      <c r="ED132" s="228"/>
      <c r="EE132" s="228"/>
      <c r="EF132" s="228"/>
      <c r="EG132" s="228"/>
      <c r="EH132" s="228"/>
      <c r="EI132" s="228"/>
      <c r="EJ132" s="228"/>
      <c r="EK132" s="228"/>
      <c r="EL132" s="228"/>
      <c r="EM132" s="228"/>
      <c r="EN132" s="228"/>
      <c r="EO132" s="228"/>
      <c r="EP132" s="228"/>
      <c r="EQ132" s="228"/>
      <c r="ER132" s="228"/>
      <c r="ES132" s="228"/>
      <c r="ET132" s="228"/>
      <c r="EU132" s="228"/>
      <c r="EV132" s="228"/>
      <c r="EW132" s="228"/>
      <c r="EX132" s="228"/>
      <c r="EY132" s="228"/>
      <c r="EZ132" s="228"/>
      <c r="FA132" s="228"/>
      <c r="FB132" s="228"/>
      <c r="FC132" s="228"/>
      <c r="FD132" s="228"/>
      <c r="FE132" s="228"/>
      <c r="FF132" s="228"/>
      <c r="FG132" s="228"/>
      <c r="FH132" s="228"/>
      <c r="FI132" s="228"/>
      <c r="FJ132" s="228"/>
      <c r="FK132" s="228"/>
      <c r="FL132" s="228"/>
      <c r="FM132" s="228"/>
      <c r="FN132" s="228"/>
      <c r="FO132" s="228"/>
      <c r="FP132" s="228"/>
      <c r="FQ132" s="228"/>
      <c r="FR132" s="228"/>
      <c r="FS132" s="228"/>
      <c r="FT132" s="228"/>
      <c r="FU132" s="228"/>
      <c r="FV132" s="228"/>
      <c r="FW132" s="228"/>
      <c r="FX132" s="228"/>
      <c r="FY132" s="228"/>
      <c r="FZ132" s="228"/>
      <c r="GA132" s="228"/>
      <c r="GB132" s="228"/>
      <c r="GC132" s="228"/>
      <c r="GD132" s="228"/>
      <c r="GE132" s="228"/>
      <c r="GF132" s="228"/>
      <c r="GG132" s="228"/>
      <c r="GH132" s="228"/>
      <c r="GI132" s="228"/>
      <c r="GJ132" s="228"/>
      <c r="GK132" s="228"/>
      <c r="GL132" s="228"/>
      <c r="GM132" s="228"/>
      <c r="GN132" s="228"/>
      <c r="GO132" s="228"/>
      <c r="GP132" s="228"/>
      <c r="GQ132" s="228"/>
      <c r="GR132" s="228"/>
      <c r="GS132" s="228"/>
      <c r="GT132" s="228"/>
      <c r="GU132" s="228"/>
      <c r="GV132" s="228"/>
      <c r="GW132" s="228"/>
      <c r="GX132" s="228"/>
      <c r="GY132" s="228"/>
      <c r="GZ132" s="228"/>
      <c r="HA132" s="228"/>
      <c r="HB132" s="228"/>
      <c r="HC132" s="228"/>
      <c r="HD132" s="228"/>
      <c r="HE132" s="228"/>
      <c r="HF132" s="228"/>
      <c r="HG132" s="228"/>
      <c r="HH132" s="228"/>
      <c r="HI132" s="228"/>
      <c r="HJ132" s="228"/>
      <c r="HK132" s="228"/>
      <c r="HL132" s="228"/>
      <c r="HM132" s="228"/>
      <c r="HN132" s="228"/>
      <c r="HO132" s="228"/>
      <c r="HP132" s="228"/>
      <c r="HQ132" s="228"/>
      <c r="HR132" s="228"/>
      <c r="HS132" s="228"/>
      <c r="HT132" s="228"/>
      <c r="HU132" s="228"/>
      <c r="HV132" s="228"/>
      <c r="HW132" s="228"/>
      <c r="HX132" s="228"/>
      <c r="HY132" s="228"/>
      <c r="HZ132" s="228"/>
      <c r="IA132" s="228"/>
      <c r="IB132" s="228"/>
      <c r="IC132" s="228"/>
      <c r="ID132" s="228"/>
      <c r="IE132" s="228"/>
      <c r="IF132" s="228"/>
      <c r="IG132" s="228"/>
      <c r="IH132" s="228"/>
      <c r="II132" s="228"/>
      <c r="IJ132" s="228"/>
      <c r="IK132" s="228"/>
      <c r="IL132" s="228"/>
      <c r="IM132" s="228"/>
      <c r="IN132" s="228"/>
      <c r="IO132" s="228"/>
      <c r="IP132" s="228"/>
      <c r="IQ132" s="228"/>
      <c r="IR132" s="228"/>
      <c r="IS132" s="228"/>
      <c r="IT132" s="228"/>
      <c r="IU132" s="228"/>
      <c r="IV132" s="228"/>
      <c r="IW132" s="228"/>
      <c r="IX132" s="228"/>
      <c r="IY132" s="228"/>
      <c r="IZ132" s="228"/>
      <c r="JA132" s="228"/>
      <c r="JB132" s="228"/>
      <c r="JC132" s="228"/>
      <c r="JD132" s="228"/>
      <c r="JE132" s="228"/>
      <c r="JF132" s="228"/>
      <c r="JG132" s="228"/>
      <c r="JH132" s="228"/>
      <c r="JI132" s="228"/>
      <c r="JJ132" s="228"/>
      <c r="JK132" s="228"/>
      <c r="JL132" s="228"/>
      <c r="JM132" s="228"/>
      <c r="JN132" s="228"/>
      <c r="JO132" s="228"/>
      <c r="JP132" s="228"/>
      <c r="JQ132" s="228"/>
      <c r="JR132" s="228"/>
      <c r="JS132" s="228"/>
      <c r="JT132" s="228"/>
      <c r="JU132" s="228"/>
      <c r="JV132" s="228"/>
      <c r="JW132" s="228"/>
      <c r="JX132" s="228"/>
      <c r="JY132" s="228"/>
      <c r="JZ132" s="228"/>
      <c r="KA132" s="228"/>
      <c r="KB132" s="228"/>
      <c r="KC132" s="228"/>
      <c r="KD132" s="228"/>
      <c r="KE132" s="228"/>
      <c r="KF132" s="228"/>
      <c r="KG132" s="228"/>
      <c r="KH132" s="228"/>
      <c r="KI132" s="228"/>
      <c r="KJ132" s="228"/>
      <c r="KK132" s="228"/>
      <c r="KL132" s="228"/>
      <c r="KM132" s="228"/>
      <c r="KN132" s="228"/>
      <c r="KO132" s="228"/>
      <c r="KP132" s="228"/>
      <c r="KQ132" s="228"/>
      <c r="KR132" s="228"/>
      <c r="KS132" s="228"/>
      <c r="KT132" s="228"/>
      <c r="KU132" s="228"/>
      <c r="KV132" s="228"/>
      <c r="KW132" s="228"/>
      <c r="KX132" s="228"/>
      <c r="KY132" s="228"/>
      <c r="KZ132" s="228"/>
      <c r="LA132" s="228"/>
      <c r="LB132" s="228"/>
      <c r="LC132" s="228"/>
      <c r="LD132" s="228"/>
      <c r="LE132" s="228"/>
      <c r="LF132" s="228"/>
      <c r="LG132" s="228"/>
      <c r="LH132" s="228"/>
      <c r="LI132" s="228"/>
      <c r="LJ132" s="228"/>
      <c r="LK132" s="228"/>
      <c r="LL132" s="228"/>
      <c r="LM132" s="228"/>
      <c r="LN132" s="228"/>
      <c r="LO132" s="228"/>
      <c r="LP132" s="228"/>
      <c r="LQ132" s="228"/>
      <c r="LR132" s="228"/>
    </row>
    <row r="133" spans="1:330" s="176" customFormat="1" ht="13.5" customHeight="1" x14ac:dyDescent="0.25">
      <c r="A133" s="259">
        <v>122</v>
      </c>
      <c r="B133" s="260" t="s">
        <v>107</v>
      </c>
      <c r="C133" s="260" t="s">
        <v>1634</v>
      </c>
      <c r="D133" s="269" t="s">
        <v>36</v>
      </c>
      <c r="E133" s="293"/>
      <c r="F133" s="292"/>
      <c r="G133" s="262" t="s">
        <v>141</v>
      </c>
      <c r="H133" s="263"/>
      <c r="I133" s="263" t="s">
        <v>175</v>
      </c>
      <c r="J133" s="264"/>
      <c r="K133" s="328" t="s">
        <v>35</v>
      </c>
      <c r="L133" s="314">
        <v>140</v>
      </c>
      <c r="M133" s="322" t="s">
        <v>150</v>
      </c>
      <c r="N133" s="26">
        <v>0</v>
      </c>
      <c r="O133" s="266">
        <f t="shared" si="8"/>
        <v>0</v>
      </c>
      <c r="P133" s="267">
        <f t="shared" si="7"/>
        <v>0</v>
      </c>
      <c r="Q133" s="268">
        <f t="shared" si="9"/>
        <v>0</v>
      </c>
      <c r="R133" s="231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  <c r="AM133" s="228"/>
      <c r="AN133" s="228"/>
      <c r="AO133" s="228"/>
      <c r="AP133" s="228"/>
      <c r="AQ133" s="228"/>
      <c r="AR133" s="228"/>
      <c r="AS133" s="228"/>
      <c r="AT133" s="228"/>
      <c r="AU133" s="228"/>
      <c r="AV133" s="228"/>
      <c r="AW133" s="228"/>
      <c r="AX133" s="228"/>
      <c r="AY133" s="228"/>
      <c r="AZ133" s="228"/>
      <c r="BA133" s="228"/>
      <c r="BB133" s="228"/>
      <c r="BC133" s="228"/>
      <c r="BD133" s="228"/>
      <c r="BE133" s="228"/>
      <c r="BF133" s="228"/>
      <c r="BG133" s="228"/>
      <c r="BH133" s="228"/>
      <c r="BI133" s="228"/>
      <c r="BJ133" s="228"/>
      <c r="BK133" s="228"/>
      <c r="BL133" s="228"/>
      <c r="BM133" s="228"/>
      <c r="BN133" s="228"/>
      <c r="BO133" s="228"/>
      <c r="BP133" s="228"/>
      <c r="BQ133" s="228"/>
      <c r="BR133" s="228"/>
      <c r="BS133" s="228"/>
      <c r="BT133" s="228"/>
      <c r="BU133" s="228"/>
      <c r="BV133" s="228"/>
      <c r="BW133" s="228"/>
      <c r="BX133" s="228"/>
      <c r="BY133" s="228"/>
      <c r="BZ133" s="228"/>
      <c r="CA133" s="228"/>
      <c r="CB133" s="228"/>
      <c r="CC133" s="228"/>
      <c r="CD133" s="228"/>
      <c r="CE133" s="228"/>
      <c r="CF133" s="228"/>
      <c r="CG133" s="228"/>
      <c r="CH133" s="228"/>
      <c r="CI133" s="228"/>
      <c r="CJ133" s="228"/>
      <c r="CK133" s="228"/>
      <c r="CL133" s="228"/>
      <c r="CM133" s="228"/>
      <c r="CN133" s="228"/>
      <c r="CO133" s="228"/>
      <c r="CP133" s="228"/>
      <c r="CQ133" s="228"/>
      <c r="CR133" s="228"/>
      <c r="CS133" s="228"/>
      <c r="CT133" s="228"/>
      <c r="CU133" s="228"/>
      <c r="CV133" s="228"/>
      <c r="CW133" s="228"/>
      <c r="CX133" s="228"/>
      <c r="CY133" s="228"/>
      <c r="CZ133" s="228"/>
      <c r="DA133" s="228"/>
      <c r="DB133" s="228"/>
      <c r="DC133" s="228"/>
      <c r="DD133" s="228"/>
      <c r="DE133" s="228"/>
      <c r="DF133" s="228"/>
      <c r="DG133" s="228"/>
      <c r="DH133" s="228"/>
      <c r="DI133" s="228"/>
      <c r="DJ133" s="228"/>
      <c r="DK133" s="228"/>
      <c r="DL133" s="228"/>
      <c r="DM133" s="228"/>
      <c r="DN133" s="228"/>
      <c r="DO133" s="228"/>
      <c r="DP133" s="228"/>
      <c r="DQ133" s="228"/>
      <c r="DR133" s="228"/>
      <c r="DS133" s="228"/>
      <c r="DT133" s="228"/>
      <c r="DU133" s="228"/>
      <c r="DV133" s="228"/>
      <c r="DW133" s="228"/>
      <c r="DX133" s="228"/>
      <c r="DY133" s="228"/>
      <c r="DZ133" s="228"/>
      <c r="EA133" s="228"/>
      <c r="EB133" s="228"/>
      <c r="EC133" s="228"/>
      <c r="ED133" s="228"/>
      <c r="EE133" s="228"/>
      <c r="EF133" s="228"/>
      <c r="EG133" s="228"/>
      <c r="EH133" s="228"/>
      <c r="EI133" s="228"/>
      <c r="EJ133" s="228"/>
      <c r="EK133" s="228"/>
      <c r="EL133" s="228"/>
      <c r="EM133" s="228"/>
      <c r="EN133" s="228"/>
      <c r="EO133" s="228"/>
      <c r="EP133" s="228"/>
      <c r="EQ133" s="228"/>
      <c r="ER133" s="228"/>
      <c r="ES133" s="228"/>
      <c r="ET133" s="228"/>
      <c r="EU133" s="228"/>
      <c r="EV133" s="228"/>
      <c r="EW133" s="228"/>
      <c r="EX133" s="228"/>
      <c r="EY133" s="228"/>
      <c r="EZ133" s="228"/>
      <c r="FA133" s="228"/>
      <c r="FB133" s="228"/>
      <c r="FC133" s="228"/>
      <c r="FD133" s="228"/>
      <c r="FE133" s="228"/>
      <c r="FF133" s="228"/>
      <c r="FG133" s="228"/>
      <c r="FH133" s="228"/>
      <c r="FI133" s="228"/>
      <c r="FJ133" s="228"/>
      <c r="FK133" s="228"/>
      <c r="FL133" s="228"/>
      <c r="FM133" s="228"/>
      <c r="FN133" s="228"/>
      <c r="FO133" s="228"/>
      <c r="FP133" s="228"/>
      <c r="FQ133" s="228"/>
      <c r="FR133" s="228"/>
      <c r="FS133" s="228"/>
      <c r="FT133" s="228"/>
      <c r="FU133" s="228"/>
      <c r="FV133" s="228"/>
      <c r="FW133" s="228"/>
      <c r="FX133" s="228"/>
      <c r="FY133" s="228"/>
      <c r="FZ133" s="228"/>
      <c r="GA133" s="228"/>
      <c r="GB133" s="228"/>
      <c r="GC133" s="228"/>
      <c r="GD133" s="228"/>
      <c r="GE133" s="228"/>
      <c r="GF133" s="228"/>
      <c r="GG133" s="228"/>
      <c r="GH133" s="228"/>
      <c r="GI133" s="228"/>
      <c r="GJ133" s="228"/>
      <c r="GK133" s="228"/>
      <c r="GL133" s="228"/>
      <c r="GM133" s="228"/>
      <c r="GN133" s="228"/>
      <c r="GO133" s="228"/>
      <c r="GP133" s="228"/>
      <c r="GQ133" s="228"/>
      <c r="GR133" s="228"/>
      <c r="GS133" s="228"/>
      <c r="GT133" s="228"/>
      <c r="GU133" s="228"/>
      <c r="GV133" s="228"/>
      <c r="GW133" s="228"/>
      <c r="GX133" s="228"/>
      <c r="GY133" s="228"/>
      <c r="GZ133" s="228"/>
      <c r="HA133" s="228"/>
      <c r="HB133" s="228"/>
      <c r="HC133" s="228"/>
      <c r="HD133" s="228"/>
      <c r="HE133" s="228"/>
      <c r="HF133" s="228"/>
      <c r="HG133" s="228"/>
      <c r="HH133" s="228"/>
      <c r="HI133" s="228"/>
      <c r="HJ133" s="228"/>
      <c r="HK133" s="228"/>
      <c r="HL133" s="228"/>
      <c r="HM133" s="228"/>
      <c r="HN133" s="228"/>
      <c r="HO133" s="228"/>
      <c r="HP133" s="228"/>
      <c r="HQ133" s="228"/>
      <c r="HR133" s="228"/>
      <c r="HS133" s="228"/>
      <c r="HT133" s="228"/>
      <c r="HU133" s="228"/>
      <c r="HV133" s="228"/>
      <c r="HW133" s="228"/>
      <c r="HX133" s="228"/>
      <c r="HY133" s="228"/>
      <c r="HZ133" s="228"/>
      <c r="IA133" s="228"/>
      <c r="IB133" s="228"/>
      <c r="IC133" s="228"/>
      <c r="ID133" s="228"/>
      <c r="IE133" s="228"/>
      <c r="IF133" s="228"/>
      <c r="IG133" s="228"/>
      <c r="IH133" s="228"/>
      <c r="II133" s="228"/>
      <c r="IJ133" s="228"/>
      <c r="IK133" s="228"/>
      <c r="IL133" s="228"/>
      <c r="IM133" s="228"/>
      <c r="IN133" s="228"/>
      <c r="IO133" s="228"/>
      <c r="IP133" s="228"/>
      <c r="IQ133" s="228"/>
      <c r="IR133" s="228"/>
      <c r="IS133" s="228"/>
      <c r="IT133" s="228"/>
      <c r="IU133" s="228"/>
      <c r="IV133" s="228"/>
      <c r="IW133" s="228"/>
      <c r="IX133" s="228"/>
      <c r="IY133" s="228"/>
      <c r="IZ133" s="228"/>
      <c r="JA133" s="228"/>
      <c r="JB133" s="228"/>
      <c r="JC133" s="228"/>
      <c r="JD133" s="228"/>
      <c r="JE133" s="228"/>
      <c r="JF133" s="228"/>
      <c r="JG133" s="228"/>
      <c r="JH133" s="228"/>
      <c r="JI133" s="228"/>
      <c r="JJ133" s="228"/>
      <c r="JK133" s="228"/>
      <c r="JL133" s="228"/>
      <c r="JM133" s="228"/>
      <c r="JN133" s="228"/>
      <c r="JO133" s="228"/>
      <c r="JP133" s="228"/>
      <c r="JQ133" s="228"/>
      <c r="JR133" s="228"/>
      <c r="JS133" s="228"/>
      <c r="JT133" s="228"/>
      <c r="JU133" s="228"/>
      <c r="JV133" s="228"/>
      <c r="JW133" s="228"/>
      <c r="JX133" s="228"/>
      <c r="JY133" s="228"/>
      <c r="JZ133" s="228"/>
      <c r="KA133" s="228"/>
      <c r="KB133" s="228"/>
      <c r="KC133" s="228"/>
      <c r="KD133" s="228"/>
      <c r="KE133" s="228"/>
      <c r="KF133" s="228"/>
      <c r="KG133" s="228"/>
      <c r="KH133" s="228"/>
      <c r="KI133" s="228"/>
      <c r="KJ133" s="228"/>
      <c r="KK133" s="228"/>
      <c r="KL133" s="228"/>
      <c r="KM133" s="228"/>
      <c r="KN133" s="228"/>
      <c r="KO133" s="228"/>
      <c r="KP133" s="228"/>
      <c r="KQ133" s="228"/>
      <c r="KR133" s="228"/>
      <c r="KS133" s="228"/>
      <c r="KT133" s="228"/>
      <c r="KU133" s="228"/>
      <c r="KV133" s="228"/>
      <c r="KW133" s="228"/>
      <c r="KX133" s="228"/>
      <c r="KY133" s="228"/>
      <c r="KZ133" s="228"/>
      <c r="LA133" s="228"/>
      <c r="LB133" s="228"/>
      <c r="LC133" s="228"/>
      <c r="LD133" s="228"/>
      <c r="LE133" s="228"/>
      <c r="LF133" s="228"/>
      <c r="LG133" s="228"/>
      <c r="LH133" s="228"/>
      <c r="LI133" s="228"/>
      <c r="LJ133" s="228"/>
      <c r="LK133" s="228"/>
      <c r="LL133" s="228"/>
      <c r="LM133" s="228"/>
      <c r="LN133" s="228"/>
      <c r="LO133" s="228"/>
      <c r="LP133" s="228"/>
      <c r="LQ133" s="228"/>
      <c r="LR133" s="228"/>
    </row>
    <row r="134" spans="1:330" s="176" customFormat="1" ht="13.5" customHeight="1" x14ac:dyDescent="0.25">
      <c r="A134" s="259">
        <v>123</v>
      </c>
      <c r="B134" s="260" t="s">
        <v>107</v>
      </c>
      <c r="C134" s="260" t="s">
        <v>1634</v>
      </c>
      <c r="D134" s="261" t="s">
        <v>36</v>
      </c>
      <c r="E134" s="292"/>
      <c r="F134" s="291"/>
      <c r="G134" s="262" t="s">
        <v>141</v>
      </c>
      <c r="H134" s="262"/>
      <c r="I134" s="262" t="s">
        <v>345</v>
      </c>
      <c r="J134" s="262"/>
      <c r="K134" s="328" t="s">
        <v>35</v>
      </c>
      <c r="L134" s="314">
        <v>162</v>
      </c>
      <c r="M134" s="322" t="s">
        <v>150</v>
      </c>
      <c r="N134" s="26">
        <v>0</v>
      </c>
      <c r="O134" s="266">
        <f t="shared" si="8"/>
        <v>0</v>
      </c>
      <c r="P134" s="267">
        <f t="shared" si="7"/>
        <v>0</v>
      </c>
      <c r="Q134" s="268">
        <f t="shared" si="9"/>
        <v>0</v>
      </c>
      <c r="R134" s="231"/>
      <c r="S134" s="228"/>
      <c r="T134" s="228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  <c r="AI134" s="228"/>
      <c r="AJ134" s="228"/>
      <c r="AK134" s="228"/>
      <c r="AL134" s="228"/>
      <c r="AM134" s="228"/>
      <c r="AN134" s="228"/>
      <c r="AO134" s="228"/>
      <c r="AP134" s="228"/>
      <c r="AQ134" s="228"/>
      <c r="AR134" s="228"/>
      <c r="AS134" s="228"/>
      <c r="AT134" s="228"/>
      <c r="AU134" s="228"/>
      <c r="AV134" s="228"/>
      <c r="AW134" s="228"/>
      <c r="AX134" s="228"/>
      <c r="AY134" s="228"/>
      <c r="AZ134" s="228"/>
      <c r="BA134" s="228"/>
      <c r="BB134" s="228"/>
      <c r="BC134" s="228"/>
      <c r="BD134" s="228"/>
      <c r="BE134" s="228"/>
      <c r="BF134" s="228"/>
      <c r="BG134" s="228"/>
      <c r="BH134" s="228"/>
      <c r="BI134" s="228"/>
      <c r="BJ134" s="228"/>
      <c r="BK134" s="228"/>
      <c r="BL134" s="228"/>
      <c r="BM134" s="228"/>
      <c r="BN134" s="228"/>
      <c r="BO134" s="228"/>
      <c r="BP134" s="228"/>
      <c r="BQ134" s="228"/>
      <c r="BR134" s="228"/>
      <c r="BS134" s="228"/>
      <c r="BT134" s="228"/>
      <c r="BU134" s="228"/>
      <c r="BV134" s="228"/>
      <c r="BW134" s="228"/>
      <c r="BX134" s="228"/>
      <c r="BY134" s="228"/>
      <c r="BZ134" s="228"/>
      <c r="CA134" s="228"/>
      <c r="CB134" s="228"/>
      <c r="CC134" s="228"/>
      <c r="CD134" s="228"/>
      <c r="CE134" s="228"/>
      <c r="CF134" s="228"/>
      <c r="CG134" s="228"/>
      <c r="CH134" s="228"/>
      <c r="CI134" s="228"/>
      <c r="CJ134" s="228"/>
      <c r="CK134" s="228"/>
      <c r="CL134" s="228"/>
      <c r="CM134" s="228"/>
      <c r="CN134" s="228"/>
      <c r="CO134" s="228"/>
      <c r="CP134" s="228"/>
      <c r="CQ134" s="228"/>
      <c r="CR134" s="228"/>
      <c r="CS134" s="228"/>
      <c r="CT134" s="228"/>
      <c r="CU134" s="228"/>
      <c r="CV134" s="228"/>
      <c r="CW134" s="228"/>
      <c r="CX134" s="228"/>
      <c r="CY134" s="228"/>
      <c r="CZ134" s="228"/>
      <c r="DA134" s="228"/>
      <c r="DB134" s="228"/>
      <c r="DC134" s="228"/>
      <c r="DD134" s="228"/>
      <c r="DE134" s="228"/>
      <c r="DF134" s="228"/>
      <c r="DG134" s="228"/>
      <c r="DH134" s="228"/>
      <c r="DI134" s="228"/>
      <c r="DJ134" s="228"/>
      <c r="DK134" s="228"/>
      <c r="DL134" s="228"/>
      <c r="DM134" s="228"/>
      <c r="DN134" s="228"/>
      <c r="DO134" s="228"/>
      <c r="DP134" s="228"/>
      <c r="DQ134" s="228"/>
      <c r="DR134" s="228"/>
      <c r="DS134" s="228"/>
      <c r="DT134" s="228"/>
      <c r="DU134" s="228"/>
      <c r="DV134" s="228"/>
      <c r="DW134" s="228"/>
      <c r="DX134" s="228"/>
      <c r="DY134" s="228"/>
      <c r="DZ134" s="228"/>
      <c r="EA134" s="228"/>
      <c r="EB134" s="228"/>
      <c r="EC134" s="228"/>
      <c r="ED134" s="228"/>
      <c r="EE134" s="228"/>
      <c r="EF134" s="228"/>
      <c r="EG134" s="228"/>
      <c r="EH134" s="228"/>
      <c r="EI134" s="228"/>
      <c r="EJ134" s="228"/>
      <c r="EK134" s="228"/>
      <c r="EL134" s="228"/>
      <c r="EM134" s="228"/>
      <c r="EN134" s="228"/>
      <c r="EO134" s="228"/>
      <c r="EP134" s="228"/>
      <c r="EQ134" s="228"/>
      <c r="ER134" s="228"/>
      <c r="ES134" s="228"/>
      <c r="ET134" s="228"/>
      <c r="EU134" s="228"/>
      <c r="EV134" s="228"/>
      <c r="EW134" s="228"/>
      <c r="EX134" s="228"/>
      <c r="EY134" s="228"/>
      <c r="EZ134" s="228"/>
      <c r="FA134" s="228"/>
      <c r="FB134" s="228"/>
      <c r="FC134" s="228"/>
      <c r="FD134" s="228"/>
      <c r="FE134" s="228"/>
      <c r="FF134" s="228"/>
      <c r="FG134" s="228"/>
      <c r="FH134" s="228"/>
      <c r="FI134" s="228"/>
      <c r="FJ134" s="228"/>
      <c r="FK134" s="228"/>
      <c r="FL134" s="228"/>
      <c r="FM134" s="228"/>
      <c r="FN134" s="228"/>
      <c r="FO134" s="228"/>
      <c r="FP134" s="228"/>
      <c r="FQ134" s="228"/>
      <c r="FR134" s="228"/>
      <c r="FS134" s="228"/>
      <c r="FT134" s="228"/>
      <c r="FU134" s="228"/>
      <c r="FV134" s="228"/>
      <c r="FW134" s="228"/>
      <c r="FX134" s="228"/>
      <c r="FY134" s="228"/>
      <c r="FZ134" s="228"/>
      <c r="GA134" s="228"/>
      <c r="GB134" s="228"/>
      <c r="GC134" s="228"/>
      <c r="GD134" s="228"/>
      <c r="GE134" s="228"/>
      <c r="GF134" s="228"/>
      <c r="GG134" s="228"/>
      <c r="GH134" s="228"/>
      <c r="GI134" s="228"/>
      <c r="GJ134" s="228"/>
      <c r="GK134" s="228"/>
      <c r="GL134" s="228"/>
      <c r="GM134" s="228"/>
      <c r="GN134" s="228"/>
      <c r="GO134" s="228"/>
      <c r="GP134" s="228"/>
      <c r="GQ134" s="228"/>
      <c r="GR134" s="228"/>
      <c r="GS134" s="228"/>
      <c r="GT134" s="228"/>
      <c r="GU134" s="228"/>
      <c r="GV134" s="228"/>
      <c r="GW134" s="228"/>
      <c r="GX134" s="228"/>
      <c r="GY134" s="228"/>
      <c r="GZ134" s="228"/>
      <c r="HA134" s="228"/>
      <c r="HB134" s="228"/>
      <c r="HC134" s="228"/>
      <c r="HD134" s="228"/>
      <c r="HE134" s="228"/>
      <c r="HF134" s="228"/>
      <c r="HG134" s="228"/>
      <c r="HH134" s="228"/>
      <c r="HI134" s="228"/>
      <c r="HJ134" s="228"/>
      <c r="HK134" s="228"/>
      <c r="HL134" s="228"/>
      <c r="HM134" s="228"/>
      <c r="HN134" s="228"/>
      <c r="HO134" s="228"/>
      <c r="HP134" s="228"/>
      <c r="HQ134" s="228"/>
      <c r="HR134" s="228"/>
      <c r="HS134" s="228"/>
      <c r="HT134" s="228"/>
      <c r="HU134" s="228"/>
      <c r="HV134" s="228"/>
      <c r="HW134" s="228"/>
      <c r="HX134" s="228"/>
      <c r="HY134" s="228"/>
      <c r="HZ134" s="228"/>
      <c r="IA134" s="228"/>
      <c r="IB134" s="228"/>
      <c r="IC134" s="228"/>
      <c r="ID134" s="228"/>
      <c r="IE134" s="228"/>
      <c r="IF134" s="228"/>
      <c r="IG134" s="228"/>
      <c r="IH134" s="228"/>
      <c r="II134" s="228"/>
      <c r="IJ134" s="228"/>
      <c r="IK134" s="228"/>
      <c r="IL134" s="228"/>
      <c r="IM134" s="228"/>
      <c r="IN134" s="228"/>
      <c r="IO134" s="228"/>
      <c r="IP134" s="228"/>
      <c r="IQ134" s="228"/>
      <c r="IR134" s="228"/>
      <c r="IS134" s="228"/>
      <c r="IT134" s="228"/>
      <c r="IU134" s="228"/>
      <c r="IV134" s="228"/>
      <c r="IW134" s="228"/>
      <c r="IX134" s="228"/>
      <c r="IY134" s="228"/>
      <c r="IZ134" s="228"/>
      <c r="JA134" s="228"/>
      <c r="JB134" s="228"/>
      <c r="JC134" s="228"/>
      <c r="JD134" s="228"/>
      <c r="JE134" s="228"/>
      <c r="JF134" s="228"/>
      <c r="JG134" s="228"/>
      <c r="JH134" s="228"/>
      <c r="JI134" s="228"/>
      <c r="JJ134" s="228"/>
      <c r="JK134" s="228"/>
      <c r="JL134" s="228"/>
      <c r="JM134" s="228"/>
      <c r="JN134" s="228"/>
      <c r="JO134" s="228"/>
      <c r="JP134" s="228"/>
      <c r="JQ134" s="228"/>
      <c r="JR134" s="228"/>
      <c r="JS134" s="228"/>
      <c r="JT134" s="228"/>
      <c r="JU134" s="228"/>
      <c r="JV134" s="228"/>
      <c r="JW134" s="228"/>
      <c r="JX134" s="228"/>
      <c r="JY134" s="228"/>
      <c r="JZ134" s="228"/>
      <c r="KA134" s="228"/>
      <c r="KB134" s="228"/>
      <c r="KC134" s="228"/>
      <c r="KD134" s="228"/>
      <c r="KE134" s="228"/>
      <c r="KF134" s="228"/>
      <c r="KG134" s="228"/>
      <c r="KH134" s="228"/>
      <c r="KI134" s="228"/>
      <c r="KJ134" s="228"/>
      <c r="KK134" s="228"/>
      <c r="KL134" s="228"/>
      <c r="KM134" s="228"/>
      <c r="KN134" s="228"/>
      <c r="KO134" s="228"/>
      <c r="KP134" s="228"/>
      <c r="KQ134" s="228"/>
      <c r="KR134" s="228"/>
      <c r="KS134" s="228"/>
      <c r="KT134" s="228"/>
      <c r="KU134" s="228"/>
      <c r="KV134" s="228"/>
      <c r="KW134" s="228"/>
      <c r="KX134" s="228"/>
      <c r="KY134" s="228"/>
      <c r="KZ134" s="228"/>
      <c r="LA134" s="228"/>
      <c r="LB134" s="228"/>
      <c r="LC134" s="228"/>
      <c r="LD134" s="228"/>
      <c r="LE134" s="228"/>
      <c r="LF134" s="228"/>
      <c r="LG134" s="228"/>
      <c r="LH134" s="228"/>
      <c r="LI134" s="228"/>
      <c r="LJ134" s="228"/>
      <c r="LK134" s="228"/>
      <c r="LL134" s="228"/>
      <c r="LM134" s="228"/>
      <c r="LN134" s="228"/>
      <c r="LO134" s="228"/>
      <c r="LP134" s="228"/>
      <c r="LQ134" s="228"/>
      <c r="LR134" s="228"/>
    </row>
    <row r="135" spans="1:330" s="176" customFormat="1" ht="13.5" customHeight="1" x14ac:dyDescent="0.25">
      <c r="A135" s="259">
        <v>124</v>
      </c>
      <c r="B135" s="260" t="s">
        <v>107</v>
      </c>
      <c r="C135" s="260" t="s">
        <v>1634</v>
      </c>
      <c r="D135" s="273" t="s">
        <v>1678</v>
      </c>
      <c r="E135" s="291"/>
      <c r="F135" s="291"/>
      <c r="G135" s="274" t="s">
        <v>110</v>
      </c>
      <c r="H135" s="274"/>
      <c r="I135" s="274" t="s">
        <v>1607</v>
      </c>
      <c r="J135" s="274"/>
      <c r="K135" s="262"/>
      <c r="L135" s="314">
        <v>54</v>
      </c>
      <c r="M135" s="322" t="s">
        <v>150</v>
      </c>
      <c r="N135" s="26">
        <v>0</v>
      </c>
      <c r="O135" s="266">
        <f t="shared" si="8"/>
        <v>0</v>
      </c>
      <c r="P135" s="267">
        <f t="shared" si="7"/>
        <v>0</v>
      </c>
      <c r="Q135" s="268">
        <f t="shared" si="9"/>
        <v>0</v>
      </c>
      <c r="R135" s="231"/>
      <c r="S135" s="228"/>
      <c r="T135" s="228"/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  <c r="AI135" s="228"/>
      <c r="AJ135" s="228"/>
      <c r="AK135" s="228"/>
      <c r="AL135" s="228"/>
      <c r="AM135" s="228"/>
      <c r="AN135" s="228"/>
      <c r="AO135" s="228"/>
      <c r="AP135" s="228"/>
      <c r="AQ135" s="228"/>
      <c r="AR135" s="228"/>
      <c r="AS135" s="228"/>
      <c r="AT135" s="228"/>
      <c r="AU135" s="228"/>
      <c r="AV135" s="228"/>
      <c r="AW135" s="228"/>
      <c r="AX135" s="228"/>
      <c r="AY135" s="228"/>
      <c r="AZ135" s="228"/>
      <c r="BA135" s="228"/>
      <c r="BB135" s="228"/>
      <c r="BC135" s="228"/>
      <c r="BD135" s="228"/>
      <c r="BE135" s="228"/>
      <c r="BF135" s="228"/>
      <c r="BG135" s="228"/>
      <c r="BH135" s="228"/>
      <c r="BI135" s="228"/>
      <c r="BJ135" s="228"/>
      <c r="BK135" s="228"/>
      <c r="BL135" s="228"/>
      <c r="BM135" s="228"/>
      <c r="BN135" s="228"/>
      <c r="BO135" s="228"/>
      <c r="BP135" s="228"/>
      <c r="BQ135" s="228"/>
      <c r="BR135" s="228"/>
      <c r="BS135" s="228"/>
      <c r="BT135" s="228"/>
      <c r="BU135" s="228"/>
      <c r="BV135" s="228"/>
      <c r="BW135" s="228"/>
      <c r="BX135" s="228"/>
      <c r="BY135" s="228"/>
      <c r="BZ135" s="228"/>
      <c r="CA135" s="228"/>
      <c r="CB135" s="228"/>
      <c r="CC135" s="228"/>
      <c r="CD135" s="228"/>
      <c r="CE135" s="228"/>
      <c r="CF135" s="228"/>
      <c r="CG135" s="228"/>
      <c r="CH135" s="228"/>
      <c r="CI135" s="228"/>
      <c r="CJ135" s="228"/>
      <c r="CK135" s="228"/>
      <c r="CL135" s="228"/>
      <c r="CM135" s="228"/>
      <c r="CN135" s="228"/>
      <c r="CO135" s="228"/>
      <c r="CP135" s="228"/>
      <c r="CQ135" s="228"/>
      <c r="CR135" s="228"/>
      <c r="CS135" s="228"/>
      <c r="CT135" s="228"/>
      <c r="CU135" s="228"/>
      <c r="CV135" s="228"/>
      <c r="CW135" s="228"/>
      <c r="CX135" s="228"/>
      <c r="CY135" s="228"/>
      <c r="CZ135" s="228"/>
      <c r="DA135" s="228"/>
      <c r="DB135" s="228"/>
      <c r="DC135" s="228"/>
      <c r="DD135" s="228"/>
      <c r="DE135" s="228"/>
      <c r="DF135" s="228"/>
      <c r="DG135" s="228"/>
      <c r="DH135" s="228"/>
      <c r="DI135" s="228"/>
      <c r="DJ135" s="228"/>
      <c r="DK135" s="228"/>
      <c r="DL135" s="228"/>
      <c r="DM135" s="228"/>
      <c r="DN135" s="228"/>
      <c r="DO135" s="228"/>
      <c r="DP135" s="228"/>
      <c r="DQ135" s="228"/>
      <c r="DR135" s="228"/>
      <c r="DS135" s="228"/>
      <c r="DT135" s="228"/>
      <c r="DU135" s="228"/>
      <c r="DV135" s="228"/>
      <c r="DW135" s="228"/>
      <c r="DX135" s="228"/>
      <c r="DY135" s="228"/>
      <c r="DZ135" s="228"/>
      <c r="EA135" s="228"/>
      <c r="EB135" s="228"/>
      <c r="EC135" s="228"/>
      <c r="ED135" s="228"/>
      <c r="EE135" s="228"/>
      <c r="EF135" s="228"/>
      <c r="EG135" s="228"/>
      <c r="EH135" s="228"/>
      <c r="EI135" s="228"/>
      <c r="EJ135" s="228"/>
      <c r="EK135" s="228"/>
      <c r="EL135" s="228"/>
      <c r="EM135" s="228"/>
      <c r="EN135" s="228"/>
      <c r="EO135" s="228"/>
      <c r="EP135" s="228"/>
      <c r="EQ135" s="228"/>
      <c r="ER135" s="228"/>
      <c r="ES135" s="228"/>
      <c r="ET135" s="228"/>
      <c r="EU135" s="228"/>
      <c r="EV135" s="228"/>
      <c r="EW135" s="228"/>
      <c r="EX135" s="228"/>
      <c r="EY135" s="228"/>
      <c r="EZ135" s="228"/>
      <c r="FA135" s="228"/>
      <c r="FB135" s="228"/>
      <c r="FC135" s="228"/>
      <c r="FD135" s="228"/>
      <c r="FE135" s="228"/>
      <c r="FF135" s="228"/>
      <c r="FG135" s="228"/>
      <c r="FH135" s="228"/>
      <c r="FI135" s="228"/>
      <c r="FJ135" s="228"/>
      <c r="FK135" s="228"/>
      <c r="FL135" s="228"/>
      <c r="FM135" s="228"/>
      <c r="FN135" s="228"/>
      <c r="FO135" s="228"/>
      <c r="FP135" s="228"/>
      <c r="FQ135" s="228"/>
      <c r="FR135" s="228"/>
      <c r="FS135" s="228"/>
      <c r="FT135" s="228"/>
      <c r="FU135" s="228"/>
      <c r="FV135" s="228"/>
      <c r="FW135" s="228"/>
      <c r="FX135" s="228"/>
      <c r="FY135" s="228"/>
      <c r="FZ135" s="228"/>
      <c r="GA135" s="228"/>
      <c r="GB135" s="228"/>
      <c r="GC135" s="228"/>
      <c r="GD135" s="228"/>
      <c r="GE135" s="228"/>
      <c r="GF135" s="228"/>
      <c r="GG135" s="228"/>
      <c r="GH135" s="228"/>
      <c r="GI135" s="228"/>
      <c r="GJ135" s="228"/>
      <c r="GK135" s="228"/>
      <c r="GL135" s="228"/>
      <c r="GM135" s="228"/>
      <c r="GN135" s="228"/>
      <c r="GO135" s="228"/>
      <c r="GP135" s="228"/>
      <c r="GQ135" s="228"/>
      <c r="GR135" s="228"/>
      <c r="GS135" s="228"/>
      <c r="GT135" s="228"/>
      <c r="GU135" s="228"/>
      <c r="GV135" s="228"/>
      <c r="GW135" s="228"/>
      <c r="GX135" s="228"/>
      <c r="GY135" s="228"/>
      <c r="GZ135" s="228"/>
      <c r="HA135" s="228"/>
      <c r="HB135" s="228"/>
      <c r="HC135" s="228"/>
      <c r="HD135" s="228"/>
      <c r="HE135" s="228"/>
      <c r="HF135" s="228"/>
      <c r="HG135" s="228"/>
      <c r="HH135" s="228"/>
      <c r="HI135" s="228"/>
      <c r="HJ135" s="228"/>
      <c r="HK135" s="228"/>
      <c r="HL135" s="228"/>
      <c r="HM135" s="228"/>
      <c r="HN135" s="228"/>
      <c r="HO135" s="228"/>
      <c r="HP135" s="228"/>
      <c r="HQ135" s="228"/>
      <c r="HR135" s="228"/>
      <c r="HS135" s="228"/>
      <c r="HT135" s="228"/>
      <c r="HU135" s="228"/>
      <c r="HV135" s="228"/>
      <c r="HW135" s="228"/>
      <c r="HX135" s="228"/>
      <c r="HY135" s="228"/>
      <c r="HZ135" s="228"/>
      <c r="IA135" s="228"/>
      <c r="IB135" s="228"/>
      <c r="IC135" s="228"/>
      <c r="ID135" s="228"/>
      <c r="IE135" s="228"/>
      <c r="IF135" s="228"/>
      <c r="IG135" s="228"/>
      <c r="IH135" s="228"/>
      <c r="II135" s="228"/>
      <c r="IJ135" s="228"/>
      <c r="IK135" s="228"/>
      <c r="IL135" s="228"/>
      <c r="IM135" s="228"/>
      <c r="IN135" s="228"/>
      <c r="IO135" s="228"/>
      <c r="IP135" s="228"/>
      <c r="IQ135" s="228"/>
      <c r="IR135" s="228"/>
      <c r="IS135" s="228"/>
      <c r="IT135" s="228"/>
      <c r="IU135" s="228"/>
      <c r="IV135" s="228"/>
      <c r="IW135" s="228"/>
      <c r="IX135" s="228"/>
      <c r="IY135" s="228"/>
      <c r="IZ135" s="228"/>
      <c r="JA135" s="228"/>
      <c r="JB135" s="228"/>
      <c r="JC135" s="228"/>
      <c r="JD135" s="228"/>
      <c r="JE135" s="228"/>
      <c r="JF135" s="228"/>
      <c r="JG135" s="228"/>
      <c r="JH135" s="228"/>
      <c r="JI135" s="228"/>
      <c r="JJ135" s="228"/>
      <c r="JK135" s="228"/>
      <c r="JL135" s="228"/>
      <c r="JM135" s="228"/>
      <c r="JN135" s="228"/>
      <c r="JO135" s="228"/>
      <c r="JP135" s="228"/>
      <c r="JQ135" s="228"/>
      <c r="JR135" s="228"/>
      <c r="JS135" s="228"/>
      <c r="JT135" s="228"/>
      <c r="JU135" s="228"/>
      <c r="JV135" s="228"/>
      <c r="JW135" s="228"/>
      <c r="JX135" s="228"/>
      <c r="JY135" s="228"/>
      <c r="JZ135" s="228"/>
      <c r="KA135" s="228"/>
      <c r="KB135" s="228"/>
      <c r="KC135" s="228"/>
      <c r="KD135" s="228"/>
      <c r="KE135" s="228"/>
      <c r="KF135" s="228"/>
      <c r="KG135" s="228"/>
      <c r="KH135" s="228"/>
      <c r="KI135" s="228"/>
      <c r="KJ135" s="228"/>
      <c r="KK135" s="228"/>
      <c r="KL135" s="228"/>
      <c r="KM135" s="228"/>
      <c r="KN135" s="228"/>
      <c r="KO135" s="228"/>
      <c r="KP135" s="228"/>
      <c r="KQ135" s="228"/>
      <c r="KR135" s="228"/>
      <c r="KS135" s="228"/>
      <c r="KT135" s="228"/>
      <c r="KU135" s="228"/>
      <c r="KV135" s="228"/>
      <c r="KW135" s="228"/>
      <c r="KX135" s="228"/>
      <c r="KY135" s="228"/>
      <c r="KZ135" s="228"/>
      <c r="LA135" s="228"/>
      <c r="LB135" s="228"/>
      <c r="LC135" s="228"/>
      <c r="LD135" s="228"/>
      <c r="LE135" s="228"/>
      <c r="LF135" s="228"/>
      <c r="LG135" s="228"/>
      <c r="LH135" s="228"/>
      <c r="LI135" s="228"/>
      <c r="LJ135" s="228"/>
      <c r="LK135" s="228"/>
      <c r="LL135" s="228"/>
      <c r="LM135" s="228"/>
      <c r="LN135" s="228"/>
      <c r="LO135" s="228"/>
      <c r="LP135" s="228"/>
      <c r="LQ135" s="228"/>
      <c r="LR135" s="228"/>
    </row>
    <row r="136" spans="1:330" s="176" customFormat="1" ht="13.5" customHeight="1" x14ac:dyDescent="0.25">
      <c r="A136" s="259">
        <v>125</v>
      </c>
      <c r="B136" s="260" t="s">
        <v>107</v>
      </c>
      <c r="C136" s="260" t="s">
        <v>1634</v>
      </c>
      <c r="D136" s="273" t="s">
        <v>1678</v>
      </c>
      <c r="E136" s="291"/>
      <c r="F136" s="291"/>
      <c r="G136" s="274" t="s">
        <v>110</v>
      </c>
      <c r="H136" s="274"/>
      <c r="I136" s="274" t="s">
        <v>345</v>
      </c>
      <c r="J136" s="274"/>
      <c r="K136" s="262"/>
      <c r="L136" s="314">
        <v>115</v>
      </c>
      <c r="M136" s="322" t="s">
        <v>150</v>
      </c>
      <c r="N136" s="26">
        <v>0</v>
      </c>
      <c r="O136" s="266">
        <f t="shared" si="8"/>
        <v>0</v>
      </c>
      <c r="P136" s="267">
        <f t="shared" si="7"/>
        <v>0</v>
      </c>
      <c r="Q136" s="268">
        <f t="shared" si="9"/>
        <v>0</v>
      </c>
      <c r="R136" s="231"/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  <c r="AL136" s="228"/>
      <c r="AM136" s="228"/>
      <c r="AN136" s="228"/>
      <c r="AO136" s="228"/>
      <c r="AP136" s="228"/>
      <c r="AQ136" s="228"/>
      <c r="AR136" s="228"/>
      <c r="AS136" s="228"/>
      <c r="AT136" s="228"/>
      <c r="AU136" s="228"/>
      <c r="AV136" s="228"/>
      <c r="AW136" s="228"/>
      <c r="AX136" s="228"/>
      <c r="AY136" s="228"/>
      <c r="AZ136" s="228"/>
      <c r="BA136" s="228"/>
      <c r="BB136" s="228"/>
      <c r="BC136" s="228"/>
      <c r="BD136" s="228"/>
      <c r="BE136" s="228"/>
      <c r="BF136" s="228"/>
      <c r="BG136" s="228"/>
      <c r="BH136" s="228"/>
      <c r="BI136" s="228"/>
      <c r="BJ136" s="228"/>
      <c r="BK136" s="228"/>
      <c r="BL136" s="228"/>
      <c r="BM136" s="228"/>
      <c r="BN136" s="228"/>
      <c r="BO136" s="228"/>
      <c r="BP136" s="228"/>
      <c r="BQ136" s="228"/>
      <c r="BR136" s="228"/>
      <c r="BS136" s="228"/>
      <c r="BT136" s="228"/>
      <c r="BU136" s="228"/>
      <c r="BV136" s="228"/>
      <c r="BW136" s="228"/>
      <c r="BX136" s="228"/>
      <c r="BY136" s="228"/>
      <c r="BZ136" s="228"/>
      <c r="CA136" s="228"/>
      <c r="CB136" s="228"/>
      <c r="CC136" s="228"/>
      <c r="CD136" s="228"/>
      <c r="CE136" s="228"/>
      <c r="CF136" s="228"/>
      <c r="CG136" s="228"/>
      <c r="CH136" s="228"/>
      <c r="CI136" s="228"/>
      <c r="CJ136" s="228"/>
      <c r="CK136" s="228"/>
      <c r="CL136" s="228"/>
      <c r="CM136" s="228"/>
      <c r="CN136" s="228"/>
      <c r="CO136" s="228"/>
      <c r="CP136" s="228"/>
      <c r="CQ136" s="228"/>
      <c r="CR136" s="228"/>
      <c r="CS136" s="228"/>
      <c r="CT136" s="228"/>
      <c r="CU136" s="228"/>
      <c r="CV136" s="228"/>
      <c r="CW136" s="228"/>
      <c r="CX136" s="228"/>
      <c r="CY136" s="228"/>
      <c r="CZ136" s="228"/>
      <c r="DA136" s="228"/>
      <c r="DB136" s="228"/>
      <c r="DC136" s="228"/>
      <c r="DD136" s="228"/>
      <c r="DE136" s="228"/>
      <c r="DF136" s="228"/>
      <c r="DG136" s="228"/>
      <c r="DH136" s="228"/>
      <c r="DI136" s="228"/>
      <c r="DJ136" s="228"/>
      <c r="DK136" s="228"/>
      <c r="DL136" s="228"/>
      <c r="DM136" s="228"/>
      <c r="DN136" s="228"/>
      <c r="DO136" s="228"/>
      <c r="DP136" s="228"/>
      <c r="DQ136" s="228"/>
      <c r="DR136" s="228"/>
      <c r="DS136" s="228"/>
      <c r="DT136" s="228"/>
      <c r="DU136" s="228"/>
      <c r="DV136" s="228"/>
      <c r="DW136" s="228"/>
      <c r="DX136" s="228"/>
      <c r="DY136" s="228"/>
      <c r="DZ136" s="228"/>
      <c r="EA136" s="228"/>
      <c r="EB136" s="228"/>
      <c r="EC136" s="228"/>
      <c r="ED136" s="228"/>
      <c r="EE136" s="228"/>
      <c r="EF136" s="228"/>
      <c r="EG136" s="228"/>
      <c r="EH136" s="228"/>
      <c r="EI136" s="228"/>
      <c r="EJ136" s="228"/>
      <c r="EK136" s="228"/>
      <c r="EL136" s="228"/>
      <c r="EM136" s="228"/>
      <c r="EN136" s="228"/>
      <c r="EO136" s="228"/>
      <c r="EP136" s="228"/>
      <c r="EQ136" s="228"/>
      <c r="ER136" s="228"/>
      <c r="ES136" s="228"/>
      <c r="ET136" s="228"/>
      <c r="EU136" s="228"/>
      <c r="EV136" s="228"/>
      <c r="EW136" s="228"/>
      <c r="EX136" s="228"/>
      <c r="EY136" s="228"/>
      <c r="EZ136" s="228"/>
      <c r="FA136" s="228"/>
      <c r="FB136" s="228"/>
      <c r="FC136" s="228"/>
      <c r="FD136" s="228"/>
      <c r="FE136" s="228"/>
      <c r="FF136" s="228"/>
      <c r="FG136" s="228"/>
      <c r="FH136" s="228"/>
      <c r="FI136" s="228"/>
      <c r="FJ136" s="228"/>
      <c r="FK136" s="228"/>
      <c r="FL136" s="228"/>
      <c r="FM136" s="228"/>
      <c r="FN136" s="228"/>
      <c r="FO136" s="228"/>
      <c r="FP136" s="228"/>
      <c r="FQ136" s="228"/>
      <c r="FR136" s="228"/>
      <c r="FS136" s="228"/>
      <c r="FT136" s="228"/>
      <c r="FU136" s="228"/>
      <c r="FV136" s="228"/>
      <c r="FW136" s="228"/>
      <c r="FX136" s="228"/>
      <c r="FY136" s="228"/>
      <c r="FZ136" s="228"/>
      <c r="GA136" s="228"/>
      <c r="GB136" s="228"/>
      <c r="GC136" s="228"/>
      <c r="GD136" s="228"/>
      <c r="GE136" s="228"/>
      <c r="GF136" s="228"/>
      <c r="GG136" s="228"/>
      <c r="GH136" s="228"/>
      <c r="GI136" s="228"/>
      <c r="GJ136" s="228"/>
      <c r="GK136" s="228"/>
      <c r="GL136" s="228"/>
      <c r="GM136" s="228"/>
      <c r="GN136" s="228"/>
      <c r="GO136" s="228"/>
      <c r="GP136" s="228"/>
      <c r="GQ136" s="228"/>
      <c r="GR136" s="228"/>
      <c r="GS136" s="228"/>
      <c r="GT136" s="228"/>
      <c r="GU136" s="228"/>
      <c r="GV136" s="228"/>
      <c r="GW136" s="228"/>
      <c r="GX136" s="228"/>
      <c r="GY136" s="228"/>
      <c r="GZ136" s="228"/>
      <c r="HA136" s="228"/>
      <c r="HB136" s="228"/>
      <c r="HC136" s="228"/>
      <c r="HD136" s="228"/>
      <c r="HE136" s="228"/>
      <c r="HF136" s="228"/>
      <c r="HG136" s="228"/>
      <c r="HH136" s="228"/>
      <c r="HI136" s="228"/>
      <c r="HJ136" s="228"/>
      <c r="HK136" s="228"/>
      <c r="HL136" s="228"/>
      <c r="HM136" s="228"/>
      <c r="HN136" s="228"/>
      <c r="HO136" s="228"/>
      <c r="HP136" s="228"/>
      <c r="HQ136" s="228"/>
      <c r="HR136" s="228"/>
      <c r="HS136" s="228"/>
      <c r="HT136" s="228"/>
      <c r="HU136" s="228"/>
      <c r="HV136" s="228"/>
      <c r="HW136" s="228"/>
      <c r="HX136" s="228"/>
      <c r="HY136" s="228"/>
      <c r="HZ136" s="228"/>
      <c r="IA136" s="228"/>
      <c r="IB136" s="228"/>
      <c r="IC136" s="228"/>
      <c r="ID136" s="228"/>
      <c r="IE136" s="228"/>
      <c r="IF136" s="228"/>
      <c r="IG136" s="228"/>
      <c r="IH136" s="228"/>
      <c r="II136" s="228"/>
      <c r="IJ136" s="228"/>
      <c r="IK136" s="228"/>
      <c r="IL136" s="228"/>
      <c r="IM136" s="228"/>
      <c r="IN136" s="228"/>
      <c r="IO136" s="228"/>
      <c r="IP136" s="228"/>
      <c r="IQ136" s="228"/>
      <c r="IR136" s="228"/>
      <c r="IS136" s="228"/>
      <c r="IT136" s="228"/>
      <c r="IU136" s="228"/>
      <c r="IV136" s="228"/>
      <c r="IW136" s="228"/>
      <c r="IX136" s="228"/>
      <c r="IY136" s="228"/>
      <c r="IZ136" s="228"/>
      <c r="JA136" s="228"/>
      <c r="JB136" s="228"/>
      <c r="JC136" s="228"/>
      <c r="JD136" s="228"/>
      <c r="JE136" s="228"/>
      <c r="JF136" s="228"/>
      <c r="JG136" s="228"/>
      <c r="JH136" s="228"/>
      <c r="JI136" s="228"/>
      <c r="JJ136" s="228"/>
      <c r="JK136" s="228"/>
      <c r="JL136" s="228"/>
      <c r="JM136" s="228"/>
      <c r="JN136" s="228"/>
      <c r="JO136" s="228"/>
      <c r="JP136" s="228"/>
      <c r="JQ136" s="228"/>
      <c r="JR136" s="228"/>
      <c r="JS136" s="228"/>
      <c r="JT136" s="228"/>
      <c r="JU136" s="228"/>
      <c r="JV136" s="228"/>
      <c r="JW136" s="228"/>
      <c r="JX136" s="228"/>
      <c r="JY136" s="228"/>
      <c r="JZ136" s="228"/>
      <c r="KA136" s="228"/>
      <c r="KB136" s="228"/>
      <c r="KC136" s="228"/>
      <c r="KD136" s="228"/>
      <c r="KE136" s="228"/>
      <c r="KF136" s="228"/>
      <c r="KG136" s="228"/>
      <c r="KH136" s="228"/>
      <c r="KI136" s="228"/>
      <c r="KJ136" s="228"/>
      <c r="KK136" s="228"/>
      <c r="KL136" s="228"/>
      <c r="KM136" s="228"/>
      <c r="KN136" s="228"/>
      <c r="KO136" s="228"/>
      <c r="KP136" s="228"/>
      <c r="KQ136" s="228"/>
      <c r="KR136" s="228"/>
      <c r="KS136" s="228"/>
      <c r="KT136" s="228"/>
      <c r="KU136" s="228"/>
      <c r="KV136" s="228"/>
      <c r="KW136" s="228"/>
      <c r="KX136" s="228"/>
      <c r="KY136" s="228"/>
      <c r="KZ136" s="228"/>
      <c r="LA136" s="228"/>
      <c r="LB136" s="228"/>
      <c r="LC136" s="228"/>
      <c r="LD136" s="228"/>
      <c r="LE136" s="228"/>
      <c r="LF136" s="228"/>
      <c r="LG136" s="228"/>
      <c r="LH136" s="228"/>
      <c r="LI136" s="228"/>
      <c r="LJ136" s="228"/>
      <c r="LK136" s="228"/>
      <c r="LL136" s="228"/>
      <c r="LM136" s="228"/>
      <c r="LN136" s="228"/>
      <c r="LO136" s="228"/>
      <c r="LP136" s="228"/>
      <c r="LQ136" s="228"/>
      <c r="LR136" s="228"/>
    </row>
    <row r="137" spans="1:330" s="169" customFormat="1" ht="13.5" customHeight="1" x14ac:dyDescent="0.25">
      <c r="A137" s="259">
        <v>126</v>
      </c>
      <c r="B137" s="260" t="s">
        <v>107</v>
      </c>
      <c r="C137" s="260" t="s">
        <v>1634</v>
      </c>
      <c r="D137" s="273" t="s">
        <v>1678</v>
      </c>
      <c r="E137" s="291"/>
      <c r="F137" s="291"/>
      <c r="G137" s="274" t="s">
        <v>110</v>
      </c>
      <c r="H137" s="274"/>
      <c r="I137" s="274" t="s">
        <v>1606</v>
      </c>
      <c r="J137" s="274"/>
      <c r="K137" s="262"/>
      <c r="L137" s="314">
        <v>118</v>
      </c>
      <c r="M137" s="322" t="s">
        <v>150</v>
      </c>
      <c r="N137" s="26">
        <v>0</v>
      </c>
      <c r="O137" s="266">
        <f t="shared" si="8"/>
        <v>0</v>
      </c>
      <c r="P137" s="267">
        <f t="shared" si="7"/>
        <v>0</v>
      </c>
      <c r="Q137" s="268">
        <f t="shared" si="9"/>
        <v>0</v>
      </c>
      <c r="R137" s="231"/>
      <c r="S137" s="228"/>
      <c r="T137" s="228"/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8"/>
      <c r="AL137" s="228"/>
      <c r="AM137" s="228"/>
      <c r="AN137" s="228"/>
      <c r="AO137" s="228"/>
      <c r="AP137" s="228"/>
      <c r="AQ137" s="228"/>
      <c r="AR137" s="228"/>
      <c r="AS137" s="228"/>
      <c r="AT137" s="228"/>
      <c r="AU137" s="228"/>
      <c r="AV137" s="228"/>
      <c r="AW137" s="228"/>
      <c r="AX137" s="228"/>
      <c r="AY137" s="228"/>
      <c r="AZ137" s="228"/>
      <c r="BA137" s="228"/>
      <c r="BB137" s="228"/>
      <c r="BC137" s="228"/>
      <c r="BD137" s="228"/>
      <c r="BE137" s="228"/>
      <c r="BF137" s="228"/>
      <c r="BG137" s="228"/>
      <c r="BH137" s="228"/>
      <c r="BI137" s="228"/>
      <c r="BJ137" s="228"/>
      <c r="BK137" s="228"/>
      <c r="BL137" s="228"/>
      <c r="BM137" s="228"/>
      <c r="BN137" s="228"/>
      <c r="BO137" s="228"/>
      <c r="BP137" s="228"/>
      <c r="BQ137" s="228"/>
      <c r="BR137" s="228"/>
      <c r="BS137" s="228"/>
      <c r="BT137" s="228"/>
      <c r="BU137" s="228"/>
      <c r="BV137" s="228"/>
      <c r="BW137" s="228"/>
      <c r="BX137" s="228"/>
      <c r="BY137" s="228"/>
      <c r="BZ137" s="228"/>
      <c r="CA137" s="228"/>
      <c r="CB137" s="228"/>
      <c r="CC137" s="228"/>
      <c r="CD137" s="228"/>
      <c r="CE137" s="228"/>
      <c r="CF137" s="228"/>
      <c r="CG137" s="228"/>
      <c r="CH137" s="228"/>
      <c r="CI137" s="228"/>
      <c r="CJ137" s="228"/>
      <c r="CK137" s="228"/>
      <c r="CL137" s="228"/>
      <c r="CM137" s="228"/>
      <c r="CN137" s="228"/>
      <c r="CO137" s="228"/>
      <c r="CP137" s="228"/>
      <c r="CQ137" s="228"/>
      <c r="CR137" s="228"/>
      <c r="CS137" s="228"/>
      <c r="CT137" s="228"/>
      <c r="CU137" s="228"/>
      <c r="CV137" s="228"/>
      <c r="CW137" s="228"/>
      <c r="CX137" s="228"/>
      <c r="CY137" s="228"/>
      <c r="CZ137" s="228"/>
      <c r="DA137" s="228"/>
      <c r="DB137" s="228"/>
      <c r="DC137" s="228"/>
      <c r="DD137" s="228"/>
      <c r="DE137" s="228"/>
      <c r="DF137" s="228"/>
      <c r="DG137" s="228"/>
      <c r="DH137" s="228"/>
      <c r="DI137" s="228"/>
      <c r="DJ137" s="228"/>
      <c r="DK137" s="228"/>
      <c r="DL137" s="228"/>
      <c r="DM137" s="228"/>
      <c r="DN137" s="228"/>
      <c r="DO137" s="228"/>
      <c r="DP137" s="228"/>
      <c r="DQ137" s="228"/>
      <c r="DR137" s="228"/>
      <c r="DS137" s="228"/>
      <c r="DT137" s="228"/>
      <c r="DU137" s="228"/>
      <c r="DV137" s="228"/>
      <c r="DW137" s="228"/>
      <c r="DX137" s="228"/>
      <c r="DY137" s="228"/>
      <c r="DZ137" s="228"/>
      <c r="EA137" s="228"/>
      <c r="EB137" s="228"/>
      <c r="EC137" s="228"/>
      <c r="ED137" s="228"/>
      <c r="EE137" s="228"/>
      <c r="EF137" s="228"/>
      <c r="EG137" s="228"/>
      <c r="EH137" s="228"/>
      <c r="EI137" s="228"/>
      <c r="EJ137" s="228"/>
      <c r="EK137" s="228"/>
      <c r="EL137" s="228"/>
      <c r="EM137" s="228"/>
      <c r="EN137" s="228"/>
      <c r="EO137" s="228"/>
      <c r="EP137" s="228"/>
      <c r="EQ137" s="228"/>
      <c r="ER137" s="228"/>
      <c r="ES137" s="228"/>
      <c r="ET137" s="228"/>
      <c r="EU137" s="228"/>
      <c r="EV137" s="228"/>
      <c r="EW137" s="228"/>
      <c r="EX137" s="228"/>
      <c r="EY137" s="228"/>
      <c r="EZ137" s="228"/>
      <c r="FA137" s="228"/>
      <c r="FB137" s="228"/>
      <c r="FC137" s="228"/>
      <c r="FD137" s="228"/>
      <c r="FE137" s="228"/>
      <c r="FF137" s="228"/>
      <c r="FG137" s="228"/>
      <c r="FH137" s="228"/>
      <c r="FI137" s="228"/>
      <c r="FJ137" s="228"/>
      <c r="FK137" s="228"/>
      <c r="FL137" s="228"/>
      <c r="FM137" s="228"/>
      <c r="FN137" s="228"/>
      <c r="FO137" s="228"/>
      <c r="FP137" s="228"/>
      <c r="FQ137" s="228"/>
      <c r="FR137" s="228"/>
      <c r="FS137" s="228"/>
      <c r="FT137" s="228"/>
      <c r="FU137" s="228"/>
      <c r="FV137" s="228"/>
      <c r="FW137" s="228"/>
      <c r="FX137" s="228"/>
      <c r="FY137" s="228"/>
      <c r="FZ137" s="228"/>
      <c r="GA137" s="228"/>
      <c r="GB137" s="228"/>
      <c r="GC137" s="228"/>
      <c r="GD137" s="228"/>
      <c r="GE137" s="228"/>
      <c r="GF137" s="228"/>
      <c r="GG137" s="228"/>
      <c r="GH137" s="228"/>
      <c r="GI137" s="228"/>
      <c r="GJ137" s="228"/>
      <c r="GK137" s="228"/>
      <c r="GL137" s="228"/>
      <c r="GM137" s="228"/>
      <c r="GN137" s="228"/>
      <c r="GO137" s="228"/>
      <c r="GP137" s="228"/>
      <c r="GQ137" s="228"/>
      <c r="GR137" s="228"/>
      <c r="GS137" s="228"/>
      <c r="GT137" s="228"/>
      <c r="GU137" s="228"/>
      <c r="GV137" s="228"/>
      <c r="GW137" s="228"/>
      <c r="GX137" s="228"/>
      <c r="GY137" s="228"/>
      <c r="GZ137" s="228"/>
      <c r="HA137" s="228"/>
      <c r="HB137" s="228"/>
      <c r="HC137" s="228"/>
      <c r="HD137" s="228"/>
      <c r="HE137" s="228"/>
      <c r="HF137" s="228"/>
      <c r="HG137" s="228"/>
      <c r="HH137" s="228"/>
      <c r="HI137" s="228"/>
      <c r="HJ137" s="228"/>
      <c r="HK137" s="228"/>
      <c r="HL137" s="228"/>
      <c r="HM137" s="228"/>
      <c r="HN137" s="228"/>
      <c r="HO137" s="228"/>
      <c r="HP137" s="228"/>
      <c r="HQ137" s="228"/>
      <c r="HR137" s="228"/>
      <c r="HS137" s="228"/>
      <c r="HT137" s="228"/>
      <c r="HU137" s="228"/>
      <c r="HV137" s="228"/>
      <c r="HW137" s="228"/>
      <c r="HX137" s="228"/>
      <c r="HY137" s="228"/>
      <c r="HZ137" s="228"/>
      <c r="IA137" s="228"/>
      <c r="IB137" s="228"/>
      <c r="IC137" s="228"/>
      <c r="ID137" s="228"/>
      <c r="IE137" s="228"/>
      <c r="IF137" s="228"/>
      <c r="IG137" s="228"/>
      <c r="IH137" s="228"/>
      <c r="II137" s="228"/>
      <c r="IJ137" s="228"/>
      <c r="IK137" s="228"/>
      <c r="IL137" s="228"/>
      <c r="IM137" s="228"/>
      <c r="IN137" s="228"/>
      <c r="IO137" s="228"/>
      <c r="IP137" s="228"/>
      <c r="IQ137" s="228"/>
      <c r="IR137" s="228"/>
      <c r="IS137" s="228"/>
      <c r="IT137" s="228"/>
      <c r="IU137" s="228"/>
      <c r="IV137" s="228"/>
      <c r="IW137" s="228"/>
      <c r="IX137" s="228"/>
      <c r="IY137" s="228"/>
      <c r="IZ137" s="228"/>
      <c r="JA137" s="228"/>
      <c r="JB137" s="228"/>
      <c r="JC137" s="228"/>
      <c r="JD137" s="228"/>
      <c r="JE137" s="228"/>
      <c r="JF137" s="228"/>
      <c r="JG137" s="228"/>
      <c r="JH137" s="228"/>
      <c r="JI137" s="228"/>
      <c r="JJ137" s="228"/>
      <c r="JK137" s="228"/>
      <c r="JL137" s="228"/>
      <c r="JM137" s="228"/>
      <c r="JN137" s="228"/>
      <c r="JO137" s="228"/>
      <c r="JP137" s="228"/>
      <c r="JQ137" s="228"/>
      <c r="JR137" s="228"/>
      <c r="JS137" s="228"/>
      <c r="JT137" s="228"/>
      <c r="JU137" s="228"/>
      <c r="JV137" s="228"/>
      <c r="JW137" s="228"/>
      <c r="JX137" s="228"/>
      <c r="JY137" s="228"/>
      <c r="JZ137" s="228"/>
      <c r="KA137" s="228"/>
      <c r="KB137" s="228"/>
      <c r="KC137" s="228"/>
      <c r="KD137" s="228"/>
      <c r="KE137" s="228"/>
      <c r="KF137" s="228"/>
      <c r="KG137" s="228"/>
      <c r="KH137" s="228"/>
      <c r="KI137" s="228"/>
      <c r="KJ137" s="228"/>
      <c r="KK137" s="228"/>
      <c r="KL137" s="228"/>
      <c r="KM137" s="228"/>
      <c r="KN137" s="228"/>
      <c r="KO137" s="228"/>
      <c r="KP137" s="228"/>
      <c r="KQ137" s="228"/>
      <c r="KR137" s="228"/>
      <c r="KS137" s="228"/>
      <c r="KT137" s="228"/>
      <c r="KU137" s="228"/>
      <c r="KV137" s="228"/>
      <c r="KW137" s="228"/>
      <c r="KX137" s="228"/>
      <c r="KY137" s="228"/>
      <c r="KZ137" s="228"/>
      <c r="LA137" s="228"/>
      <c r="LB137" s="228"/>
      <c r="LC137" s="228"/>
      <c r="LD137" s="228"/>
      <c r="LE137" s="228"/>
      <c r="LF137" s="228"/>
      <c r="LG137" s="228"/>
      <c r="LH137" s="228"/>
      <c r="LI137" s="228"/>
      <c r="LJ137" s="228"/>
      <c r="LK137" s="228"/>
      <c r="LL137" s="228"/>
      <c r="LM137" s="228"/>
      <c r="LN137" s="228"/>
      <c r="LO137" s="228"/>
      <c r="LP137" s="228"/>
      <c r="LQ137" s="228"/>
      <c r="LR137" s="228"/>
    </row>
    <row r="138" spans="1:330" s="169" customFormat="1" ht="13.5" customHeight="1" x14ac:dyDescent="0.25">
      <c r="A138" s="259">
        <v>127</v>
      </c>
      <c r="B138" s="260" t="s">
        <v>107</v>
      </c>
      <c r="C138" s="260" t="s">
        <v>1634</v>
      </c>
      <c r="D138" s="273" t="s">
        <v>1678</v>
      </c>
      <c r="E138" s="291"/>
      <c r="F138" s="291"/>
      <c r="G138" s="274" t="s">
        <v>110</v>
      </c>
      <c r="H138" s="274"/>
      <c r="I138" s="274" t="s">
        <v>176</v>
      </c>
      <c r="J138" s="274"/>
      <c r="K138" s="262"/>
      <c r="L138" s="314">
        <v>125</v>
      </c>
      <c r="M138" s="322" t="s">
        <v>150</v>
      </c>
      <c r="N138" s="26">
        <v>0</v>
      </c>
      <c r="O138" s="266">
        <f t="shared" si="8"/>
        <v>0</v>
      </c>
      <c r="P138" s="267">
        <f t="shared" si="7"/>
        <v>0</v>
      </c>
      <c r="Q138" s="268">
        <f t="shared" si="9"/>
        <v>0</v>
      </c>
      <c r="R138" s="231"/>
      <c r="S138" s="228"/>
      <c r="T138" s="228"/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  <c r="AH138" s="228"/>
      <c r="AI138" s="228"/>
      <c r="AJ138" s="228"/>
      <c r="AK138" s="228"/>
      <c r="AL138" s="228"/>
      <c r="AM138" s="228"/>
      <c r="AN138" s="228"/>
      <c r="AO138" s="228"/>
      <c r="AP138" s="228"/>
      <c r="AQ138" s="228"/>
      <c r="AR138" s="228"/>
      <c r="AS138" s="228"/>
      <c r="AT138" s="228"/>
      <c r="AU138" s="228"/>
      <c r="AV138" s="228"/>
      <c r="AW138" s="228"/>
      <c r="AX138" s="228"/>
      <c r="AY138" s="228"/>
      <c r="AZ138" s="228"/>
      <c r="BA138" s="228"/>
      <c r="BB138" s="228"/>
      <c r="BC138" s="228"/>
      <c r="BD138" s="228"/>
      <c r="BE138" s="228"/>
      <c r="BF138" s="228"/>
      <c r="BG138" s="228"/>
      <c r="BH138" s="228"/>
      <c r="BI138" s="228"/>
      <c r="BJ138" s="228"/>
      <c r="BK138" s="228"/>
      <c r="BL138" s="228"/>
      <c r="BM138" s="228"/>
      <c r="BN138" s="228"/>
      <c r="BO138" s="228"/>
      <c r="BP138" s="228"/>
      <c r="BQ138" s="228"/>
      <c r="BR138" s="228"/>
      <c r="BS138" s="228"/>
      <c r="BT138" s="228"/>
      <c r="BU138" s="228"/>
      <c r="BV138" s="228"/>
      <c r="BW138" s="228"/>
      <c r="BX138" s="228"/>
      <c r="BY138" s="228"/>
      <c r="BZ138" s="228"/>
      <c r="CA138" s="228"/>
      <c r="CB138" s="228"/>
      <c r="CC138" s="228"/>
      <c r="CD138" s="228"/>
      <c r="CE138" s="228"/>
      <c r="CF138" s="228"/>
      <c r="CG138" s="228"/>
      <c r="CH138" s="228"/>
      <c r="CI138" s="228"/>
      <c r="CJ138" s="228"/>
      <c r="CK138" s="228"/>
      <c r="CL138" s="228"/>
      <c r="CM138" s="228"/>
      <c r="CN138" s="228"/>
      <c r="CO138" s="228"/>
      <c r="CP138" s="228"/>
      <c r="CQ138" s="228"/>
      <c r="CR138" s="228"/>
      <c r="CS138" s="228"/>
      <c r="CT138" s="228"/>
      <c r="CU138" s="228"/>
      <c r="CV138" s="228"/>
      <c r="CW138" s="228"/>
      <c r="CX138" s="228"/>
      <c r="CY138" s="228"/>
      <c r="CZ138" s="228"/>
      <c r="DA138" s="228"/>
      <c r="DB138" s="228"/>
      <c r="DC138" s="228"/>
      <c r="DD138" s="228"/>
      <c r="DE138" s="228"/>
      <c r="DF138" s="228"/>
      <c r="DG138" s="228"/>
      <c r="DH138" s="228"/>
      <c r="DI138" s="228"/>
      <c r="DJ138" s="228"/>
      <c r="DK138" s="228"/>
      <c r="DL138" s="228"/>
      <c r="DM138" s="228"/>
      <c r="DN138" s="228"/>
      <c r="DO138" s="228"/>
      <c r="DP138" s="228"/>
      <c r="DQ138" s="228"/>
      <c r="DR138" s="228"/>
      <c r="DS138" s="228"/>
      <c r="DT138" s="228"/>
      <c r="DU138" s="228"/>
      <c r="DV138" s="228"/>
      <c r="DW138" s="228"/>
      <c r="DX138" s="228"/>
      <c r="DY138" s="228"/>
      <c r="DZ138" s="228"/>
      <c r="EA138" s="228"/>
      <c r="EB138" s="228"/>
      <c r="EC138" s="228"/>
      <c r="ED138" s="228"/>
      <c r="EE138" s="228"/>
      <c r="EF138" s="228"/>
      <c r="EG138" s="228"/>
      <c r="EH138" s="228"/>
      <c r="EI138" s="228"/>
      <c r="EJ138" s="228"/>
      <c r="EK138" s="228"/>
      <c r="EL138" s="228"/>
      <c r="EM138" s="228"/>
      <c r="EN138" s="228"/>
      <c r="EO138" s="228"/>
      <c r="EP138" s="228"/>
      <c r="EQ138" s="228"/>
      <c r="ER138" s="228"/>
      <c r="ES138" s="228"/>
      <c r="ET138" s="228"/>
      <c r="EU138" s="228"/>
      <c r="EV138" s="228"/>
      <c r="EW138" s="228"/>
      <c r="EX138" s="228"/>
      <c r="EY138" s="228"/>
      <c r="EZ138" s="228"/>
      <c r="FA138" s="228"/>
      <c r="FB138" s="228"/>
      <c r="FC138" s="228"/>
      <c r="FD138" s="228"/>
      <c r="FE138" s="228"/>
      <c r="FF138" s="228"/>
      <c r="FG138" s="228"/>
      <c r="FH138" s="228"/>
      <c r="FI138" s="228"/>
      <c r="FJ138" s="228"/>
      <c r="FK138" s="228"/>
      <c r="FL138" s="228"/>
      <c r="FM138" s="228"/>
      <c r="FN138" s="228"/>
      <c r="FO138" s="228"/>
      <c r="FP138" s="228"/>
      <c r="FQ138" s="228"/>
      <c r="FR138" s="228"/>
      <c r="FS138" s="228"/>
      <c r="FT138" s="228"/>
      <c r="FU138" s="228"/>
      <c r="FV138" s="228"/>
      <c r="FW138" s="228"/>
      <c r="FX138" s="228"/>
      <c r="FY138" s="228"/>
      <c r="FZ138" s="228"/>
      <c r="GA138" s="228"/>
      <c r="GB138" s="228"/>
      <c r="GC138" s="228"/>
      <c r="GD138" s="228"/>
      <c r="GE138" s="228"/>
      <c r="GF138" s="228"/>
      <c r="GG138" s="228"/>
      <c r="GH138" s="228"/>
      <c r="GI138" s="228"/>
      <c r="GJ138" s="228"/>
      <c r="GK138" s="228"/>
      <c r="GL138" s="228"/>
      <c r="GM138" s="228"/>
      <c r="GN138" s="228"/>
      <c r="GO138" s="228"/>
      <c r="GP138" s="228"/>
      <c r="GQ138" s="228"/>
      <c r="GR138" s="228"/>
      <c r="GS138" s="228"/>
      <c r="GT138" s="228"/>
      <c r="GU138" s="228"/>
      <c r="GV138" s="228"/>
      <c r="GW138" s="228"/>
      <c r="GX138" s="228"/>
      <c r="GY138" s="228"/>
      <c r="GZ138" s="228"/>
      <c r="HA138" s="228"/>
      <c r="HB138" s="228"/>
      <c r="HC138" s="228"/>
      <c r="HD138" s="228"/>
      <c r="HE138" s="228"/>
      <c r="HF138" s="228"/>
      <c r="HG138" s="228"/>
      <c r="HH138" s="228"/>
      <c r="HI138" s="228"/>
      <c r="HJ138" s="228"/>
      <c r="HK138" s="228"/>
      <c r="HL138" s="228"/>
      <c r="HM138" s="228"/>
      <c r="HN138" s="228"/>
      <c r="HO138" s="228"/>
      <c r="HP138" s="228"/>
      <c r="HQ138" s="228"/>
      <c r="HR138" s="228"/>
      <c r="HS138" s="228"/>
      <c r="HT138" s="228"/>
      <c r="HU138" s="228"/>
      <c r="HV138" s="228"/>
      <c r="HW138" s="228"/>
      <c r="HX138" s="228"/>
      <c r="HY138" s="228"/>
      <c r="HZ138" s="228"/>
      <c r="IA138" s="228"/>
      <c r="IB138" s="228"/>
      <c r="IC138" s="228"/>
      <c r="ID138" s="228"/>
      <c r="IE138" s="228"/>
      <c r="IF138" s="228"/>
      <c r="IG138" s="228"/>
      <c r="IH138" s="228"/>
      <c r="II138" s="228"/>
      <c r="IJ138" s="228"/>
      <c r="IK138" s="228"/>
      <c r="IL138" s="228"/>
      <c r="IM138" s="228"/>
      <c r="IN138" s="228"/>
      <c r="IO138" s="228"/>
      <c r="IP138" s="228"/>
      <c r="IQ138" s="228"/>
      <c r="IR138" s="228"/>
      <c r="IS138" s="228"/>
      <c r="IT138" s="228"/>
      <c r="IU138" s="228"/>
      <c r="IV138" s="228"/>
      <c r="IW138" s="228"/>
      <c r="IX138" s="228"/>
      <c r="IY138" s="228"/>
      <c r="IZ138" s="228"/>
      <c r="JA138" s="228"/>
      <c r="JB138" s="228"/>
      <c r="JC138" s="228"/>
      <c r="JD138" s="228"/>
      <c r="JE138" s="228"/>
      <c r="JF138" s="228"/>
      <c r="JG138" s="228"/>
      <c r="JH138" s="228"/>
      <c r="JI138" s="228"/>
      <c r="JJ138" s="228"/>
      <c r="JK138" s="228"/>
      <c r="JL138" s="228"/>
      <c r="JM138" s="228"/>
      <c r="JN138" s="228"/>
      <c r="JO138" s="228"/>
      <c r="JP138" s="228"/>
      <c r="JQ138" s="228"/>
      <c r="JR138" s="228"/>
      <c r="JS138" s="228"/>
      <c r="JT138" s="228"/>
      <c r="JU138" s="228"/>
      <c r="JV138" s="228"/>
      <c r="JW138" s="228"/>
      <c r="JX138" s="228"/>
      <c r="JY138" s="228"/>
      <c r="JZ138" s="228"/>
      <c r="KA138" s="228"/>
      <c r="KB138" s="228"/>
      <c r="KC138" s="228"/>
      <c r="KD138" s="228"/>
      <c r="KE138" s="228"/>
      <c r="KF138" s="228"/>
      <c r="KG138" s="228"/>
      <c r="KH138" s="228"/>
      <c r="KI138" s="228"/>
      <c r="KJ138" s="228"/>
      <c r="KK138" s="228"/>
      <c r="KL138" s="228"/>
      <c r="KM138" s="228"/>
      <c r="KN138" s="228"/>
      <c r="KO138" s="228"/>
      <c r="KP138" s="228"/>
      <c r="KQ138" s="228"/>
      <c r="KR138" s="228"/>
      <c r="KS138" s="228"/>
      <c r="KT138" s="228"/>
      <c r="KU138" s="228"/>
      <c r="KV138" s="228"/>
      <c r="KW138" s="228"/>
      <c r="KX138" s="228"/>
      <c r="KY138" s="228"/>
      <c r="KZ138" s="228"/>
      <c r="LA138" s="228"/>
      <c r="LB138" s="228"/>
      <c r="LC138" s="228"/>
      <c r="LD138" s="228"/>
      <c r="LE138" s="228"/>
      <c r="LF138" s="228"/>
      <c r="LG138" s="228"/>
      <c r="LH138" s="228"/>
      <c r="LI138" s="228"/>
      <c r="LJ138" s="228"/>
      <c r="LK138" s="228"/>
      <c r="LL138" s="228"/>
      <c r="LM138" s="228"/>
      <c r="LN138" s="228"/>
      <c r="LO138" s="228"/>
      <c r="LP138" s="228"/>
      <c r="LQ138" s="228"/>
      <c r="LR138" s="228"/>
    </row>
    <row r="139" spans="1:330" s="169" customFormat="1" ht="13.5" customHeight="1" x14ac:dyDescent="0.25">
      <c r="A139" s="259">
        <v>128</v>
      </c>
      <c r="B139" s="260" t="s">
        <v>107</v>
      </c>
      <c r="C139" s="260" t="s">
        <v>1634</v>
      </c>
      <c r="D139" s="273" t="s">
        <v>1678</v>
      </c>
      <c r="E139" s="291"/>
      <c r="F139" s="291"/>
      <c r="G139" s="274" t="s">
        <v>110</v>
      </c>
      <c r="H139" s="274"/>
      <c r="I139" s="274" t="s">
        <v>1605</v>
      </c>
      <c r="J139" s="274"/>
      <c r="K139" s="262"/>
      <c r="L139" s="314">
        <v>167</v>
      </c>
      <c r="M139" s="322" t="s">
        <v>150</v>
      </c>
      <c r="N139" s="26">
        <v>0</v>
      </c>
      <c r="O139" s="266">
        <f t="shared" si="8"/>
        <v>0</v>
      </c>
      <c r="P139" s="267">
        <f t="shared" si="7"/>
        <v>0</v>
      </c>
      <c r="Q139" s="268">
        <f t="shared" si="9"/>
        <v>0</v>
      </c>
      <c r="R139" s="231"/>
      <c r="S139" s="228"/>
      <c r="T139" s="228"/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  <c r="AH139" s="228"/>
      <c r="AI139" s="228"/>
      <c r="AJ139" s="228"/>
      <c r="AK139" s="228"/>
      <c r="AL139" s="228"/>
      <c r="AM139" s="228"/>
      <c r="AN139" s="228"/>
      <c r="AO139" s="228"/>
      <c r="AP139" s="228"/>
      <c r="AQ139" s="228"/>
      <c r="AR139" s="228"/>
      <c r="AS139" s="228"/>
      <c r="AT139" s="228"/>
      <c r="AU139" s="228"/>
      <c r="AV139" s="228"/>
      <c r="AW139" s="228"/>
      <c r="AX139" s="228"/>
      <c r="AY139" s="228"/>
      <c r="AZ139" s="228"/>
      <c r="BA139" s="228"/>
      <c r="BB139" s="228"/>
      <c r="BC139" s="228"/>
      <c r="BD139" s="228"/>
      <c r="BE139" s="228"/>
      <c r="BF139" s="228"/>
      <c r="BG139" s="228"/>
      <c r="BH139" s="228"/>
      <c r="BI139" s="228"/>
      <c r="BJ139" s="228"/>
      <c r="BK139" s="228"/>
      <c r="BL139" s="228"/>
      <c r="BM139" s="228"/>
      <c r="BN139" s="228"/>
      <c r="BO139" s="228"/>
      <c r="BP139" s="228"/>
      <c r="BQ139" s="228"/>
      <c r="BR139" s="228"/>
      <c r="BS139" s="228"/>
      <c r="BT139" s="228"/>
      <c r="BU139" s="228"/>
      <c r="BV139" s="228"/>
      <c r="BW139" s="228"/>
      <c r="BX139" s="228"/>
      <c r="BY139" s="228"/>
      <c r="BZ139" s="228"/>
      <c r="CA139" s="228"/>
      <c r="CB139" s="228"/>
      <c r="CC139" s="228"/>
      <c r="CD139" s="228"/>
      <c r="CE139" s="228"/>
      <c r="CF139" s="228"/>
      <c r="CG139" s="228"/>
      <c r="CH139" s="228"/>
      <c r="CI139" s="228"/>
      <c r="CJ139" s="228"/>
      <c r="CK139" s="228"/>
      <c r="CL139" s="228"/>
      <c r="CM139" s="228"/>
      <c r="CN139" s="228"/>
      <c r="CO139" s="228"/>
      <c r="CP139" s="228"/>
      <c r="CQ139" s="228"/>
      <c r="CR139" s="228"/>
      <c r="CS139" s="228"/>
      <c r="CT139" s="228"/>
      <c r="CU139" s="228"/>
      <c r="CV139" s="228"/>
      <c r="CW139" s="228"/>
      <c r="CX139" s="228"/>
      <c r="CY139" s="228"/>
      <c r="CZ139" s="228"/>
      <c r="DA139" s="228"/>
      <c r="DB139" s="228"/>
      <c r="DC139" s="228"/>
      <c r="DD139" s="228"/>
      <c r="DE139" s="228"/>
      <c r="DF139" s="228"/>
      <c r="DG139" s="228"/>
      <c r="DH139" s="228"/>
      <c r="DI139" s="228"/>
      <c r="DJ139" s="228"/>
      <c r="DK139" s="228"/>
      <c r="DL139" s="228"/>
      <c r="DM139" s="228"/>
      <c r="DN139" s="228"/>
      <c r="DO139" s="228"/>
      <c r="DP139" s="228"/>
      <c r="DQ139" s="228"/>
      <c r="DR139" s="228"/>
      <c r="DS139" s="228"/>
      <c r="DT139" s="228"/>
      <c r="DU139" s="228"/>
      <c r="DV139" s="228"/>
      <c r="DW139" s="228"/>
      <c r="DX139" s="228"/>
      <c r="DY139" s="228"/>
      <c r="DZ139" s="228"/>
      <c r="EA139" s="228"/>
      <c r="EB139" s="228"/>
      <c r="EC139" s="228"/>
      <c r="ED139" s="228"/>
      <c r="EE139" s="228"/>
      <c r="EF139" s="228"/>
      <c r="EG139" s="228"/>
      <c r="EH139" s="228"/>
      <c r="EI139" s="228"/>
      <c r="EJ139" s="228"/>
      <c r="EK139" s="228"/>
      <c r="EL139" s="228"/>
      <c r="EM139" s="228"/>
      <c r="EN139" s="228"/>
      <c r="EO139" s="228"/>
      <c r="EP139" s="228"/>
      <c r="EQ139" s="228"/>
      <c r="ER139" s="228"/>
      <c r="ES139" s="228"/>
      <c r="ET139" s="228"/>
      <c r="EU139" s="228"/>
      <c r="EV139" s="228"/>
      <c r="EW139" s="228"/>
      <c r="EX139" s="228"/>
      <c r="EY139" s="228"/>
      <c r="EZ139" s="228"/>
      <c r="FA139" s="228"/>
      <c r="FB139" s="228"/>
      <c r="FC139" s="228"/>
      <c r="FD139" s="228"/>
      <c r="FE139" s="228"/>
      <c r="FF139" s="228"/>
      <c r="FG139" s="228"/>
      <c r="FH139" s="228"/>
      <c r="FI139" s="228"/>
      <c r="FJ139" s="228"/>
      <c r="FK139" s="228"/>
      <c r="FL139" s="228"/>
      <c r="FM139" s="228"/>
      <c r="FN139" s="228"/>
      <c r="FO139" s="228"/>
      <c r="FP139" s="228"/>
      <c r="FQ139" s="228"/>
      <c r="FR139" s="228"/>
      <c r="FS139" s="228"/>
      <c r="FT139" s="228"/>
      <c r="FU139" s="228"/>
      <c r="FV139" s="228"/>
      <c r="FW139" s="228"/>
      <c r="FX139" s="228"/>
      <c r="FY139" s="228"/>
      <c r="FZ139" s="228"/>
      <c r="GA139" s="228"/>
      <c r="GB139" s="228"/>
      <c r="GC139" s="228"/>
      <c r="GD139" s="228"/>
      <c r="GE139" s="228"/>
      <c r="GF139" s="228"/>
      <c r="GG139" s="228"/>
      <c r="GH139" s="228"/>
      <c r="GI139" s="228"/>
      <c r="GJ139" s="228"/>
      <c r="GK139" s="228"/>
      <c r="GL139" s="228"/>
      <c r="GM139" s="228"/>
      <c r="GN139" s="228"/>
      <c r="GO139" s="228"/>
      <c r="GP139" s="228"/>
      <c r="GQ139" s="228"/>
      <c r="GR139" s="228"/>
      <c r="GS139" s="228"/>
      <c r="GT139" s="228"/>
      <c r="GU139" s="228"/>
      <c r="GV139" s="228"/>
      <c r="GW139" s="228"/>
      <c r="GX139" s="228"/>
      <c r="GY139" s="228"/>
      <c r="GZ139" s="228"/>
      <c r="HA139" s="228"/>
      <c r="HB139" s="228"/>
      <c r="HC139" s="228"/>
      <c r="HD139" s="228"/>
      <c r="HE139" s="228"/>
      <c r="HF139" s="228"/>
      <c r="HG139" s="228"/>
      <c r="HH139" s="228"/>
      <c r="HI139" s="228"/>
      <c r="HJ139" s="228"/>
      <c r="HK139" s="228"/>
      <c r="HL139" s="228"/>
      <c r="HM139" s="228"/>
      <c r="HN139" s="228"/>
      <c r="HO139" s="228"/>
      <c r="HP139" s="228"/>
      <c r="HQ139" s="228"/>
      <c r="HR139" s="228"/>
      <c r="HS139" s="228"/>
      <c r="HT139" s="228"/>
      <c r="HU139" s="228"/>
      <c r="HV139" s="228"/>
      <c r="HW139" s="228"/>
      <c r="HX139" s="228"/>
      <c r="HY139" s="228"/>
      <c r="HZ139" s="228"/>
      <c r="IA139" s="228"/>
      <c r="IB139" s="228"/>
      <c r="IC139" s="228"/>
      <c r="ID139" s="228"/>
      <c r="IE139" s="228"/>
      <c r="IF139" s="228"/>
      <c r="IG139" s="228"/>
      <c r="IH139" s="228"/>
      <c r="II139" s="228"/>
      <c r="IJ139" s="228"/>
      <c r="IK139" s="228"/>
      <c r="IL139" s="228"/>
      <c r="IM139" s="228"/>
      <c r="IN139" s="228"/>
      <c r="IO139" s="228"/>
      <c r="IP139" s="228"/>
      <c r="IQ139" s="228"/>
      <c r="IR139" s="228"/>
      <c r="IS139" s="228"/>
      <c r="IT139" s="228"/>
      <c r="IU139" s="228"/>
      <c r="IV139" s="228"/>
      <c r="IW139" s="228"/>
      <c r="IX139" s="228"/>
      <c r="IY139" s="228"/>
      <c r="IZ139" s="228"/>
      <c r="JA139" s="228"/>
      <c r="JB139" s="228"/>
      <c r="JC139" s="228"/>
      <c r="JD139" s="228"/>
      <c r="JE139" s="228"/>
      <c r="JF139" s="228"/>
      <c r="JG139" s="228"/>
      <c r="JH139" s="228"/>
      <c r="JI139" s="228"/>
      <c r="JJ139" s="228"/>
      <c r="JK139" s="228"/>
      <c r="JL139" s="228"/>
      <c r="JM139" s="228"/>
      <c r="JN139" s="228"/>
      <c r="JO139" s="228"/>
      <c r="JP139" s="228"/>
      <c r="JQ139" s="228"/>
      <c r="JR139" s="228"/>
      <c r="JS139" s="228"/>
      <c r="JT139" s="228"/>
      <c r="JU139" s="228"/>
      <c r="JV139" s="228"/>
      <c r="JW139" s="228"/>
      <c r="JX139" s="228"/>
      <c r="JY139" s="228"/>
      <c r="JZ139" s="228"/>
      <c r="KA139" s="228"/>
      <c r="KB139" s="228"/>
      <c r="KC139" s="228"/>
      <c r="KD139" s="228"/>
      <c r="KE139" s="228"/>
      <c r="KF139" s="228"/>
      <c r="KG139" s="228"/>
      <c r="KH139" s="228"/>
      <c r="KI139" s="228"/>
      <c r="KJ139" s="228"/>
      <c r="KK139" s="228"/>
      <c r="KL139" s="228"/>
      <c r="KM139" s="228"/>
      <c r="KN139" s="228"/>
      <c r="KO139" s="228"/>
      <c r="KP139" s="228"/>
      <c r="KQ139" s="228"/>
      <c r="KR139" s="228"/>
      <c r="KS139" s="228"/>
      <c r="KT139" s="228"/>
      <c r="KU139" s="228"/>
      <c r="KV139" s="228"/>
      <c r="KW139" s="228"/>
      <c r="KX139" s="228"/>
      <c r="KY139" s="228"/>
      <c r="KZ139" s="228"/>
      <c r="LA139" s="228"/>
      <c r="LB139" s="228"/>
      <c r="LC139" s="228"/>
      <c r="LD139" s="228"/>
      <c r="LE139" s="228"/>
      <c r="LF139" s="228"/>
      <c r="LG139" s="228"/>
      <c r="LH139" s="228"/>
      <c r="LI139" s="228"/>
      <c r="LJ139" s="228"/>
      <c r="LK139" s="228"/>
      <c r="LL139" s="228"/>
      <c r="LM139" s="228"/>
      <c r="LN139" s="228"/>
      <c r="LO139" s="228"/>
      <c r="LP139" s="228"/>
      <c r="LQ139" s="228"/>
      <c r="LR139" s="228"/>
    </row>
    <row r="140" spans="1:330" s="169" customFormat="1" ht="13.5" customHeight="1" x14ac:dyDescent="0.25">
      <c r="A140" s="259">
        <v>129</v>
      </c>
      <c r="B140" s="260" t="s">
        <v>107</v>
      </c>
      <c r="C140" s="260" t="s">
        <v>1634</v>
      </c>
      <c r="D140" s="273" t="s">
        <v>1678</v>
      </c>
      <c r="E140" s="291"/>
      <c r="F140" s="291"/>
      <c r="G140" s="274" t="s">
        <v>110</v>
      </c>
      <c r="H140" s="263"/>
      <c r="I140" s="263" t="s">
        <v>117</v>
      </c>
      <c r="J140" s="263" t="s">
        <v>90</v>
      </c>
      <c r="K140" s="264"/>
      <c r="L140" s="314">
        <v>661</v>
      </c>
      <c r="M140" s="322" t="s">
        <v>150</v>
      </c>
      <c r="N140" s="26">
        <v>0</v>
      </c>
      <c r="O140" s="266">
        <f t="shared" ref="O140:O149" si="10">L140*N140</f>
        <v>0</v>
      </c>
      <c r="P140" s="267">
        <f t="shared" si="7"/>
        <v>0</v>
      </c>
      <c r="Q140" s="268">
        <f t="shared" ref="Q140:Q166" si="11">O140+(P140*O140)</f>
        <v>0</v>
      </c>
      <c r="R140" s="231"/>
      <c r="S140" s="228"/>
      <c r="T140" s="228"/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  <c r="AH140" s="228"/>
      <c r="AI140" s="228"/>
      <c r="AJ140" s="228"/>
      <c r="AK140" s="228"/>
      <c r="AL140" s="228"/>
      <c r="AM140" s="228"/>
      <c r="AN140" s="228"/>
      <c r="AO140" s="228"/>
      <c r="AP140" s="228"/>
      <c r="AQ140" s="228"/>
      <c r="AR140" s="228"/>
      <c r="AS140" s="228"/>
      <c r="AT140" s="228"/>
      <c r="AU140" s="228"/>
      <c r="AV140" s="228"/>
      <c r="AW140" s="228"/>
      <c r="AX140" s="228"/>
      <c r="AY140" s="228"/>
      <c r="AZ140" s="228"/>
      <c r="BA140" s="228"/>
      <c r="BB140" s="228"/>
      <c r="BC140" s="228"/>
      <c r="BD140" s="228"/>
      <c r="BE140" s="228"/>
      <c r="BF140" s="228"/>
      <c r="BG140" s="228"/>
      <c r="BH140" s="228"/>
      <c r="BI140" s="228"/>
      <c r="BJ140" s="228"/>
      <c r="BK140" s="228"/>
      <c r="BL140" s="228"/>
      <c r="BM140" s="228"/>
      <c r="BN140" s="228"/>
      <c r="BO140" s="228"/>
      <c r="BP140" s="228"/>
      <c r="BQ140" s="228"/>
      <c r="BR140" s="228"/>
      <c r="BS140" s="228"/>
      <c r="BT140" s="228"/>
      <c r="BU140" s="228"/>
      <c r="BV140" s="228"/>
      <c r="BW140" s="228"/>
      <c r="BX140" s="228"/>
      <c r="BY140" s="228"/>
      <c r="BZ140" s="228"/>
      <c r="CA140" s="228"/>
      <c r="CB140" s="228"/>
      <c r="CC140" s="228"/>
      <c r="CD140" s="228"/>
      <c r="CE140" s="228"/>
      <c r="CF140" s="228"/>
      <c r="CG140" s="228"/>
      <c r="CH140" s="228"/>
      <c r="CI140" s="228"/>
      <c r="CJ140" s="228"/>
      <c r="CK140" s="228"/>
      <c r="CL140" s="228"/>
      <c r="CM140" s="228"/>
      <c r="CN140" s="228"/>
      <c r="CO140" s="228"/>
      <c r="CP140" s="228"/>
      <c r="CQ140" s="228"/>
      <c r="CR140" s="228"/>
      <c r="CS140" s="228"/>
      <c r="CT140" s="228"/>
      <c r="CU140" s="228"/>
      <c r="CV140" s="228"/>
      <c r="CW140" s="228"/>
      <c r="CX140" s="228"/>
      <c r="CY140" s="228"/>
      <c r="CZ140" s="228"/>
      <c r="DA140" s="228"/>
      <c r="DB140" s="228"/>
      <c r="DC140" s="228"/>
      <c r="DD140" s="228"/>
      <c r="DE140" s="228"/>
      <c r="DF140" s="228"/>
      <c r="DG140" s="228"/>
      <c r="DH140" s="228"/>
      <c r="DI140" s="228"/>
      <c r="DJ140" s="228"/>
      <c r="DK140" s="228"/>
      <c r="DL140" s="228"/>
      <c r="DM140" s="228"/>
      <c r="DN140" s="228"/>
      <c r="DO140" s="228"/>
      <c r="DP140" s="228"/>
      <c r="DQ140" s="228"/>
      <c r="DR140" s="228"/>
      <c r="DS140" s="228"/>
      <c r="DT140" s="228"/>
      <c r="DU140" s="228"/>
      <c r="DV140" s="228"/>
      <c r="DW140" s="228"/>
      <c r="DX140" s="228"/>
      <c r="DY140" s="228"/>
      <c r="DZ140" s="228"/>
      <c r="EA140" s="228"/>
      <c r="EB140" s="228"/>
      <c r="EC140" s="228"/>
      <c r="ED140" s="228"/>
      <c r="EE140" s="228"/>
      <c r="EF140" s="228"/>
      <c r="EG140" s="228"/>
      <c r="EH140" s="228"/>
      <c r="EI140" s="228"/>
      <c r="EJ140" s="228"/>
      <c r="EK140" s="228"/>
      <c r="EL140" s="228"/>
      <c r="EM140" s="228"/>
      <c r="EN140" s="228"/>
      <c r="EO140" s="228"/>
      <c r="EP140" s="228"/>
      <c r="EQ140" s="228"/>
      <c r="ER140" s="228"/>
      <c r="ES140" s="228"/>
      <c r="ET140" s="228"/>
      <c r="EU140" s="228"/>
      <c r="EV140" s="228"/>
      <c r="EW140" s="228"/>
      <c r="EX140" s="228"/>
      <c r="EY140" s="228"/>
      <c r="EZ140" s="228"/>
      <c r="FA140" s="228"/>
      <c r="FB140" s="228"/>
      <c r="FC140" s="228"/>
      <c r="FD140" s="228"/>
      <c r="FE140" s="228"/>
      <c r="FF140" s="228"/>
      <c r="FG140" s="228"/>
      <c r="FH140" s="228"/>
      <c r="FI140" s="228"/>
      <c r="FJ140" s="228"/>
      <c r="FK140" s="228"/>
      <c r="FL140" s="228"/>
      <c r="FM140" s="228"/>
      <c r="FN140" s="228"/>
      <c r="FO140" s="228"/>
      <c r="FP140" s="228"/>
      <c r="FQ140" s="228"/>
      <c r="FR140" s="228"/>
      <c r="FS140" s="228"/>
      <c r="FT140" s="228"/>
      <c r="FU140" s="228"/>
      <c r="FV140" s="228"/>
      <c r="FW140" s="228"/>
      <c r="FX140" s="228"/>
      <c r="FY140" s="228"/>
      <c r="FZ140" s="228"/>
      <c r="GA140" s="228"/>
      <c r="GB140" s="228"/>
      <c r="GC140" s="228"/>
      <c r="GD140" s="228"/>
      <c r="GE140" s="228"/>
      <c r="GF140" s="228"/>
      <c r="GG140" s="228"/>
      <c r="GH140" s="228"/>
      <c r="GI140" s="228"/>
      <c r="GJ140" s="228"/>
      <c r="GK140" s="228"/>
      <c r="GL140" s="228"/>
      <c r="GM140" s="228"/>
      <c r="GN140" s="228"/>
      <c r="GO140" s="228"/>
      <c r="GP140" s="228"/>
      <c r="GQ140" s="228"/>
      <c r="GR140" s="228"/>
      <c r="GS140" s="228"/>
      <c r="GT140" s="228"/>
      <c r="GU140" s="228"/>
      <c r="GV140" s="228"/>
      <c r="GW140" s="228"/>
      <c r="GX140" s="228"/>
      <c r="GY140" s="228"/>
      <c r="GZ140" s="228"/>
      <c r="HA140" s="228"/>
      <c r="HB140" s="228"/>
      <c r="HC140" s="228"/>
      <c r="HD140" s="228"/>
      <c r="HE140" s="228"/>
      <c r="HF140" s="228"/>
      <c r="HG140" s="228"/>
      <c r="HH140" s="228"/>
      <c r="HI140" s="228"/>
      <c r="HJ140" s="228"/>
      <c r="HK140" s="228"/>
      <c r="HL140" s="228"/>
      <c r="HM140" s="228"/>
      <c r="HN140" s="228"/>
      <c r="HO140" s="228"/>
      <c r="HP140" s="228"/>
      <c r="HQ140" s="228"/>
      <c r="HR140" s="228"/>
      <c r="HS140" s="228"/>
      <c r="HT140" s="228"/>
      <c r="HU140" s="228"/>
      <c r="HV140" s="228"/>
      <c r="HW140" s="228"/>
      <c r="HX140" s="228"/>
      <c r="HY140" s="228"/>
      <c r="HZ140" s="228"/>
      <c r="IA140" s="228"/>
      <c r="IB140" s="228"/>
      <c r="IC140" s="228"/>
      <c r="ID140" s="228"/>
      <c r="IE140" s="228"/>
      <c r="IF140" s="228"/>
      <c r="IG140" s="228"/>
      <c r="IH140" s="228"/>
      <c r="II140" s="228"/>
      <c r="IJ140" s="228"/>
      <c r="IK140" s="228"/>
      <c r="IL140" s="228"/>
      <c r="IM140" s="228"/>
      <c r="IN140" s="228"/>
      <c r="IO140" s="228"/>
      <c r="IP140" s="228"/>
      <c r="IQ140" s="228"/>
      <c r="IR140" s="228"/>
      <c r="IS140" s="228"/>
      <c r="IT140" s="228"/>
      <c r="IU140" s="228"/>
      <c r="IV140" s="228"/>
      <c r="IW140" s="228"/>
      <c r="IX140" s="228"/>
      <c r="IY140" s="228"/>
      <c r="IZ140" s="228"/>
      <c r="JA140" s="228"/>
      <c r="JB140" s="228"/>
      <c r="JC140" s="228"/>
      <c r="JD140" s="228"/>
      <c r="JE140" s="228"/>
      <c r="JF140" s="228"/>
      <c r="JG140" s="228"/>
      <c r="JH140" s="228"/>
      <c r="JI140" s="228"/>
      <c r="JJ140" s="228"/>
      <c r="JK140" s="228"/>
      <c r="JL140" s="228"/>
      <c r="JM140" s="228"/>
      <c r="JN140" s="228"/>
      <c r="JO140" s="228"/>
      <c r="JP140" s="228"/>
      <c r="JQ140" s="228"/>
      <c r="JR140" s="228"/>
      <c r="JS140" s="228"/>
      <c r="JT140" s="228"/>
      <c r="JU140" s="228"/>
      <c r="JV140" s="228"/>
      <c r="JW140" s="228"/>
      <c r="JX140" s="228"/>
      <c r="JY140" s="228"/>
      <c r="JZ140" s="228"/>
      <c r="KA140" s="228"/>
      <c r="KB140" s="228"/>
      <c r="KC140" s="228"/>
      <c r="KD140" s="228"/>
      <c r="KE140" s="228"/>
      <c r="KF140" s="228"/>
      <c r="KG140" s="228"/>
      <c r="KH140" s="228"/>
      <c r="KI140" s="228"/>
      <c r="KJ140" s="228"/>
      <c r="KK140" s="228"/>
      <c r="KL140" s="228"/>
      <c r="KM140" s="228"/>
      <c r="KN140" s="228"/>
      <c r="KO140" s="228"/>
      <c r="KP140" s="228"/>
      <c r="KQ140" s="228"/>
      <c r="KR140" s="228"/>
      <c r="KS140" s="228"/>
      <c r="KT140" s="228"/>
      <c r="KU140" s="228"/>
      <c r="KV140" s="228"/>
      <c r="KW140" s="228"/>
      <c r="KX140" s="228"/>
      <c r="KY140" s="228"/>
      <c r="KZ140" s="228"/>
      <c r="LA140" s="228"/>
      <c r="LB140" s="228"/>
      <c r="LC140" s="228"/>
      <c r="LD140" s="228"/>
      <c r="LE140" s="228"/>
      <c r="LF140" s="228"/>
      <c r="LG140" s="228"/>
      <c r="LH140" s="228"/>
      <c r="LI140" s="228"/>
      <c r="LJ140" s="228"/>
      <c r="LK140" s="228"/>
      <c r="LL140" s="228"/>
      <c r="LM140" s="228"/>
      <c r="LN140" s="228"/>
      <c r="LO140" s="228"/>
      <c r="LP140" s="228"/>
      <c r="LQ140" s="228"/>
      <c r="LR140" s="228"/>
    </row>
    <row r="141" spans="1:330" s="176" customFormat="1" ht="13.5" customHeight="1" x14ac:dyDescent="0.25">
      <c r="A141" s="259">
        <v>130</v>
      </c>
      <c r="B141" s="260" t="s">
        <v>107</v>
      </c>
      <c r="C141" s="260" t="s">
        <v>1634</v>
      </c>
      <c r="D141" s="261" t="s">
        <v>88</v>
      </c>
      <c r="E141" s="291"/>
      <c r="F141" s="291"/>
      <c r="G141" s="262" t="s">
        <v>89</v>
      </c>
      <c r="H141" s="263"/>
      <c r="I141" s="262" t="s">
        <v>90</v>
      </c>
      <c r="J141" s="264"/>
      <c r="K141" s="328" t="s">
        <v>87</v>
      </c>
      <c r="L141" s="314">
        <v>83</v>
      </c>
      <c r="M141" s="322" t="s">
        <v>150</v>
      </c>
      <c r="N141" s="26">
        <v>0</v>
      </c>
      <c r="O141" s="266">
        <f t="shared" si="10"/>
        <v>0</v>
      </c>
      <c r="P141" s="267">
        <f t="shared" ref="P141:P166" si="12">-VLOOKUP(B141,$A$3:$B$9,2,FALSE)</f>
        <v>0</v>
      </c>
      <c r="Q141" s="268">
        <f t="shared" si="11"/>
        <v>0</v>
      </c>
      <c r="R141" s="231"/>
      <c r="S141" s="228"/>
      <c r="T141" s="228"/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  <c r="AV141" s="228"/>
      <c r="AW141" s="228"/>
      <c r="AX141" s="228"/>
      <c r="AY141" s="228"/>
      <c r="AZ141" s="228"/>
      <c r="BA141" s="228"/>
      <c r="BB141" s="228"/>
      <c r="BC141" s="228"/>
      <c r="BD141" s="228"/>
      <c r="BE141" s="228"/>
      <c r="BF141" s="228"/>
      <c r="BG141" s="228"/>
      <c r="BH141" s="228"/>
      <c r="BI141" s="228"/>
      <c r="BJ141" s="228"/>
      <c r="BK141" s="228"/>
      <c r="BL141" s="228"/>
      <c r="BM141" s="228"/>
      <c r="BN141" s="228"/>
      <c r="BO141" s="228"/>
      <c r="BP141" s="228"/>
      <c r="BQ141" s="228"/>
      <c r="BR141" s="228"/>
      <c r="BS141" s="228"/>
      <c r="BT141" s="228"/>
      <c r="BU141" s="228"/>
      <c r="BV141" s="228"/>
      <c r="BW141" s="228"/>
      <c r="BX141" s="228"/>
      <c r="BY141" s="228"/>
      <c r="BZ141" s="228"/>
      <c r="CA141" s="228"/>
      <c r="CB141" s="228"/>
      <c r="CC141" s="228"/>
      <c r="CD141" s="228"/>
      <c r="CE141" s="228"/>
      <c r="CF141" s="228"/>
      <c r="CG141" s="228"/>
      <c r="CH141" s="228"/>
      <c r="CI141" s="228"/>
      <c r="CJ141" s="228"/>
      <c r="CK141" s="228"/>
      <c r="CL141" s="228"/>
      <c r="CM141" s="228"/>
      <c r="CN141" s="228"/>
      <c r="CO141" s="228"/>
      <c r="CP141" s="228"/>
      <c r="CQ141" s="228"/>
      <c r="CR141" s="228"/>
      <c r="CS141" s="228"/>
      <c r="CT141" s="228"/>
      <c r="CU141" s="228"/>
      <c r="CV141" s="228"/>
      <c r="CW141" s="228"/>
      <c r="CX141" s="228"/>
      <c r="CY141" s="228"/>
      <c r="CZ141" s="228"/>
      <c r="DA141" s="228"/>
      <c r="DB141" s="228"/>
      <c r="DC141" s="228"/>
      <c r="DD141" s="228"/>
      <c r="DE141" s="228"/>
      <c r="DF141" s="228"/>
      <c r="DG141" s="228"/>
      <c r="DH141" s="228"/>
      <c r="DI141" s="228"/>
      <c r="DJ141" s="228"/>
      <c r="DK141" s="228"/>
      <c r="DL141" s="228"/>
      <c r="DM141" s="228"/>
      <c r="DN141" s="228"/>
      <c r="DO141" s="228"/>
      <c r="DP141" s="228"/>
      <c r="DQ141" s="228"/>
      <c r="DR141" s="228"/>
      <c r="DS141" s="228"/>
      <c r="DT141" s="228"/>
      <c r="DU141" s="228"/>
      <c r="DV141" s="228"/>
      <c r="DW141" s="228"/>
      <c r="DX141" s="228"/>
      <c r="DY141" s="228"/>
      <c r="DZ141" s="228"/>
      <c r="EA141" s="228"/>
      <c r="EB141" s="228"/>
      <c r="EC141" s="228"/>
      <c r="ED141" s="228"/>
      <c r="EE141" s="228"/>
      <c r="EF141" s="228"/>
      <c r="EG141" s="228"/>
      <c r="EH141" s="228"/>
      <c r="EI141" s="228"/>
      <c r="EJ141" s="228"/>
      <c r="EK141" s="228"/>
      <c r="EL141" s="228"/>
      <c r="EM141" s="228"/>
      <c r="EN141" s="228"/>
      <c r="EO141" s="228"/>
      <c r="EP141" s="228"/>
      <c r="EQ141" s="228"/>
      <c r="ER141" s="228"/>
      <c r="ES141" s="228"/>
      <c r="ET141" s="228"/>
      <c r="EU141" s="228"/>
      <c r="EV141" s="228"/>
      <c r="EW141" s="228"/>
      <c r="EX141" s="228"/>
      <c r="EY141" s="228"/>
      <c r="EZ141" s="228"/>
      <c r="FA141" s="228"/>
      <c r="FB141" s="228"/>
      <c r="FC141" s="228"/>
      <c r="FD141" s="228"/>
      <c r="FE141" s="228"/>
      <c r="FF141" s="228"/>
      <c r="FG141" s="228"/>
      <c r="FH141" s="228"/>
      <c r="FI141" s="228"/>
      <c r="FJ141" s="228"/>
      <c r="FK141" s="228"/>
      <c r="FL141" s="228"/>
      <c r="FM141" s="228"/>
      <c r="FN141" s="228"/>
      <c r="FO141" s="228"/>
      <c r="FP141" s="228"/>
      <c r="FQ141" s="228"/>
      <c r="FR141" s="228"/>
      <c r="FS141" s="228"/>
      <c r="FT141" s="228"/>
      <c r="FU141" s="228"/>
      <c r="FV141" s="228"/>
      <c r="FW141" s="228"/>
      <c r="FX141" s="228"/>
      <c r="FY141" s="228"/>
      <c r="FZ141" s="228"/>
      <c r="GA141" s="228"/>
      <c r="GB141" s="228"/>
      <c r="GC141" s="228"/>
      <c r="GD141" s="228"/>
      <c r="GE141" s="228"/>
      <c r="GF141" s="228"/>
      <c r="GG141" s="228"/>
      <c r="GH141" s="228"/>
      <c r="GI141" s="228"/>
      <c r="GJ141" s="228"/>
      <c r="GK141" s="228"/>
      <c r="GL141" s="228"/>
      <c r="GM141" s="228"/>
      <c r="GN141" s="228"/>
      <c r="GO141" s="228"/>
      <c r="GP141" s="228"/>
      <c r="GQ141" s="228"/>
      <c r="GR141" s="228"/>
      <c r="GS141" s="228"/>
      <c r="GT141" s="228"/>
      <c r="GU141" s="228"/>
      <c r="GV141" s="228"/>
      <c r="GW141" s="228"/>
      <c r="GX141" s="228"/>
      <c r="GY141" s="228"/>
      <c r="GZ141" s="228"/>
      <c r="HA141" s="228"/>
      <c r="HB141" s="228"/>
      <c r="HC141" s="228"/>
      <c r="HD141" s="228"/>
      <c r="HE141" s="228"/>
      <c r="HF141" s="228"/>
      <c r="HG141" s="228"/>
      <c r="HH141" s="228"/>
      <c r="HI141" s="228"/>
      <c r="HJ141" s="228"/>
      <c r="HK141" s="228"/>
      <c r="HL141" s="228"/>
      <c r="HM141" s="228"/>
      <c r="HN141" s="228"/>
      <c r="HO141" s="228"/>
      <c r="HP141" s="228"/>
      <c r="HQ141" s="228"/>
      <c r="HR141" s="228"/>
      <c r="HS141" s="228"/>
      <c r="HT141" s="228"/>
      <c r="HU141" s="228"/>
      <c r="HV141" s="228"/>
      <c r="HW141" s="228"/>
      <c r="HX141" s="228"/>
      <c r="HY141" s="228"/>
      <c r="HZ141" s="228"/>
      <c r="IA141" s="228"/>
      <c r="IB141" s="228"/>
      <c r="IC141" s="228"/>
      <c r="ID141" s="228"/>
      <c r="IE141" s="228"/>
      <c r="IF141" s="228"/>
      <c r="IG141" s="228"/>
      <c r="IH141" s="228"/>
      <c r="II141" s="228"/>
      <c r="IJ141" s="228"/>
      <c r="IK141" s="228"/>
      <c r="IL141" s="228"/>
      <c r="IM141" s="228"/>
      <c r="IN141" s="228"/>
      <c r="IO141" s="228"/>
      <c r="IP141" s="228"/>
      <c r="IQ141" s="228"/>
      <c r="IR141" s="228"/>
      <c r="IS141" s="228"/>
      <c r="IT141" s="228"/>
      <c r="IU141" s="228"/>
      <c r="IV141" s="228"/>
      <c r="IW141" s="228"/>
      <c r="IX141" s="228"/>
      <c r="IY141" s="228"/>
      <c r="IZ141" s="228"/>
      <c r="JA141" s="228"/>
      <c r="JB141" s="228"/>
      <c r="JC141" s="228"/>
      <c r="JD141" s="228"/>
      <c r="JE141" s="228"/>
      <c r="JF141" s="228"/>
      <c r="JG141" s="228"/>
      <c r="JH141" s="228"/>
      <c r="JI141" s="228"/>
      <c r="JJ141" s="228"/>
      <c r="JK141" s="228"/>
      <c r="JL141" s="228"/>
      <c r="JM141" s="228"/>
      <c r="JN141" s="228"/>
      <c r="JO141" s="228"/>
      <c r="JP141" s="228"/>
      <c r="JQ141" s="228"/>
      <c r="JR141" s="228"/>
      <c r="JS141" s="228"/>
      <c r="JT141" s="228"/>
      <c r="JU141" s="228"/>
      <c r="JV141" s="228"/>
      <c r="JW141" s="228"/>
      <c r="JX141" s="228"/>
      <c r="JY141" s="228"/>
      <c r="JZ141" s="228"/>
      <c r="KA141" s="228"/>
      <c r="KB141" s="228"/>
      <c r="KC141" s="228"/>
      <c r="KD141" s="228"/>
      <c r="KE141" s="228"/>
      <c r="KF141" s="228"/>
      <c r="KG141" s="228"/>
      <c r="KH141" s="228"/>
      <c r="KI141" s="228"/>
      <c r="KJ141" s="228"/>
      <c r="KK141" s="228"/>
      <c r="KL141" s="228"/>
      <c r="KM141" s="228"/>
      <c r="KN141" s="228"/>
      <c r="KO141" s="228"/>
      <c r="KP141" s="228"/>
      <c r="KQ141" s="228"/>
      <c r="KR141" s="228"/>
      <c r="KS141" s="228"/>
      <c r="KT141" s="228"/>
      <c r="KU141" s="228"/>
      <c r="KV141" s="228"/>
      <c r="KW141" s="228"/>
      <c r="KX141" s="228"/>
      <c r="KY141" s="228"/>
      <c r="KZ141" s="228"/>
      <c r="LA141" s="228"/>
      <c r="LB141" s="228"/>
      <c r="LC141" s="228"/>
      <c r="LD141" s="228"/>
      <c r="LE141" s="228"/>
      <c r="LF141" s="228"/>
      <c r="LG141" s="228"/>
      <c r="LH141" s="228"/>
      <c r="LI141" s="228"/>
      <c r="LJ141" s="228"/>
      <c r="LK141" s="228"/>
      <c r="LL141" s="228"/>
      <c r="LM141" s="228"/>
      <c r="LN141" s="228"/>
      <c r="LO141" s="228"/>
      <c r="LP141" s="228"/>
      <c r="LQ141" s="228"/>
      <c r="LR141" s="228"/>
    </row>
    <row r="142" spans="1:330" s="176" customFormat="1" ht="12.75" customHeight="1" x14ac:dyDescent="0.25">
      <c r="A142" s="259">
        <v>131</v>
      </c>
      <c r="B142" s="260" t="s">
        <v>107</v>
      </c>
      <c r="C142" s="260" t="s">
        <v>1634</v>
      </c>
      <c r="D142" s="261" t="s">
        <v>138</v>
      </c>
      <c r="E142" s="291"/>
      <c r="F142" s="291"/>
      <c r="G142" s="262" t="s">
        <v>139</v>
      </c>
      <c r="H142" s="263"/>
      <c r="I142" s="263"/>
      <c r="J142" s="264"/>
      <c r="K142" s="328" t="s">
        <v>35</v>
      </c>
      <c r="L142" s="314">
        <v>114</v>
      </c>
      <c r="M142" s="322" t="s">
        <v>150</v>
      </c>
      <c r="N142" s="26">
        <v>0</v>
      </c>
      <c r="O142" s="266">
        <f t="shared" si="10"/>
        <v>0</v>
      </c>
      <c r="P142" s="267">
        <f t="shared" si="12"/>
        <v>0</v>
      </c>
      <c r="Q142" s="268">
        <f t="shared" si="11"/>
        <v>0</v>
      </c>
      <c r="R142" s="231"/>
      <c r="S142" s="228"/>
      <c r="T142" s="228"/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  <c r="AV142" s="228"/>
      <c r="AW142" s="228"/>
      <c r="AX142" s="228"/>
      <c r="AY142" s="228"/>
      <c r="AZ142" s="228"/>
      <c r="BA142" s="228"/>
      <c r="BB142" s="228"/>
      <c r="BC142" s="228"/>
      <c r="BD142" s="228"/>
      <c r="BE142" s="228"/>
      <c r="BF142" s="228"/>
      <c r="BG142" s="228"/>
      <c r="BH142" s="228"/>
      <c r="BI142" s="228"/>
      <c r="BJ142" s="228"/>
      <c r="BK142" s="228"/>
      <c r="BL142" s="228"/>
      <c r="BM142" s="228"/>
      <c r="BN142" s="228"/>
      <c r="BO142" s="228"/>
      <c r="BP142" s="228"/>
      <c r="BQ142" s="228"/>
      <c r="BR142" s="228"/>
      <c r="BS142" s="228"/>
      <c r="BT142" s="228"/>
      <c r="BU142" s="228"/>
      <c r="BV142" s="228"/>
      <c r="BW142" s="228"/>
      <c r="BX142" s="228"/>
      <c r="BY142" s="228"/>
      <c r="BZ142" s="228"/>
      <c r="CA142" s="228"/>
      <c r="CB142" s="228"/>
      <c r="CC142" s="228"/>
      <c r="CD142" s="228"/>
      <c r="CE142" s="228"/>
      <c r="CF142" s="228"/>
      <c r="CG142" s="228"/>
      <c r="CH142" s="228"/>
      <c r="CI142" s="228"/>
      <c r="CJ142" s="228"/>
      <c r="CK142" s="228"/>
      <c r="CL142" s="228"/>
      <c r="CM142" s="228"/>
      <c r="CN142" s="228"/>
      <c r="CO142" s="228"/>
      <c r="CP142" s="228"/>
      <c r="CQ142" s="228"/>
      <c r="CR142" s="228"/>
      <c r="CS142" s="228"/>
      <c r="CT142" s="228"/>
      <c r="CU142" s="228"/>
      <c r="CV142" s="228"/>
      <c r="CW142" s="228"/>
      <c r="CX142" s="228"/>
      <c r="CY142" s="228"/>
      <c r="CZ142" s="228"/>
      <c r="DA142" s="228"/>
      <c r="DB142" s="228"/>
      <c r="DC142" s="228"/>
      <c r="DD142" s="228"/>
      <c r="DE142" s="228"/>
      <c r="DF142" s="228"/>
      <c r="DG142" s="228"/>
      <c r="DH142" s="228"/>
      <c r="DI142" s="228"/>
      <c r="DJ142" s="228"/>
      <c r="DK142" s="228"/>
      <c r="DL142" s="228"/>
      <c r="DM142" s="228"/>
      <c r="DN142" s="228"/>
      <c r="DO142" s="228"/>
      <c r="DP142" s="228"/>
      <c r="DQ142" s="228"/>
      <c r="DR142" s="228"/>
      <c r="DS142" s="228"/>
      <c r="DT142" s="228"/>
      <c r="DU142" s="228"/>
      <c r="DV142" s="228"/>
      <c r="DW142" s="228"/>
      <c r="DX142" s="228"/>
      <c r="DY142" s="228"/>
      <c r="DZ142" s="228"/>
      <c r="EA142" s="228"/>
      <c r="EB142" s="228"/>
      <c r="EC142" s="228"/>
      <c r="ED142" s="228"/>
      <c r="EE142" s="228"/>
      <c r="EF142" s="228"/>
      <c r="EG142" s="228"/>
      <c r="EH142" s="228"/>
      <c r="EI142" s="228"/>
      <c r="EJ142" s="228"/>
      <c r="EK142" s="228"/>
      <c r="EL142" s="228"/>
      <c r="EM142" s="228"/>
      <c r="EN142" s="228"/>
      <c r="EO142" s="228"/>
      <c r="EP142" s="228"/>
      <c r="EQ142" s="228"/>
      <c r="ER142" s="228"/>
      <c r="ES142" s="228"/>
      <c r="ET142" s="228"/>
      <c r="EU142" s="228"/>
      <c r="EV142" s="228"/>
      <c r="EW142" s="228"/>
      <c r="EX142" s="228"/>
      <c r="EY142" s="228"/>
      <c r="EZ142" s="228"/>
      <c r="FA142" s="228"/>
      <c r="FB142" s="228"/>
      <c r="FC142" s="228"/>
      <c r="FD142" s="228"/>
      <c r="FE142" s="228"/>
      <c r="FF142" s="228"/>
      <c r="FG142" s="228"/>
      <c r="FH142" s="228"/>
      <c r="FI142" s="228"/>
      <c r="FJ142" s="228"/>
      <c r="FK142" s="228"/>
      <c r="FL142" s="228"/>
      <c r="FM142" s="228"/>
      <c r="FN142" s="228"/>
      <c r="FO142" s="228"/>
      <c r="FP142" s="228"/>
      <c r="FQ142" s="228"/>
      <c r="FR142" s="228"/>
      <c r="FS142" s="228"/>
      <c r="FT142" s="228"/>
      <c r="FU142" s="228"/>
      <c r="FV142" s="228"/>
      <c r="FW142" s="228"/>
      <c r="FX142" s="228"/>
      <c r="FY142" s="228"/>
      <c r="FZ142" s="228"/>
      <c r="GA142" s="228"/>
      <c r="GB142" s="228"/>
      <c r="GC142" s="228"/>
      <c r="GD142" s="228"/>
      <c r="GE142" s="228"/>
      <c r="GF142" s="228"/>
      <c r="GG142" s="228"/>
      <c r="GH142" s="228"/>
      <c r="GI142" s="228"/>
      <c r="GJ142" s="228"/>
      <c r="GK142" s="228"/>
      <c r="GL142" s="228"/>
      <c r="GM142" s="228"/>
      <c r="GN142" s="228"/>
      <c r="GO142" s="228"/>
      <c r="GP142" s="228"/>
      <c r="GQ142" s="228"/>
      <c r="GR142" s="228"/>
      <c r="GS142" s="228"/>
      <c r="GT142" s="228"/>
      <c r="GU142" s="228"/>
      <c r="GV142" s="228"/>
      <c r="GW142" s="228"/>
      <c r="GX142" s="228"/>
      <c r="GY142" s="228"/>
      <c r="GZ142" s="228"/>
      <c r="HA142" s="228"/>
      <c r="HB142" s="228"/>
      <c r="HC142" s="228"/>
      <c r="HD142" s="228"/>
      <c r="HE142" s="228"/>
      <c r="HF142" s="228"/>
      <c r="HG142" s="228"/>
      <c r="HH142" s="228"/>
      <c r="HI142" s="228"/>
      <c r="HJ142" s="228"/>
      <c r="HK142" s="228"/>
      <c r="HL142" s="228"/>
      <c r="HM142" s="228"/>
      <c r="HN142" s="228"/>
      <c r="HO142" s="228"/>
      <c r="HP142" s="228"/>
      <c r="HQ142" s="228"/>
      <c r="HR142" s="228"/>
      <c r="HS142" s="228"/>
      <c r="HT142" s="228"/>
      <c r="HU142" s="228"/>
      <c r="HV142" s="228"/>
      <c r="HW142" s="228"/>
      <c r="HX142" s="228"/>
      <c r="HY142" s="228"/>
      <c r="HZ142" s="228"/>
      <c r="IA142" s="228"/>
      <c r="IB142" s="228"/>
      <c r="IC142" s="228"/>
      <c r="ID142" s="228"/>
      <c r="IE142" s="228"/>
      <c r="IF142" s="228"/>
      <c r="IG142" s="228"/>
      <c r="IH142" s="228"/>
      <c r="II142" s="228"/>
      <c r="IJ142" s="228"/>
      <c r="IK142" s="228"/>
      <c r="IL142" s="228"/>
      <c r="IM142" s="228"/>
      <c r="IN142" s="228"/>
      <c r="IO142" s="228"/>
      <c r="IP142" s="228"/>
      <c r="IQ142" s="228"/>
      <c r="IR142" s="228"/>
      <c r="IS142" s="228"/>
      <c r="IT142" s="228"/>
      <c r="IU142" s="228"/>
      <c r="IV142" s="228"/>
      <c r="IW142" s="228"/>
      <c r="IX142" s="228"/>
      <c r="IY142" s="228"/>
      <c r="IZ142" s="228"/>
      <c r="JA142" s="228"/>
      <c r="JB142" s="228"/>
      <c r="JC142" s="228"/>
      <c r="JD142" s="228"/>
      <c r="JE142" s="228"/>
      <c r="JF142" s="228"/>
      <c r="JG142" s="228"/>
      <c r="JH142" s="228"/>
      <c r="JI142" s="228"/>
      <c r="JJ142" s="228"/>
      <c r="JK142" s="228"/>
      <c r="JL142" s="228"/>
      <c r="JM142" s="228"/>
      <c r="JN142" s="228"/>
      <c r="JO142" s="228"/>
      <c r="JP142" s="228"/>
      <c r="JQ142" s="228"/>
      <c r="JR142" s="228"/>
      <c r="JS142" s="228"/>
      <c r="JT142" s="228"/>
      <c r="JU142" s="228"/>
      <c r="JV142" s="228"/>
      <c r="JW142" s="228"/>
      <c r="JX142" s="228"/>
      <c r="JY142" s="228"/>
      <c r="JZ142" s="228"/>
      <c r="KA142" s="228"/>
      <c r="KB142" s="228"/>
      <c r="KC142" s="228"/>
      <c r="KD142" s="228"/>
      <c r="KE142" s="228"/>
      <c r="KF142" s="228"/>
      <c r="KG142" s="228"/>
      <c r="KH142" s="228"/>
      <c r="KI142" s="228"/>
      <c r="KJ142" s="228"/>
      <c r="KK142" s="228"/>
      <c r="KL142" s="228"/>
      <c r="KM142" s="228"/>
      <c r="KN142" s="228"/>
      <c r="KO142" s="228"/>
      <c r="KP142" s="228"/>
      <c r="KQ142" s="228"/>
      <c r="KR142" s="228"/>
      <c r="KS142" s="228"/>
      <c r="KT142" s="228"/>
      <c r="KU142" s="228"/>
      <c r="KV142" s="228"/>
      <c r="KW142" s="228"/>
      <c r="KX142" s="228"/>
      <c r="KY142" s="228"/>
      <c r="KZ142" s="228"/>
      <c r="LA142" s="228"/>
      <c r="LB142" s="228"/>
      <c r="LC142" s="228"/>
      <c r="LD142" s="228"/>
      <c r="LE142" s="228"/>
      <c r="LF142" s="228"/>
      <c r="LG142" s="228"/>
      <c r="LH142" s="228"/>
      <c r="LI142" s="228"/>
      <c r="LJ142" s="228"/>
      <c r="LK142" s="228"/>
      <c r="LL142" s="228"/>
      <c r="LM142" s="228"/>
      <c r="LN142" s="228"/>
      <c r="LO142" s="228"/>
      <c r="LP142" s="228"/>
      <c r="LQ142" s="228"/>
      <c r="LR142" s="228"/>
    </row>
    <row r="143" spans="1:330" s="176" customFormat="1" ht="13.5" customHeight="1" x14ac:dyDescent="0.25">
      <c r="A143" s="259">
        <v>132</v>
      </c>
      <c r="B143" s="260" t="s">
        <v>107</v>
      </c>
      <c r="C143" s="260" t="s">
        <v>1634</v>
      </c>
      <c r="D143" s="269" t="s">
        <v>135</v>
      </c>
      <c r="E143" s="291"/>
      <c r="F143" s="291"/>
      <c r="G143" s="262" t="s">
        <v>239</v>
      </c>
      <c r="H143" s="263"/>
      <c r="I143" s="263" t="s">
        <v>117</v>
      </c>
      <c r="J143" s="264"/>
      <c r="K143" s="264" t="s">
        <v>84</v>
      </c>
      <c r="L143" s="314">
        <v>167</v>
      </c>
      <c r="M143" s="322" t="s">
        <v>150</v>
      </c>
      <c r="N143" s="26">
        <v>0</v>
      </c>
      <c r="O143" s="266">
        <f t="shared" si="10"/>
        <v>0</v>
      </c>
      <c r="P143" s="267">
        <f t="shared" si="12"/>
        <v>0</v>
      </c>
      <c r="Q143" s="268">
        <f t="shared" si="11"/>
        <v>0</v>
      </c>
      <c r="R143" s="231"/>
      <c r="S143" s="228"/>
      <c r="T143" s="228"/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  <c r="AV143" s="228"/>
      <c r="AW143" s="228"/>
      <c r="AX143" s="228"/>
      <c r="AY143" s="228"/>
      <c r="AZ143" s="228"/>
      <c r="BA143" s="228"/>
      <c r="BB143" s="228"/>
      <c r="BC143" s="228"/>
      <c r="BD143" s="228"/>
      <c r="BE143" s="228"/>
      <c r="BF143" s="228"/>
      <c r="BG143" s="228"/>
      <c r="BH143" s="228"/>
      <c r="BI143" s="228"/>
      <c r="BJ143" s="228"/>
      <c r="BK143" s="228"/>
      <c r="BL143" s="228"/>
      <c r="BM143" s="228"/>
      <c r="BN143" s="228"/>
      <c r="BO143" s="228"/>
      <c r="BP143" s="228"/>
      <c r="BQ143" s="228"/>
      <c r="BR143" s="228"/>
      <c r="BS143" s="228"/>
      <c r="BT143" s="228"/>
      <c r="BU143" s="228"/>
      <c r="BV143" s="228"/>
      <c r="BW143" s="228"/>
      <c r="BX143" s="228"/>
      <c r="BY143" s="228"/>
      <c r="BZ143" s="228"/>
      <c r="CA143" s="228"/>
      <c r="CB143" s="228"/>
      <c r="CC143" s="228"/>
      <c r="CD143" s="228"/>
      <c r="CE143" s="228"/>
      <c r="CF143" s="228"/>
      <c r="CG143" s="228"/>
      <c r="CH143" s="228"/>
      <c r="CI143" s="228"/>
      <c r="CJ143" s="228"/>
      <c r="CK143" s="228"/>
      <c r="CL143" s="228"/>
      <c r="CM143" s="228"/>
      <c r="CN143" s="228"/>
      <c r="CO143" s="228"/>
      <c r="CP143" s="228"/>
      <c r="CQ143" s="228"/>
      <c r="CR143" s="228"/>
      <c r="CS143" s="228"/>
      <c r="CT143" s="228"/>
      <c r="CU143" s="228"/>
      <c r="CV143" s="228"/>
      <c r="CW143" s="228"/>
      <c r="CX143" s="228"/>
      <c r="CY143" s="228"/>
      <c r="CZ143" s="228"/>
      <c r="DA143" s="228"/>
      <c r="DB143" s="228"/>
      <c r="DC143" s="228"/>
      <c r="DD143" s="228"/>
      <c r="DE143" s="228"/>
      <c r="DF143" s="228"/>
      <c r="DG143" s="228"/>
      <c r="DH143" s="228"/>
      <c r="DI143" s="228"/>
      <c r="DJ143" s="228"/>
      <c r="DK143" s="228"/>
      <c r="DL143" s="228"/>
      <c r="DM143" s="228"/>
      <c r="DN143" s="228"/>
      <c r="DO143" s="228"/>
      <c r="DP143" s="228"/>
      <c r="DQ143" s="228"/>
      <c r="DR143" s="228"/>
      <c r="DS143" s="228"/>
      <c r="DT143" s="228"/>
      <c r="DU143" s="228"/>
      <c r="DV143" s="228"/>
      <c r="DW143" s="228"/>
      <c r="DX143" s="228"/>
      <c r="DY143" s="228"/>
      <c r="DZ143" s="228"/>
      <c r="EA143" s="228"/>
      <c r="EB143" s="228"/>
      <c r="EC143" s="228"/>
      <c r="ED143" s="228"/>
      <c r="EE143" s="228"/>
      <c r="EF143" s="228"/>
      <c r="EG143" s="228"/>
      <c r="EH143" s="228"/>
      <c r="EI143" s="228"/>
      <c r="EJ143" s="228"/>
      <c r="EK143" s="228"/>
      <c r="EL143" s="228"/>
      <c r="EM143" s="228"/>
      <c r="EN143" s="228"/>
      <c r="EO143" s="228"/>
      <c r="EP143" s="228"/>
      <c r="EQ143" s="228"/>
      <c r="ER143" s="228"/>
      <c r="ES143" s="228"/>
      <c r="ET143" s="228"/>
      <c r="EU143" s="228"/>
      <c r="EV143" s="228"/>
      <c r="EW143" s="228"/>
      <c r="EX143" s="228"/>
      <c r="EY143" s="228"/>
      <c r="EZ143" s="228"/>
      <c r="FA143" s="228"/>
      <c r="FB143" s="228"/>
      <c r="FC143" s="228"/>
      <c r="FD143" s="228"/>
      <c r="FE143" s="228"/>
      <c r="FF143" s="228"/>
      <c r="FG143" s="228"/>
      <c r="FH143" s="228"/>
      <c r="FI143" s="228"/>
      <c r="FJ143" s="228"/>
      <c r="FK143" s="228"/>
      <c r="FL143" s="228"/>
      <c r="FM143" s="228"/>
      <c r="FN143" s="228"/>
      <c r="FO143" s="228"/>
      <c r="FP143" s="228"/>
      <c r="FQ143" s="228"/>
      <c r="FR143" s="228"/>
      <c r="FS143" s="228"/>
      <c r="FT143" s="228"/>
      <c r="FU143" s="228"/>
      <c r="FV143" s="228"/>
      <c r="FW143" s="228"/>
      <c r="FX143" s="228"/>
      <c r="FY143" s="228"/>
      <c r="FZ143" s="228"/>
      <c r="GA143" s="228"/>
      <c r="GB143" s="228"/>
      <c r="GC143" s="228"/>
      <c r="GD143" s="228"/>
      <c r="GE143" s="228"/>
      <c r="GF143" s="228"/>
      <c r="GG143" s="228"/>
      <c r="GH143" s="228"/>
      <c r="GI143" s="228"/>
      <c r="GJ143" s="228"/>
      <c r="GK143" s="228"/>
      <c r="GL143" s="228"/>
      <c r="GM143" s="228"/>
      <c r="GN143" s="228"/>
      <c r="GO143" s="228"/>
      <c r="GP143" s="228"/>
      <c r="GQ143" s="228"/>
      <c r="GR143" s="228"/>
      <c r="GS143" s="228"/>
      <c r="GT143" s="228"/>
      <c r="GU143" s="228"/>
      <c r="GV143" s="228"/>
      <c r="GW143" s="228"/>
      <c r="GX143" s="228"/>
      <c r="GY143" s="228"/>
      <c r="GZ143" s="228"/>
      <c r="HA143" s="228"/>
      <c r="HB143" s="228"/>
      <c r="HC143" s="228"/>
      <c r="HD143" s="228"/>
      <c r="HE143" s="228"/>
      <c r="HF143" s="228"/>
      <c r="HG143" s="228"/>
      <c r="HH143" s="228"/>
      <c r="HI143" s="228"/>
      <c r="HJ143" s="228"/>
      <c r="HK143" s="228"/>
      <c r="HL143" s="228"/>
      <c r="HM143" s="228"/>
      <c r="HN143" s="228"/>
      <c r="HO143" s="228"/>
      <c r="HP143" s="228"/>
      <c r="HQ143" s="228"/>
      <c r="HR143" s="228"/>
      <c r="HS143" s="228"/>
      <c r="HT143" s="228"/>
      <c r="HU143" s="228"/>
      <c r="HV143" s="228"/>
      <c r="HW143" s="228"/>
      <c r="HX143" s="228"/>
      <c r="HY143" s="228"/>
      <c r="HZ143" s="228"/>
      <c r="IA143" s="228"/>
      <c r="IB143" s="228"/>
      <c r="IC143" s="228"/>
      <c r="ID143" s="228"/>
      <c r="IE143" s="228"/>
      <c r="IF143" s="228"/>
      <c r="IG143" s="228"/>
      <c r="IH143" s="228"/>
      <c r="II143" s="228"/>
      <c r="IJ143" s="228"/>
      <c r="IK143" s="228"/>
      <c r="IL143" s="228"/>
      <c r="IM143" s="228"/>
      <c r="IN143" s="228"/>
      <c r="IO143" s="228"/>
      <c r="IP143" s="228"/>
      <c r="IQ143" s="228"/>
      <c r="IR143" s="228"/>
      <c r="IS143" s="228"/>
      <c r="IT143" s="228"/>
      <c r="IU143" s="228"/>
      <c r="IV143" s="228"/>
      <c r="IW143" s="228"/>
      <c r="IX143" s="228"/>
      <c r="IY143" s="228"/>
      <c r="IZ143" s="228"/>
      <c r="JA143" s="228"/>
      <c r="JB143" s="228"/>
      <c r="JC143" s="228"/>
      <c r="JD143" s="228"/>
      <c r="JE143" s="228"/>
      <c r="JF143" s="228"/>
      <c r="JG143" s="228"/>
      <c r="JH143" s="228"/>
      <c r="JI143" s="228"/>
      <c r="JJ143" s="228"/>
      <c r="JK143" s="228"/>
      <c r="JL143" s="228"/>
      <c r="JM143" s="228"/>
      <c r="JN143" s="228"/>
      <c r="JO143" s="228"/>
      <c r="JP143" s="228"/>
      <c r="JQ143" s="228"/>
      <c r="JR143" s="228"/>
      <c r="JS143" s="228"/>
      <c r="JT143" s="228"/>
      <c r="JU143" s="228"/>
      <c r="JV143" s="228"/>
      <c r="JW143" s="228"/>
      <c r="JX143" s="228"/>
      <c r="JY143" s="228"/>
      <c r="JZ143" s="228"/>
      <c r="KA143" s="228"/>
      <c r="KB143" s="228"/>
      <c r="KC143" s="228"/>
      <c r="KD143" s="228"/>
      <c r="KE143" s="228"/>
      <c r="KF143" s="228"/>
      <c r="KG143" s="228"/>
      <c r="KH143" s="228"/>
      <c r="KI143" s="228"/>
      <c r="KJ143" s="228"/>
      <c r="KK143" s="228"/>
      <c r="KL143" s="228"/>
      <c r="KM143" s="228"/>
      <c r="KN143" s="228"/>
      <c r="KO143" s="228"/>
      <c r="KP143" s="228"/>
      <c r="KQ143" s="228"/>
      <c r="KR143" s="228"/>
      <c r="KS143" s="228"/>
      <c r="KT143" s="228"/>
      <c r="KU143" s="228"/>
      <c r="KV143" s="228"/>
      <c r="KW143" s="228"/>
      <c r="KX143" s="228"/>
      <c r="KY143" s="228"/>
      <c r="KZ143" s="228"/>
      <c r="LA143" s="228"/>
      <c r="LB143" s="228"/>
      <c r="LC143" s="228"/>
      <c r="LD143" s="228"/>
      <c r="LE143" s="228"/>
      <c r="LF143" s="228"/>
      <c r="LG143" s="228"/>
      <c r="LH143" s="228"/>
      <c r="LI143" s="228"/>
      <c r="LJ143" s="228"/>
      <c r="LK143" s="228"/>
      <c r="LL143" s="228"/>
      <c r="LM143" s="228"/>
      <c r="LN143" s="228"/>
      <c r="LO143" s="228"/>
      <c r="LP143" s="228"/>
      <c r="LQ143" s="228"/>
      <c r="LR143" s="228"/>
    </row>
    <row r="144" spans="1:330" s="176" customFormat="1" ht="13.5" customHeight="1" x14ac:dyDescent="0.25">
      <c r="A144" s="259">
        <v>133</v>
      </c>
      <c r="B144" s="260" t="s">
        <v>107</v>
      </c>
      <c r="C144" s="260" t="s">
        <v>1634</v>
      </c>
      <c r="D144" s="261" t="s">
        <v>79</v>
      </c>
      <c r="E144" s="291"/>
      <c r="F144" s="291"/>
      <c r="G144" s="262" t="s">
        <v>75</v>
      </c>
      <c r="H144" s="262"/>
      <c r="I144" s="262"/>
      <c r="J144" s="264" t="s">
        <v>80</v>
      </c>
      <c r="K144" s="328"/>
      <c r="L144" s="314">
        <v>84</v>
      </c>
      <c r="M144" s="322" t="s">
        <v>150</v>
      </c>
      <c r="N144" s="26">
        <v>0</v>
      </c>
      <c r="O144" s="266">
        <f t="shared" si="10"/>
        <v>0</v>
      </c>
      <c r="P144" s="267">
        <f t="shared" si="12"/>
        <v>0</v>
      </c>
      <c r="Q144" s="268">
        <f t="shared" si="11"/>
        <v>0</v>
      </c>
      <c r="R144" s="231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  <c r="BO144" s="228"/>
      <c r="BP144" s="228"/>
      <c r="BQ144" s="228"/>
      <c r="BR144" s="228"/>
      <c r="BS144" s="228"/>
      <c r="BT144" s="228"/>
      <c r="BU144" s="228"/>
      <c r="BV144" s="228"/>
      <c r="BW144" s="228"/>
      <c r="BX144" s="228"/>
      <c r="BY144" s="228"/>
      <c r="BZ144" s="228"/>
      <c r="CA144" s="228"/>
      <c r="CB144" s="228"/>
      <c r="CC144" s="228"/>
      <c r="CD144" s="228"/>
      <c r="CE144" s="228"/>
      <c r="CF144" s="228"/>
      <c r="CG144" s="228"/>
      <c r="CH144" s="228"/>
      <c r="CI144" s="228"/>
      <c r="CJ144" s="228"/>
      <c r="CK144" s="228"/>
      <c r="CL144" s="228"/>
      <c r="CM144" s="228"/>
      <c r="CN144" s="228"/>
      <c r="CO144" s="228"/>
      <c r="CP144" s="228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  <c r="DG144" s="228"/>
      <c r="DH144" s="228"/>
      <c r="DI144" s="228"/>
      <c r="DJ144" s="228"/>
      <c r="DK144" s="228"/>
      <c r="DL144" s="228"/>
      <c r="DM144" s="228"/>
      <c r="DN144" s="228"/>
      <c r="DO144" s="228"/>
      <c r="DP144" s="228"/>
      <c r="DQ144" s="228"/>
      <c r="DR144" s="228"/>
      <c r="DS144" s="228"/>
      <c r="DT144" s="228"/>
      <c r="DU144" s="228"/>
      <c r="DV144" s="228"/>
      <c r="DW144" s="228"/>
      <c r="DX144" s="228"/>
      <c r="DY144" s="228"/>
      <c r="DZ144" s="228"/>
      <c r="EA144" s="228"/>
      <c r="EB144" s="228"/>
      <c r="EC144" s="228"/>
      <c r="ED144" s="228"/>
      <c r="EE144" s="228"/>
      <c r="EF144" s="228"/>
      <c r="EG144" s="228"/>
      <c r="EH144" s="228"/>
      <c r="EI144" s="228"/>
      <c r="EJ144" s="228"/>
      <c r="EK144" s="228"/>
      <c r="EL144" s="228"/>
      <c r="EM144" s="228"/>
      <c r="EN144" s="228"/>
      <c r="EO144" s="228"/>
      <c r="EP144" s="228"/>
      <c r="EQ144" s="228"/>
      <c r="ER144" s="228"/>
      <c r="ES144" s="228"/>
      <c r="ET144" s="228"/>
      <c r="EU144" s="228"/>
      <c r="EV144" s="228"/>
      <c r="EW144" s="228"/>
      <c r="EX144" s="228"/>
      <c r="EY144" s="228"/>
      <c r="EZ144" s="228"/>
      <c r="FA144" s="228"/>
      <c r="FB144" s="228"/>
      <c r="FC144" s="228"/>
      <c r="FD144" s="228"/>
      <c r="FE144" s="228"/>
      <c r="FF144" s="228"/>
      <c r="FG144" s="228"/>
      <c r="FH144" s="228"/>
      <c r="FI144" s="228"/>
      <c r="FJ144" s="228"/>
      <c r="FK144" s="228"/>
      <c r="FL144" s="228"/>
      <c r="FM144" s="228"/>
      <c r="FN144" s="228"/>
      <c r="FO144" s="228"/>
      <c r="FP144" s="228"/>
      <c r="FQ144" s="228"/>
      <c r="FR144" s="228"/>
      <c r="FS144" s="228"/>
      <c r="FT144" s="228"/>
      <c r="FU144" s="228"/>
      <c r="FV144" s="228"/>
      <c r="FW144" s="228"/>
      <c r="FX144" s="228"/>
      <c r="FY144" s="228"/>
      <c r="FZ144" s="228"/>
      <c r="GA144" s="228"/>
      <c r="GB144" s="228"/>
      <c r="GC144" s="228"/>
      <c r="GD144" s="228"/>
      <c r="GE144" s="228"/>
      <c r="GF144" s="228"/>
      <c r="GG144" s="228"/>
      <c r="GH144" s="228"/>
      <c r="GI144" s="228"/>
      <c r="GJ144" s="228"/>
      <c r="GK144" s="228"/>
      <c r="GL144" s="228"/>
      <c r="GM144" s="228"/>
      <c r="GN144" s="228"/>
      <c r="GO144" s="228"/>
      <c r="GP144" s="228"/>
      <c r="GQ144" s="228"/>
      <c r="GR144" s="228"/>
      <c r="GS144" s="228"/>
      <c r="GT144" s="228"/>
      <c r="GU144" s="228"/>
      <c r="GV144" s="228"/>
      <c r="GW144" s="228"/>
      <c r="GX144" s="228"/>
      <c r="GY144" s="228"/>
      <c r="GZ144" s="228"/>
      <c r="HA144" s="228"/>
      <c r="HB144" s="228"/>
      <c r="HC144" s="228"/>
      <c r="HD144" s="228"/>
      <c r="HE144" s="228"/>
      <c r="HF144" s="228"/>
      <c r="HG144" s="228"/>
      <c r="HH144" s="228"/>
      <c r="HI144" s="228"/>
      <c r="HJ144" s="228"/>
      <c r="HK144" s="228"/>
      <c r="HL144" s="228"/>
      <c r="HM144" s="228"/>
      <c r="HN144" s="228"/>
      <c r="HO144" s="228"/>
      <c r="HP144" s="228"/>
      <c r="HQ144" s="228"/>
      <c r="HR144" s="228"/>
      <c r="HS144" s="228"/>
      <c r="HT144" s="228"/>
      <c r="HU144" s="228"/>
      <c r="HV144" s="228"/>
      <c r="HW144" s="228"/>
      <c r="HX144" s="228"/>
      <c r="HY144" s="228"/>
      <c r="HZ144" s="228"/>
      <c r="IA144" s="228"/>
      <c r="IB144" s="228"/>
      <c r="IC144" s="228"/>
      <c r="ID144" s="228"/>
      <c r="IE144" s="228"/>
      <c r="IF144" s="228"/>
      <c r="IG144" s="228"/>
      <c r="IH144" s="228"/>
      <c r="II144" s="228"/>
      <c r="IJ144" s="228"/>
      <c r="IK144" s="228"/>
      <c r="IL144" s="228"/>
      <c r="IM144" s="228"/>
      <c r="IN144" s="228"/>
      <c r="IO144" s="228"/>
      <c r="IP144" s="228"/>
      <c r="IQ144" s="228"/>
      <c r="IR144" s="228"/>
      <c r="IS144" s="228"/>
      <c r="IT144" s="228"/>
      <c r="IU144" s="228"/>
      <c r="IV144" s="228"/>
      <c r="IW144" s="228"/>
      <c r="IX144" s="228"/>
      <c r="IY144" s="228"/>
      <c r="IZ144" s="228"/>
      <c r="JA144" s="228"/>
      <c r="JB144" s="228"/>
      <c r="JC144" s="228"/>
      <c r="JD144" s="228"/>
      <c r="JE144" s="228"/>
      <c r="JF144" s="228"/>
      <c r="JG144" s="228"/>
      <c r="JH144" s="228"/>
      <c r="JI144" s="228"/>
      <c r="JJ144" s="228"/>
      <c r="JK144" s="228"/>
      <c r="JL144" s="228"/>
      <c r="JM144" s="228"/>
      <c r="JN144" s="228"/>
      <c r="JO144" s="228"/>
      <c r="JP144" s="228"/>
      <c r="JQ144" s="228"/>
      <c r="JR144" s="228"/>
      <c r="JS144" s="228"/>
      <c r="JT144" s="228"/>
      <c r="JU144" s="228"/>
      <c r="JV144" s="228"/>
      <c r="JW144" s="228"/>
      <c r="JX144" s="228"/>
      <c r="JY144" s="228"/>
      <c r="JZ144" s="228"/>
      <c r="KA144" s="228"/>
      <c r="KB144" s="228"/>
      <c r="KC144" s="228"/>
      <c r="KD144" s="228"/>
      <c r="KE144" s="228"/>
      <c r="KF144" s="228"/>
      <c r="KG144" s="228"/>
      <c r="KH144" s="228"/>
      <c r="KI144" s="228"/>
      <c r="KJ144" s="228"/>
      <c r="KK144" s="228"/>
      <c r="KL144" s="228"/>
      <c r="KM144" s="228"/>
      <c r="KN144" s="228"/>
      <c r="KO144" s="228"/>
      <c r="KP144" s="228"/>
      <c r="KQ144" s="228"/>
      <c r="KR144" s="228"/>
      <c r="KS144" s="228"/>
      <c r="KT144" s="228"/>
      <c r="KU144" s="228"/>
      <c r="KV144" s="228"/>
      <c r="KW144" s="228"/>
      <c r="KX144" s="228"/>
      <c r="KY144" s="228"/>
      <c r="KZ144" s="228"/>
      <c r="LA144" s="228"/>
      <c r="LB144" s="228"/>
      <c r="LC144" s="228"/>
      <c r="LD144" s="228"/>
      <c r="LE144" s="228"/>
      <c r="LF144" s="228"/>
      <c r="LG144" s="228"/>
      <c r="LH144" s="228"/>
      <c r="LI144" s="228"/>
      <c r="LJ144" s="228"/>
      <c r="LK144" s="228"/>
      <c r="LL144" s="228"/>
      <c r="LM144" s="228"/>
      <c r="LN144" s="228"/>
      <c r="LO144" s="228"/>
      <c r="LP144" s="228"/>
      <c r="LQ144" s="228"/>
      <c r="LR144" s="228"/>
    </row>
    <row r="145" spans="1:330" s="176" customFormat="1" ht="13.5" customHeight="1" x14ac:dyDescent="0.25">
      <c r="A145" s="259">
        <v>134</v>
      </c>
      <c r="B145" s="260" t="s">
        <v>107</v>
      </c>
      <c r="C145" s="260" t="s">
        <v>1634</v>
      </c>
      <c r="D145" s="269" t="s">
        <v>70</v>
      </c>
      <c r="E145" s="291"/>
      <c r="F145" s="291"/>
      <c r="G145" s="274" t="s">
        <v>256</v>
      </c>
      <c r="H145" s="274"/>
      <c r="I145" s="274"/>
      <c r="J145" s="274"/>
      <c r="K145" s="262" t="s">
        <v>86</v>
      </c>
      <c r="L145" s="314">
        <v>295</v>
      </c>
      <c r="M145" s="322" t="s">
        <v>150</v>
      </c>
      <c r="N145" s="26">
        <v>0</v>
      </c>
      <c r="O145" s="266">
        <f t="shared" si="10"/>
        <v>0</v>
      </c>
      <c r="P145" s="267">
        <f t="shared" si="12"/>
        <v>0</v>
      </c>
      <c r="Q145" s="268">
        <f t="shared" si="11"/>
        <v>0</v>
      </c>
      <c r="R145" s="231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  <c r="EG145" s="228"/>
      <c r="EH145" s="228"/>
      <c r="EI145" s="228"/>
      <c r="EJ145" s="228"/>
      <c r="EK145" s="228"/>
      <c r="EL145" s="228"/>
      <c r="EM145" s="228"/>
      <c r="EN145" s="228"/>
      <c r="EO145" s="228"/>
      <c r="EP145" s="228"/>
      <c r="EQ145" s="228"/>
      <c r="ER145" s="228"/>
      <c r="ES145" s="228"/>
      <c r="ET145" s="228"/>
      <c r="EU145" s="228"/>
      <c r="EV145" s="228"/>
      <c r="EW145" s="228"/>
      <c r="EX145" s="228"/>
      <c r="EY145" s="228"/>
      <c r="EZ145" s="228"/>
      <c r="FA145" s="228"/>
      <c r="FB145" s="228"/>
      <c r="FC145" s="228"/>
      <c r="FD145" s="228"/>
      <c r="FE145" s="228"/>
      <c r="FF145" s="228"/>
      <c r="FG145" s="228"/>
      <c r="FH145" s="228"/>
      <c r="FI145" s="228"/>
      <c r="FJ145" s="228"/>
      <c r="FK145" s="228"/>
      <c r="FL145" s="228"/>
      <c r="FM145" s="228"/>
      <c r="FN145" s="228"/>
      <c r="FO145" s="228"/>
      <c r="FP145" s="228"/>
      <c r="FQ145" s="228"/>
      <c r="FR145" s="228"/>
      <c r="FS145" s="228"/>
      <c r="FT145" s="228"/>
      <c r="FU145" s="228"/>
      <c r="FV145" s="228"/>
      <c r="FW145" s="228"/>
      <c r="FX145" s="228"/>
      <c r="FY145" s="228"/>
      <c r="FZ145" s="228"/>
      <c r="GA145" s="228"/>
      <c r="GB145" s="228"/>
      <c r="GC145" s="228"/>
      <c r="GD145" s="228"/>
      <c r="GE145" s="228"/>
      <c r="GF145" s="228"/>
      <c r="GG145" s="228"/>
      <c r="GH145" s="228"/>
      <c r="GI145" s="228"/>
      <c r="GJ145" s="228"/>
      <c r="GK145" s="228"/>
      <c r="GL145" s="228"/>
      <c r="GM145" s="228"/>
      <c r="GN145" s="228"/>
      <c r="GO145" s="228"/>
      <c r="GP145" s="228"/>
      <c r="GQ145" s="228"/>
      <c r="GR145" s="228"/>
      <c r="GS145" s="228"/>
      <c r="GT145" s="228"/>
      <c r="GU145" s="228"/>
      <c r="GV145" s="228"/>
      <c r="GW145" s="228"/>
      <c r="GX145" s="228"/>
      <c r="GY145" s="228"/>
      <c r="GZ145" s="228"/>
      <c r="HA145" s="228"/>
      <c r="HB145" s="228"/>
      <c r="HC145" s="228"/>
      <c r="HD145" s="228"/>
      <c r="HE145" s="228"/>
      <c r="HF145" s="228"/>
      <c r="HG145" s="228"/>
      <c r="HH145" s="228"/>
      <c r="HI145" s="228"/>
      <c r="HJ145" s="228"/>
      <c r="HK145" s="228"/>
      <c r="HL145" s="228"/>
      <c r="HM145" s="228"/>
      <c r="HN145" s="228"/>
      <c r="HO145" s="228"/>
      <c r="HP145" s="228"/>
      <c r="HQ145" s="228"/>
      <c r="HR145" s="228"/>
      <c r="HS145" s="228"/>
      <c r="HT145" s="228"/>
      <c r="HU145" s="228"/>
      <c r="HV145" s="228"/>
      <c r="HW145" s="228"/>
      <c r="HX145" s="228"/>
      <c r="HY145" s="228"/>
      <c r="HZ145" s="228"/>
      <c r="IA145" s="228"/>
      <c r="IB145" s="228"/>
      <c r="IC145" s="228"/>
      <c r="ID145" s="228"/>
      <c r="IE145" s="228"/>
      <c r="IF145" s="228"/>
      <c r="IG145" s="228"/>
      <c r="IH145" s="228"/>
      <c r="II145" s="228"/>
      <c r="IJ145" s="228"/>
      <c r="IK145" s="228"/>
      <c r="IL145" s="228"/>
      <c r="IM145" s="228"/>
      <c r="IN145" s="228"/>
      <c r="IO145" s="228"/>
      <c r="IP145" s="228"/>
      <c r="IQ145" s="228"/>
      <c r="IR145" s="228"/>
      <c r="IS145" s="228"/>
      <c r="IT145" s="228"/>
      <c r="IU145" s="228"/>
      <c r="IV145" s="228"/>
      <c r="IW145" s="228"/>
      <c r="IX145" s="228"/>
      <c r="IY145" s="228"/>
      <c r="IZ145" s="228"/>
      <c r="JA145" s="228"/>
      <c r="JB145" s="228"/>
      <c r="JC145" s="228"/>
      <c r="JD145" s="228"/>
      <c r="JE145" s="228"/>
      <c r="JF145" s="228"/>
      <c r="JG145" s="228"/>
      <c r="JH145" s="228"/>
      <c r="JI145" s="228"/>
      <c r="JJ145" s="228"/>
      <c r="JK145" s="228"/>
      <c r="JL145" s="228"/>
      <c r="JM145" s="228"/>
      <c r="JN145" s="228"/>
      <c r="JO145" s="228"/>
      <c r="JP145" s="228"/>
      <c r="JQ145" s="228"/>
      <c r="JR145" s="228"/>
      <c r="JS145" s="228"/>
      <c r="JT145" s="228"/>
      <c r="JU145" s="228"/>
      <c r="JV145" s="228"/>
      <c r="JW145" s="228"/>
      <c r="JX145" s="228"/>
      <c r="JY145" s="228"/>
      <c r="JZ145" s="228"/>
      <c r="KA145" s="228"/>
      <c r="KB145" s="228"/>
      <c r="KC145" s="228"/>
      <c r="KD145" s="228"/>
      <c r="KE145" s="228"/>
      <c r="KF145" s="228"/>
      <c r="KG145" s="228"/>
      <c r="KH145" s="228"/>
      <c r="KI145" s="228"/>
      <c r="KJ145" s="228"/>
      <c r="KK145" s="228"/>
      <c r="KL145" s="228"/>
      <c r="KM145" s="228"/>
      <c r="KN145" s="228"/>
      <c r="KO145" s="228"/>
      <c r="KP145" s="228"/>
      <c r="KQ145" s="228"/>
      <c r="KR145" s="228"/>
      <c r="KS145" s="228"/>
      <c r="KT145" s="228"/>
      <c r="KU145" s="228"/>
      <c r="KV145" s="228"/>
      <c r="KW145" s="228"/>
      <c r="KX145" s="228"/>
      <c r="KY145" s="228"/>
      <c r="KZ145" s="228"/>
      <c r="LA145" s="228"/>
      <c r="LB145" s="228"/>
      <c r="LC145" s="228"/>
      <c r="LD145" s="228"/>
      <c r="LE145" s="228"/>
      <c r="LF145" s="228"/>
      <c r="LG145" s="228"/>
      <c r="LH145" s="228"/>
      <c r="LI145" s="228"/>
      <c r="LJ145" s="228"/>
      <c r="LK145" s="228"/>
      <c r="LL145" s="228"/>
      <c r="LM145" s="228"/>
      <c r="LN145" s="228"/>
      <c r="LO145" s="228"/>
      <c r="LP145" s="228"/>
      <c r="LQ145" s="228"/>
      <c r="LR145" s="228"/>
    </row>
    <row r="146" spans="1:330" s="176" customFormat="1" x14ac:dyDescent="0.25">
      <c r="A146" s="259">
        <v>135</v>
      </c>
      <c r="B146" s="260" t="s">
        <v>2</v>
      </c>
      <c r="C146" s="260" t="s">
        <v>1634</v>
      </c>
      <c r="D146" s="273" t="s">
        <v>102</v>
      </c>
      <c r="E146" s="291"/>
      <c r="F146" s="291"/>
      <c r="G146" s="274" t="s">
        <v>1647</v>
      </c>
      <c r="H146" s="274" t="s">
        <v>1652</v>
      </c>
      <c r="I146" s="274"/>
      <c r="J146" s="274" t="s">
        <v>106</v>
      </c>
      <c r="K146" s="262" t="s">
        <v>86</v>
      </c>
      <c r="L146" s="314">
        <v>33</v>
      </c>
      <c r="M146" s="322" t="s">
        <v>150</v>
      </c>
      <c r="N146" s="26">
        <v>0</v>
      </c>
      <c r="O146" s="266">
        <f t="shared" si="10"/>
        <v>0</v>
      </c>
      <c r="P146" s="267">
        <f t="shared" si="12"/>
        <v>0</v>
      </c>
      <c r="Q146" s="268">
        <f t="shared" si="11"/>
        <v>0</v>
      </c>
      <c r="R146" s="231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  <c r="EG146" s="228"/>
      <c r="EH146" s="228"/>
      <c r="EI146" s="228"/>
      <c r="EJ146" s="228"/>
      <c r="EK146" s="228"/>
      <c r="EL146" s="228"/>
      <c r="EM146" s="228"/>
      <c r="EN146" s="228"/>
      <c r="EO146" s="228"/>
      <c r="EP146" s="228"/>
      <c r="EQ146" s="228"/>
      <c r="ER146" s="228"/>
      <c r="ES146" s="228"/>
      <c r="ET146" s="228"/>
      <c r="EU146" s="228"/>
      <c r="EV146" s="228"/>
      <c r="EW146" s="228"/>
      <c r="EX146" s="228"/>
      <c r="EY146" s="228"/>
      <c r="EZ146" s="228"/>
      <c r="FA146" s="228"/>
      <c r="FB146" s="228"/>
      <c r="FC146" s="228"/>
      <c r="FD146" s="228"/>
      <c r="FE146" s="228"/>
      <c r="FF146" s="228"/>
      <c r="FG146" s="228"/>
      <c r="FH146" s="228"/>
      <c r="FI146" s="228"/>
      <c r="FJ146" s="228"/>
      <c r="FK146" s="228"/>
      <c r="FL146" s="228"/>
      <c r="FM146" s="228"/>
      <c r="FN146" s="228"/>
      <c r="FO146" s="228"/>
      <c r="FP146" s="228"/>
      <c r="FQ146" s="228"/>
      <c r="FR146" s="228"/>
      <c r="FS146" s="228"/>
      <c r="FT146" s="228"/>
      <c r="FU146" s="228"/>
      <c r="FV146" s="228"/>
      <c r="FW146" s="228"/>
      <c r="FX146" s="228"/>
      <c r="FY146" s="228"/>
      <c r="FZ146" s="228"/>
      <c r="GA146" s="228"/>
      <c r="GB146" s="228"/>
      <c r="GC146" s="228"/>
      <c r="GD146" s="228"/>
      <c r="GE146" s="228"/>
      <c r="GF146" s="228"/>
      <c r="GG146" s="228"/>
      <c r="GH146" s="228"/>
      <c r="GI146" s="228"/>
      <c r="GJ146" s="228"/>
      <c r="GK146" s="228"/>
      <c r="GL146" s="228"/>
      <c r="GM146" s="228"/>
      <c r="GN146" s="228"/>
      <c r="GO146" s="228"/>
      <c r="GP146" s="228"/>
      <c r="GQ146" s="228"/>
      <c r="GR146" s="228"/>
      <c r="GS146" s="228"/>
      <c r="GT146" s="228"/>
      <c r="GU146" s="228"/>
      <c r="GV146" s="228"/>
      <c r="GW146" s="228"/>
      <c r="GX146" s="228"/>
      <c r="GY146" s="228"/>
      <c r="GZ146" s="228"/>
      <c r="HA146" s="228"/>
      <c r="HB146" s="228"/>
      <c r="HC146" s="228"/>
      <c r="HD146" s="228"/>
      <c r="HE146" s="228"/>
      <c r="HF146" s="228"/>
      <c r="HG146" s="228"/>
      <c r="HH146" s="228"/>
      <c r="HI146" s="228"/>
      <c r="HJ146" s="228"/>
      <c r="HK146" s="228"/>
      <c r="HL146" s="228"/>
      <c r="HM146" s="228"/>
      <c r="HN146" s="228"/>
      <c r="HO146" s="228"/>
      <c r="HP146" s="228"/>
      <c r="HQ146" s="228"/>
      <c r="HR146" s="228"/>
      <c r="HS146" s="228"/>
      <c r="HT146" s="228"/>
      <c r="HU146" s="228"/>
      <c r="HV146" s="228"/>
      <c r="HW146" s="228"/>
      <c r="HX146" s="228"/>
      <c r="HY146" s="228"/>
      <c r="HZ146" s="228"/>
      <c r="IA146" s="228"/>
      <c r="IB146" s="228"/>
      <c r="IC146" s="228"/>
      <c r="ID146" s="228"/>
      <c r="IE146" s="228"/>
      <c r="IF146" s="228"/>
      <c r="IG146" s="228"/>
      <c r="IH146" s="228"/>
      <c r="II146" s="228"/>
      <c r="IJ146" s="228"/>
      <c r="IK146" s="228"/>
      <c r="IL146" s="228"/>
      <c r="IM146" s="228"/>
      <c r="IN146" s="228"/>
      <c r="IO146" s="228"/>
      <c r="IP146" s="228"/>
      <c r="IQ146" s="228"/>
      <c r="IR146" s="228"/>
      <c r="IS146" s="228"/>
      <c r="IT146" s="228"/>
      <c r="IU146" s="228"/>
      <c r="IV146" s="228"/>
      <c r="IW146" s="228"/>
      <c r="IX146" s="228"/>
      <c r="IY146" s="228"/>
      <c r="IZ146" s="228"/>
      <c r="JA146" s="228"/>
      <c r="JB146" s="228"/>
      <c r="JC146" s="228"/>
      <c r="JD146" s="228"/>
      <c r="JE146" s="228"/>
      <c r="JF146" s="228"/>
      <c r="JG146" s="228"/>
      <c r="JH146" s="228"/>
      <c r="JI146" s="228"/>
      <c r="JJ146" s="228"/>
      <c r="JK146" s="228"/>
      <c r="JL146" s="228"/>
      <c r="JM146" s="228"/>
      <c r="JN146" s="228"/>
      <c r="JO146" s="228"/>
      <c r="JP146" s="228"/>
      <c r="JQ146" s="228"/>
      <c r="JR146" s="228"/>
      <c r="JS146" s="228"/>
      <c r="JT146" s="228"/>
      <c r="JU146" s="228"/>
      <c r="JV146" s="228"/>
      <c r="JW146" s="228"/>
      <c r="JX146" s="228"/>
      <c r="JY146" s="228"/>
      <c r="JZ146" s="228"/>
      <c r="KA146" s="228"/>
      <c r="KB146" s="228"/>
      <c r="KC146" s="228"/>
      <c r="KD146" s="228"/>
      <c r="KE146" s="228"/>
      <c r="KF146" s="228"/>
      <c r="KG146" s="228"/>
      <c r="KH146" s="228"/>
      <c r="KI146" s="228"/>
      <c r="KJ146" s="228"/>
      <c r="KK146" s="228"/>
      <c r="KL146" s="228"/>
      <c r="KM146" s="228"/>
      <c r="KN146" s="228"/>
      <c r="KO146" s="228"/>
      <c r="KP146" s="228"/>
      <c r="KQ146" s="228"/>
      <c r="KR146" s="228"/>
      <c r="KS146" s="228"/>
      <c r="KT146" s="228"/>
      <c r="KU146" s="228"/>
      <c r="KV146" s="228"/>
      <c r="KW146" s="228"/>
      <c r="KX146" s="228"/>
      <c r="KY146" s="228"/>
      <c r="KZ146" s="228"/>
      <c r="LA146" s="228"/>
      <c r="LB146" s="228"/>
      <c r="LC146" s="228"/>
      <c r="LD146" s="228"/>
      <c r="LE146" s="228"/>
      <c r="LF146" s="228"/>
      <c r="LG146" s="228"/>
      <c r="LH146" s="228"/>
      <c r="LI146" s="228"/>
      <c r="LJ146" s="228"/>
      <c r="LK146" s="228"/>
      <c r="LL146" s="228"/>
      <c r="LM146" s="228"/>
      <c r="LN146" s="228"/>
      <c r="LO146" s="228"/>
      <c r="LP146" s="228"/>
      <c r="LQ146" s="228"/>
      <c r="LR146" s="228"/>
    </row>
    <row r="147" spans="1:330" s="176" customFormat="1" ht="13.5" customHeight="1" x14ac:dyDescent="0.25">
      <c r="A147" s="259">
        <v>136</v>
      </c>
      <c r="B147" s="260" t="s">
        <v>2</v>
      </c>
      <c r="C147" s="260" t="s">
        <v>1634</v>
      </c>
      <c r="D147" s="269" t="s">
        <v>102</v>
      </c>
      <c r="E147" s="291"/>
      <c r="F147" s="291"/>
      <c r="G147" s="274" t="s">
        <v>164</v>
      </c>
      <c r="H147" s="274" t="s">
        <v>191</v>
      </c>
      <c r="I147" s="274"/>
      <c r="J147" s="274"/>
      <c r="K147" s="262" t="s">
        <v>86</v>
      </c>
      <c r="L147" s="314">
        <v>56</v>
      </c>
      <c r="M147" s="322" t="s">
        <v>150</v>
      </c>
      <c r="N147" s="26">
        <v>0</v>
      </c>
      <c r="O147" s="266">
        <f t="shared" si="10"/>
        <v>0</v>
      </c>
      <c r="P147" s="267">
        <f t="shared" si="12"/>
        <v>0</v>
      </c>
      <c r="Q147" s="268">
        <f t="shared" si="11"/>
        <v>0</v>
      </c>
      <c r="R147" s="231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  <c r="EG147" s="228"/>
      <c r="EH147" s="228"/>
      <c r="EI147" s="228"/>
      <c r="EJ147" s="228"/>
      <c r="EK147" s="228"/>
      <c r="EL147" s="228"/>
      <c r="EM147" s="228"/>
      <c r="EN147" s="228"/>
      <c r="EO147" s="228"/>
      <c r="EP147" s="228"/>
      <c r="EQ147" s="228"/>
      <c r="ER147" s="228"/>
      <c r="ES147" s="228"/>
      <c r="ET147" s="228"/>
      <c r="EU147" s="228"/>
      <c r="EV147" s="228"/>
      <c r="EW147" s="228"/>
      <c r="EX147" s="228"/>
      <c r="EY147" s="228"/>
      <c r="EZ147" s="228"/>
      <c r="FA147" s="228"/>
      <c r="FB147" s="228"/>
      <c r="FC147" s="228"/>
      <c r="FD147" s="228"/>
      <c r="FE147" s="228"/>
      <c r="FF147" s="228"/>
      <c r="FG147" s="228"/>
      <c r="FH147" s="228"/>
      <c r="FI147" s="228"/>
      <c r="FJ147" s="228"/>
      <c r="FK147" s="228"/>
      <c r="FL147" s="228"/>
      <c r="FM147" s="228"/>
      <c r="FN147" s="228"/>
      <c r="FO147" s="228"/>
      <c r="FP147" s="228"/>
      <c r="FQ147" s="228"/>
      <c r="FR147" s="228"/>
      <c r="FS147" s="228"/>
      <c r="FT147" s="228"/>
      <c r="FU147" s="228"/>
      <c r="FV147" s="228"/>
      <c r="FW147" s="228"/>
      <c r="FX147" s="228"/>
      <c r="FY147" s="228"/>
      <c r="FZ147" s="228"/>
      <c r="GA147" s="228"/>
      <c r="GB147" s="228"/>
      <c r="GC147" s="228"/>
      <c r="GD147" s="228"/>
      <c r="GE147" s="228"/>
      <c r="GF147" s="228"/>
      <c r="GG147" s="228"/>
      <c r="GH147" s="228"/>
      <c r="GI147" s="228"/>
      <c r="GJ147" s="228"/>
      <c r="GK147" s="228"/>
      <c r="GL147" s="228"/>
      <c r="GM147" s="228"/>
      <c r="GN147" s="228"/>
      <c r="GO147" s="228"/>
      <c r="GP147" s="228"/>
      <c r="GQ147" s="228"/>
      <c r="GR147" s="228"/>
      <c r="GS147" s="228"/>
      <c r="GT147" s="228"/>
      <c r="GU147" s="228"/>
      <c r="GV147" s="228"/>
      <c r="GW147" s="228"/>
      <c r="GX147" s="228"/>
      <c r="GY147" s="228"/>
      <c r="GZ147" s="228"/>
      <c r="HA147" s="228"/>
      <c r="HB147" s="228"/>
      <c r="HC147" s="228"/>
      <c r="HD147" s="228"/>
      <c r="HE147" s="228"/>
      <c r="HF147" s="228"/>
      <c r="HG147" s="228"/>
      <c r="HH147" s="228"/>
      <c r="HI147" s="228"/>
      <c r="HJ147" s="228"/>
      <c r="HK147" s="228"/>
      <c r="HL147" s="228"/>
      <c r="HM147" s="228"/>
      <c r="HN147" s="228"/>
      <c r="HO147" s="228"/>
      <c r="HP147" s="228"/>
      <c r="HQ147" s="228"/>
      <c r="HR147" s="228"/>
      <c r="HS147" s="228"/>
      <c r="HT147" s="228"/>
      <c r="HU147" s="228"/>
      <c r="HV147" s="228"/>
      <c r="HW147" s="228"/>
      <c r="HX147" s="228"/>
      <c r="HY147" s="228"/>
      <c r="HZ147" s="228"/>
      <c r="IA147" s="228"/>
      <c r="IB147" s="228"/>
      <c r="IC147" s="228"/>
      <c r="ID147" s="228"/>
      <c r="IE147" s="228"/>
      <c r="IF147" s="228"/>
      <c r="IG147" s="228"/>
      <c r="IH147" s="228"/>
      <c r="II147" s="228"/>
      <c r="IJ147" s="228"/>
      <c r="IK147" s="228"/>
      <c r="IL147" s="228"/>
      <c r="IM147" s="228"/>
      <c r="IN147" s="228"/>
      <c r="IO147" s="228"/>
      <c r="IP147" s="228"/>
      <c r="IQ147" s="228"/>
      <c r="IR147" s="228"/>
      <c r="IS147" s="228"/>
      <c r="IT147" s="228"/>
      <c r="IU147" s="228"/>
      <c r="IV147" s="228"/>
      <c r="IW147" s="228"/>
      <c r="IX147" s="228"/>
      <c r="IY147" s="228"/>
      <c r="IZ147" s="228"/>
      <c r="JA147" s="228"/>
      <c r="JB147" s="228"/>
      <c r="JC147" s="228"/>
      <c r="JD147" s="228"/>
      <c r="JE147" s="228"/>
      <c r="JF147" s="228"/>
      <c r="JG147" s="228"/>
      <c r="JH147" s="228"/>
      <c r="JI147" s="228"/>
      <c r="JJ147" s="228"/>
      <c r="JK147" s="228"/>
      <c r="JL147" s="228"/>
      <c r="JM147" s="228"/>
      <c r="JN147" s="228"/>
      <c r="JO147" s="228"/>
      <c r="JP147" s="228"/>
      <c r="JQ147" s="228"/>
      <c r="JR147" s="228"/>
      <c r="JS147" s="228"/>
      <c r="JT147" s="228"/>
      <c r="JU147" s="228"/>
      <c r="JV147" s="228"/>
      <c r="JW147" s="228"/>
      <c r="JX147" s="228"/>
      <c r="JY147" s="228"/>
      <c r="JZ147" s="228"/>
      <c r="KA147" s="228"/>
      <c r="KB147" s="228"/>
      <c r="KC147" s="228"/>
      <c r="KD147" s="228"/>
      <c r="KE147" s="228"/>
      <c r="KF147" s="228"/>
      <c r="KG147" s="228"/>
      <c r="KH147" s="228"/>
      <c r="KI147" s="228"/>
      <c r="KJ147" s="228"/>
      <c r="KK147" s="228"/>
      <c r="KL147" s="228"/>
      <c r="KM147" s="228"/>
      <c r="KN147" s="228"/>
      <c r="KO147" s="228"/>
      <c r="KP147" s="228"/>
      <c r="KQ147" s="228"/>
      <c r="KR147" s="228"/>
      <c r="KS147" s="228"/>
      <c r="KT147" s="228"/>
      <c r="KU147" s="228"/>
      <c r="KV147" s="228"/>
      <c r="KW147" s="228"/>
      <c r="KX147" s="228"/>
      <c r="KY147" s="228"/>
      <c r="KZ147" s="228"/>
      <c r="LA147" s="228"/>
      <c r="LB147" s="228"/>
      <c r="LC147" s="228"/>
      <c r="LD147" s="228"/>
      <c r="LE147" s="228"/>
      <c r="LF147" s="228"/>
      <c r="LG147" s="228"/>
      <c r="LH147" s="228"/>
      <c r="LI147" s="228"/>
      <c r="LJ147" s="228"/>
      <c r="LK147" s="228"/>
      <c r="LL147" s="228"/>
      <c r="LM147" s="228"/>
      <c r="LN147" s="228"/>
      <c r="LO147" s="228"/>
      <c r="LP147" s="228"/>
      <c r="LQ147" s="228"/>
      <c r="LR147" s="228"/>
    </row>
    <row r="148" spans="1:330" s="188" customFormat="1" ht="13.5" customHeight="1" x14ac:dyDescent="0.25">
      <c r="A148" s="259">
        <v>137</v>
      </c>
      <c r="B148" s="260" t="s">
        <v>2</v>
      </c>
      <c r="C148" s="260" t="s">
        <v>1634</v>
      </c>
      <c r="D148" s="269" t="s">
        <v>102</v>
      </c>
      <c r="E148" s="291"/>
      <c r="F148" s="291"/>
      <c r="G148" s="274" t="s">
        <v>164</v>
      </c>
      <c r="H148" s="274" t="s">
        <v>262</v>
      </c>
      <c r="I148" s="274"/>
      <c r="J148" s="274"/>
      <c r="K148" s="262" t="s">
        <v>86</v>
      </c>
      <c r="L148" s="314">
        <v>110</v>
      </c>
      <c r="M148" s="322" t="s">
        <v>150</v>
      </c>
      <c r="N148" s="26">
        <v>0</v>
      </c>
      <c r="O148" s="266">
        <f t="shared" si="10"/>
        <v>0</v>
      </c>
      <c r="P148" s="267">
        <f t="shared" si="12"/>
        <v>0</v>
      </c>
      <c r="Q148" s="268">
        <f t="shared" si="11"/>
        <v>0</v>
      </c>
      <c r="R148" s="231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  <c r="EG148" s="228"/>
      <c r="EH148" s="228"/>
      <c r="EI148" s="228"/>
      <c r="EJ148" s="228"/>
      <c r="EK148" s="228"/>
      <c r="EL148" s="228"/>
      <c r="EM148" s="228"/>
      <c r="EN148" s="228"/>
      <c r="EO148" s="228"/>
      <c r="EP148" s="228"/>
      <c r="EQ148" s="228"/>
      <c r="ER148" s="228"/>
      <c r="ES148" s="228"/>
      <c r="ET148" s="228"/>
      <c r="EU148" s="228"/>
      <c r="EV148" s="228"/>
      <c r="EW148" s="228"/>
      <c r="EX148" s="228"/>
      <c r="EY148" s="228"/>
      <c r="EZ148" s="228"/>
      <c r="FA148" s="228"/>
      <c r="FB148" s="228"/>
      <c r="FC148" s="228"/>
      <c r="FD148" s="228"/>
      <c r="FE148" s="228"/>
      <c r="FF148" s="228"/>
      <c r="FG148" s="228"/>
      <c r="FH148" s="228"/>
      <c r="FI148" s="228"/>
      <c r="FJ148" s="228"/>
      <c r="FK148" s="228"/>
      <c r="FL148" s="228"/>
      <c r="FM148" s="228"/>
      <c r="FN148" s="228"/>
      <c r="FO148" s="228"/>
      <c r="FP148" s="228"/>
      <c r="FQ148" s="228"/>
      <c r="FR148" s="228"/>
      <c r="FS148" s="228"/>
      <c r="FT148" s="228"/>
      <c r="FU148" s="228"/>
      <c r="FV148" s="228"/>
      <c r="FW148" s="228"/>
      <c r="FX148" s="228"/>
      <c r="FY148" s="228"/>
      <c r="FZ148" s="228"/>
      <c r="GA148" s="228"/>
      <c r="GB148" s="228"/>
      <c r="GC148" s="228"/>
      <c r="GD148" s="228"/>
      <c r="GE148" s="228"/>
      <c r="GF148" s="228"/>
      <c r="GG148" s="228"/>
      <c r="GH148" s="228"/>
      <c r="GI148" s="228"/>
      <c r="GJ148" s="228"/>
      <c r="GK148" s="228"/>
      <c r="GL148" s="228"/>
      <c r="GM148" s="228"/>
      <c r="GN148" s="228"/>
      <c r="GO148" s="228"/>
      <c r="GP148" s="228"/>
      <c r="GQ148" s="228"/>
      <c r="GR148" s="228"/>
      <c r="GS148" s="228"/>
      <c r="GT148" s="228"/>
      <c r="GU148" s="228"/>
      <c r="GV148" s="228"/>
      <c r="GW148" s="228"/>
      <c r="GX148" s="228"/>
      <c r="GY148" s="228"/>
      <c r="GZ148" s="228"/>
      <c r="HA148" s="228"/>
      <c r="HB148" s="228"/>
      <c r="HC148" s="228"/>
      <c r="HD148" s="228"/>
      <c r="HE148" s="228"/>
      <c r="HF148" s="228"/>
      <c r="HG148" s="228"/>
      <c r="HH148" s="228"/>
      <c r="HI148" s="228"/>
      <c r="HJ148" s="228"/>
      <c r="HK148" s="228"/>
      <c r="HL148" s="228"/>
      <c r="HM148" s="228"/>
      <c r="HN148" s="228"/>
      <c r="HO148" s="228"/>
      <c r="HP148" s="228"/>
      <c r="HQ148" s="228"/>
      <c r="HR148" s="228"/>
      <c r="HS148" s="228"/>
      <c r="HT148" s="228"/>
      <c r="HU148" s="228"/>
      <c r="HV148" s="228"/>
      <c r="HW148" s="228"/>
      <c r="HX148" s="228"/>
      <c r="HY148" s="228"/>
      <c r="HZ148" s="228"/>
      <c r="IA148" s="228"/>
      <c r="IB148" s="228"/>
      <c r="IC148" s="228"/>
      <c r="ID148" s="228"/>
      <c r="IE148" s="228"/>
      <c r="IF148" s="228"/>
      <c r="IG148" s="228"/>
      <c r="IH148" s="228"/>
      <c r="II148" s="228"/>
      <c r="IJ148" s="228"/>
      <c r="IK148" s="228"/>
      <c r="IL148" s="228"/>
      <c r="IM148" s="228"/>
      <c r="IN148" s="228"/>
      <c r="IO148" s="228"/>
      <c r="IP148" s="228"/>
      <c r="IQ148" s="228"/>
      <c r="IR148" s="228"/>
      <c r="IS148" s="228"/>
      <c r="IT148" s="228"/>
      <c r="IU148" s="228"/>
      <c r="IV148" s="228"/>
      <c r="IW148" s="228"/>
      <c r="IX148" s="228"/>
      <c r="IY148" s="228"/>
      <c r="IZ148" s="228"/>
      <c r="JA148" s="228"/>
      <c r="JB148" s="228"/>
      <c r="JC148" s="228"/>
      <c r="JD148" s="228"/>
      <c r="JE148" s="228"/>
      <c r="JF148" s="228"/>
      <c r="JG148" s="228"/>
      <c r="JH148" s="228"/>
      <c r="JI148" s="228"/>
      <c r="JJ148" s="228"/>
      <c r="JK148" s="228"/>
      <c r="JL148" s="228"/>
      <c r="JM148" s="228"/>
      <c r="JN148" s="228"/>
      <c r="JO148" s="228"/>
      <c r="JP148" s="228"/>
      <c r="JQ148" s="228"/>
      <c r="JR148" s="228"/>
      <c r="JS148" s="228"/>
      <c r="JT148" s="228"/>
      <c r="JU148" s="228"/>
      <c r="JV148" s="228"/>
      <c r="JW148" s="228"/>
      <c r="JX148" s="228"/>
      <c r="JY148" s="228"/>
      <c r="JZ148" s="228"/>
      <c r="KA148" s="228"/>
      <c r="KB148" s="228"/>
      <c r="KC148" s="228"/>
      <c r="KD148" s="228"/>
      <c r="KE148" s="228"/>
      <c r="KF148" s="228"/>
      <c r="KG148" s="228"/>
      <c r="KH148" s="228"/>
      <c r="KI148" s="228"/>
      <c r="KJ148" s="228"/>
      <c r="KK148" s="228"/>
      <c r="KL148" s="228"/>
      <c r="KM148" s="228"/>
      <c r="KN148" s="228"/>
      <c r="KO148" s="228"/>
      <c r="KP148" s="228"/>
      <c r="KQ148" s="228"/>
      <c r="KR148" s="228"/>
      <c r="KS148" s="228"/>
      <c r="KT148" s="228"/>
      <c r="KU148" s="228"/>
      <c r="KV148" s="228"/>
      <c r="KW148" s="228"/>
      <c r="KX148" s="228"/>
      <c r="KY148" s="228"/>
      <c r="KZ148" s="228"/>
      <c r="LA148" s="228"/>
      <c r="LB148" s="228"/>
      <c r="LC148" s="228"/>
      <c r="LD148" s="228"/>
      <c r="LE148" s="228"/>
      <c r="LF148" s="228"/>
      <c r="LG148" s="228"/>
      <c r="LH148" s="228"/>
      <c r="LI148" s="228"/>
      <c r="LJ148" s="228"/>
      <c r="LK148" s="228"/>
      <c r="LL148" s="228"/>
      <c r="LM148" s="228"/>
      <c r="LN148" s="228"/>
      <c r="LO148" s="228"/>
      <c r="LP148" s="228"/>
      <c r="LQ148" s="228"/>
      <c r="LR148" s="228"/>
    </row>
    <row r="149" spans="1:330" s="188" customFormat="1" ht="12.75" customHeight="1" x14ac:dyDescent="0.25">
      <c r="A149" s="259">
        <v>138</v>
      </c>
      <c r="B149" s="260" t="s">
        <v>2</v>
      </c>
      <c r="C149" s="269" t="s">
        <v>1634</v>
      </c>
      <c r="D149" s="269" t="s">
        <v>254</v>
      </c>
      <c r="E149" s="293"/>
      <c r="F149" s="292"/>
      <c r="G149" s="262" t="s">
        <v>180</v>
      </c>
      <c r="H149" s="263"/>
      <c r="I149" s="263"/>
      <c r="J149" s="264"/>
      <c r="K149" s="262" t="s">
        <v>1669</v>
      </c>
      <c r="L149" s="314">
        <v>110</v>
      </c>
      <c r="M149" s="322" t="s">
        <v>150</v>
      </c>
      <c r="N149" s="26">
        <v>0</v>
      </c>
      <c r="O149" s="266">
        <f t="shared" si="10"/>
        <v>0</v>
      </c>
      <c r="P149" s="267">
        <f t="shared" si="12"/>
        <v>0</v>
      </c>
      <c r="Q149" s="268">
        <f t="shared" si="11"/>
        <v>0</v>
      </c>
      <c r="R149" s="231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  <c r="EG149" s="228"/>
      <c r="EH149" s="228"/>
      <c r="EI149" s="228"/>
      <c r="EJ149" s="228"/>
      <c r="EK149" s="228"/>
      <c r="EL149" s="228"/>
      <c r="EM149" s="228"/>
      <c r="EN149" s="228"/>
      <c r="EO149" s="228"/>
      <c r="EP149" s="228"/>
      <c r="EQ149" s="228"/>
      <c r="ER149" s="228"/>
      <c r="ES149" s="228"/>
      <c r="ET149" s="228"/>
      <c r="EU149" s="228"/>
      <c r="EV149" s="228"/>
      <c r="EW149" s="228"/>
      <c r="EX149" s="228"/>
      <c r="EY149" s="228"/>
      <c r="EZ149" s="228"/>
      <c r="FA149" s="228"/>
      <c r="FB149" s="228"/>
      <c r="FC149" s="228"/>
      <c r="FD149" s="228"/>
      <c r="FE149" s="228"/>
      <c r="FF149" s="228"/>
      <c r="FG149" s="228"/>
      <c r="FH149" s="228"/>
      <c r="FI149" s="228"/>
      <c r="FJ149" s="228"/>
      <c r="FK149" s="228"/>
      <c r="FL149" s="228"/>
      <c r="FM149" s="228"/>
      <c r="FN149" s="228"/>
      <c r="FO149" s="228"/>
      <c r="FP149" s="228"/>
      <c r="FQ149" s="228"/>
      <c r="FR149" s="228"/>
      <c r="FS149" s="228"/>
      <c r="FT149" s="228"/>
      <c r="FU149" s="228"/>
      <c r="FV149" s="228"/>
      <c r="FW149" s="228"/>
      <c r="FX149" s="228"/>
      <c r="FY149" s="228"/>
      <c r="FZ149" s="228"/>
      <c r="GA149" s="228"/>
      <c r="GB149" s="228"/>
      <c r="GC149" s="228"/>
      <c r="GD149" s="228"/>
      <c r="GE149" s="228"/>
      <c r="GF149" s="228"/>
      <c r="GG149" s="228"/>
      <c r="GH149" s="228"/>
      <c r="GI149" s="228"/>
      <c r="GJ149" s="228"/>
      <c r="GK149" s="228"/>
      <c r="GL149" s="228"/>
      <c r="GM149" s="228"/>
      <c r="GN149" s="228"/>
      <c r="GO149" s="228"/>
      <c r="GP149" s="228"/>
      <c r="GQ149" s="228"/>
      <c r="GR149" s="228"/>
      <c r="GS149" s="228"/>
      <c r="GT149" s="228"/>
      <c r="GU149" s="228"/>
      <c r="GV149" s="228"/>
      <c r="GW149" s="228"/>
      <c r="GX149" s="228"/>
      <c r="GY149" s="228"/>
      <c r="GZ149" s="228"/>
      <c r="HA149" s="228"/>
      <c r="HB149" s="228"/>
      <c r="HC149" s="228"/>
      <c r="HD149" s="228"/>
      <c r="HE149" s="228"/>
      <c r="HF149" s="228"/>
      <c r="HG149" s="228"/>
      <c r="HH149" s="228"/>
      <c r="HI149" s="228"/>
      <c r="HJ149" s="228"/>
      <c r="HK149" s="228"/>
      <c r="HL149" s="228"/>
      <c r="HM149" s="228"/>
      <c r="HN149" s="228"/>
      <c r="HO149" s="228"/>
      <c r="HP149" s="228"/>
      <c r="HQ149" s="228"/>
      <c r="HR149" s="228"/>
      <c r="HS149" s="228"/>
      <c r="HT149" s="228"/>
      <c r="HU149" s="228"/>
      <c r="HV149" s="228"/>
      <c r="HW149" s="228"/>
      <c r="HX149" s="228"/>
      <c r="HY149" s="228"/>
      <c r="HZ149" s="228"/>
      <c r="IA149" s="228"/>
      <c r="IB149" s="228"/>
      <c r="IC149" s="228"/>
      <c r="ID149" s="228"/>
      <c r="IE149" s="228"/>
      <c r="IF149" s="228"/>
      <c r="IG149" s="228"/>
      <c r="IH149" s="228"/>
      <c r="II149" s="228"/>
      <c r="IJ149" s="228"/>
      <c r="IK149" s="228"/>
      <c r="IL149" s="228"/>
      <c r="IM149" s="228"/>
      <c r="IN149" s="228"/>
      <c r="IO149" s="228"/>
      <c r="IP149" s="228"/>
      <c r="IQ149" s="228"/>
      <c r="IR149" s="228"/>
      <c r="IS149" s="228"/>
      <c r="IT149" s="228"/>
      <c r="IU149" s="228"/>
      <c r="IV149" s="228"/>
      <c r="IW149" s="228"/>
      <c r="IX149" s="228"/>
      <c r="IY149" s="228"/>
      <c r="IZ149" s="228"/>
      <c r="JA149" s="228"/>
      <c r="JB149" s="228"/>
      <c r="JC149" s="228"/>
      <c r="JD149" s="228"/>
      <c r="JE149" s="228"/>
      <c r="JF149" s="228"/>
      <c r="JG149" s="228"/>
      <c r="JH149" s="228"/>
      <c r="JI149" s="228"/>
      <c r="JJ149" s="228"/>
      <c r="JK149" s="228"/>
      <c r="JL149" s="228"/>
      <c r="JM149" s="228"/>
      <c r="JN149" s="228"/>
      <c r="JO149" s="228"/>
      <c r="JP149" s="228"/>
      <c r="JQ149" s="228"/>
      <c r="JR149" s="228"/>
      <c r="JS149" s="228"/>
      <c r="JT149" s="228"/>
      <c r="JU149" s="228"/>
      <c r="JV149" s="228"/>
      <c r="JW149" s="228"/>
      <c r="JX149" s="228"/>
      <c r="JY149" s="228"/>
      <c r="JZ149" s="228"/>
      <c r="KA149" s="228"/>
      <c r="KB149" s="228"/>
      <c r="KC149" s="228"/>
      <c r="KD149" s="228"/>
      <c r="KE149" s="228"/>
      <c r="KF149" s="228"/>
      <c r="KG149" s="228"/>
      <c r="KH149" s="228"/>
      <c r="KI149" s="228"/>
      <c r="KJ149" s="228"/>
      <c r="KK149" s="228"/>
      <c r="KL149" s="228"/>
      <c r="KM149" s="228"/>
      <c r="KN149" s="228"/>
      <c r="KO149" s="228"/>
      <c r="KP149" s="228"/>
      <c r="KQ149" s="228"/>
      <c r="KR149" s="228"/>
      <c r="KS149" s="228"/>
      <c r="KT149" s="228"/>
      <c r="KU149" s="228"/>
      <c r="KV149" s="228"/>
      <c r="KW149" s="228"/>
      <c r="KX149" s="228"/>
      <c r="KY149" s="228"/>
      <c r="KZ149" s="228"/>
      <c r="LA149" s="228"/>
      <c r="LB149" s="228"/>
      <c r="LC149" s="228"/>
      <c r="LD149" s="228"/>
      <c r="LE149" s="228"/>
      <c r="LF149" s="228"/>
      <c r="LG149" s="228"/>
      <c r="LH149" s="228"/>
      <c r="LI149" s="228"/>
      <c r="LJ149" s="228"/>
      <c r="LK149" s="228"/>
      <c r="LL149" s="228"/>
      <c r="LM149" s="228"/>
      <c r="LN149" s="228"/>
      <c r="LO149" s="228"/>
      <c r="LP149" s="228"/>
      <c r="LQ149" s="228"/>
      <c r="LR149" s="228"/>
    </row>
    <row r="150" spans="1:330" s="188" customFormat="1" ht="13.5" customHeight="1" x14ac:dyDescent="0.25">
      <c r="A150" s="259">
        <v>139</v>
      </c>
      <c r="B150" s="269" t="s">
        <v>2</v>
      </c>
      <c r="C150" s="269" t="s">
        <v>1634</v>
      </c>
      <c r="D150" s="269" t="s">
        <v>254</v>
      </c>
      <c r="E150" s="291"/>
      <c r="F150" s="291"/>
      <c r="G150" s="262" t="s">
        <v>256</v>
      </c>
      <c r="H150" s="270"/>
      <c r="I150" s="265"/>
      <c r="J150" s="270"/>
      <c r="K150" s="262" t="s">
        <v>1669</v>
      </c>
      <c r="L150" s="315">
        <v>98</v>
      </c>
      <c r="M150" s="322" t="s">
        <v>150</v>
      </c>
      <c r="N150" s="26">
        <v>0</v>
      </c>
      <c r="O150" s="266">
        <f>L150*N150</f>
        <v>0</v>
      </c>
      <c r="P150" s="267">
        <f t="shared" si="12"/>
        <v>0</v>
      </c>
      <c r="Q150" s="268">
        <f t="shared" si="11"/>
        <v>0</v>
      </c>
      <c r="R150" s="231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  <c r="EG150" s="228"/>
      <c r="EH150" s="228"/>
      <c r="EI150" s="228"/>
      <c r="EJ150" s="228"/>
      <c r="EK150" s="228"/>
      <c r="EL150" s="228"/>
      <c r="EM150" s="228"/>
      <c r="EN150" s="228"/>
      <c r="EO150" s="228"/>
      <c r="EP150" s="228"/>
      <c r="EQ150" s="228"/>
      <c r="ER150" s="228"/>
      <c r="ES150" s="228"/>
      <c r="ET150" s="228"/>
      <c r="EU150" s="228"/>
      <c r="EV150" s="228"/>
      <c r="EW150" s="228"/>
      <c r="EX150" s="228"/>
      <c r="EY150" s="228"/>
      <c r="EZ150" s="228"/>
      <c r="FA150" s="228"/>
      <c r="FB150" s="228"/>
      <c r="FC150" s="228"/>
      <c r="FD150" s="228"/>
      <c r="FE150" s="228"/>
      <c r="FF150" s="228"/>
      <c r="FG150" s="228"/>
      <c r="FH150" s="228"/>
      <c r="FI150" s="228"/>
      <c r="FJ150" s="228"/>
      <c r="FK150" s="228"/>
      <c r="FL150" s="228"/>
      <c r="FM150" s="228"/>
      <c r="FN150" s="228"/>
      <c r="FO150" s="228"/>
      <c r="FP150" s="228"/>
      <c r="FQ150" s="228"/>
      <c r="FR150" s="228"/>
      <c r="FS150" s="228"/>
      <c r="FT150" s="228"/>
      <c r="FU150" s="228"/>
      <c r="FV150" s="228"/>
      <c r="FW150" s="228"/>
      <c r="FX150" s="228"/>
      <c r="FY150" s="228"/>
      <c r="FZ150" s="228"/>
      <c r="GA150" s="228"/>
      <c r="GB150" s="228"/>
      <c r="GC150" s="228"/>
      <c r="GD150" s="228"/>
      <c r="GE150" s="228"/>
      <c r="GF150" s="228"/>
      <c r="GG150" s="228"/>
      <c r="GH150" s="228"/>
      <c r="GI150" s="228"/>
      <c r="GJ150" s="228"/>
      <c r="GK150" s="228"/>
      <c r="GL150" s="228"/>
      <c r="GM150" s="228"/>
      <c r="GN150" s="228"/>
      <c r="GO150" s="228"/>
      <c r="GP150" s="228"/>
      <c r="GQ150" s="228"/>
      <c r="GR150" s="228"/>
      <c r="GS150" s="228"/>
      <c r="GT150" s="228"/>
      <c r="GU150" s="228"/>
      <c r="GV150" s="228"/>
      <c r="GW150" s="228"/>
      <c r="GX150" s="228"/>
      <c r="GY150" s="228"/>
      <c r="GZ150" s="228"/>
      <c r="HA150" s="228"/>
      <c r="HB150" s="228"/>
      <c r="HC150" s="228"/>
      <c r="HD150" s="228"/>
      <c r="HE150" s="228"/>
      <c r="HF150" s="228"/>
      <c r="HG150" s="228"/>
      <c r="HH150" s="228"/>
      <c r="HI150" s="228"/>
      <c r="HJ150" s="228"/>
      <c r="HK150" s="228"/>
      <c r="HL150" s="228"/>
      <c r="HM150" s="228"/>
      <c r="HN150" s="228"/>
      <c r="HO150" s="228"/>
      <c r="HP150" s="228"/>
      <c r="HQ150" s="228"/>
      <c r="HR150" s="228"/>
      <c r="HS150" s="228"/>
      <c r="HT150" s="228"/>
      <c r="HU150" s="228"/>
      <c r="HV150" s="228"/>
      <c r="HW150" s="228"/>
      <c r="HX150" s="228"/>
      <c r="HY150" s="228"/>
      <c r="HZ150" s="228"/>
      <c r="IA150" s="228"/>
      <c r="IB150" s="228"/>
      <c r="IC150" s="228"/>
      <c r="ID150" s="228"/>
      <c r="IE150" s="228"/>
      <c r="IF150" s="228"/>
      <c r="IG150" s="228"/>
      <c r="IH150" s="228"/>
      <c r="II150" s="228"/>
      <c r="IJ150" s="228"/>
      <c r="IK150" s="228"/>
      <c r="IL150" s="228"/>
      <c r="IM150" s="228"/>
      <c r="IN150" s="228"/>
      <c r="IO150" s="228"/>
      <c r="IP150" s="228"/>
      <c r="IQ150" s="228"/>
      <c r="IR150" s="228"/>
      <c r="IS150" s="228"/>
      <c r="IT150" s="228"/>
      <c r="IU150" s="228"/>
      <c r="IV150" s="228"/>
      <c r="IW150" s="228"/>
      <c r="IX150" s="228"/>
      <c r="IY150" s="228"/>
      <c r="IZ150" s="228"/>
      <c r="JA150" s="228"/>
      <c r="JB150" s="228"/>
      <c r="JC150" s="228"/>
      <c r="JD150" s="228"/>
      <c r="JE150" s="228"/>
      <c r="JF150" s="228"/>
      <c r="JG150" s="228"/>
      <c r="JH150" s="228"/>
      <c r="JI150" s="228"/>
      <c r="JJ150" s="228"/>
      <c r="JK150" s="228"/>
      <c r="JL150" s="228"/>
      <c r="JM150" s="228"/>
      <c r="JN150" s="228"/>
      <c r="JO150" s="228"/>
      <c r="JP150" s="228"/>
      <c r="JQ150" s="228"/>
      <c r="JR150" s="228"/>
      <c r="JS150" s="228"/>
      <c r="JT150" s="228"/>
      <c r="JU150" s="228"/>
      <c r="JV150" s="228"/>
      <c r="JW150" s="228"/>
      <c r="JX150" s="228"/>
      <c r="JY150" s="228"/>
      <c r="JZ150" s="228"/>
      <c r="KA150" s="228"/>
      <c r="KB150" s="228"/>
      <c r="KC150" s="228"/>
      <c r="KD150" s="228"/>
      <c r="KE150" s="228"/>
      <c r="KF150" s="228"/>
      <c r="KG150" s="228"/>
      <c r="KH150" s="228"/>
      <c r="KI150" s="228"/>
      <c r="KJ150" s="228"/>
      <c r="KK150" s="228"/>
      <c r="KL150" s="228"/>
      <c r="KM150" s="228"/>
      <c r="KN150" s="228"/>
      <c r="KO150" s="228"/>
      <c r="KP150" s="228"/>
      <c r="KQ150" s="228"/>
      <c r="KR150" s="228"/>
      <c r="KS150" s="228"/>
      <c r="KT150" s="228"/>
      <c r="KU150" s="228"/>
      <c r="KV150" s="228"/>
      <c r="KW150" s="228"/>
      <c r="KX150" s="228"/>
      <c r="KY150" s="228"/>
      <c r="KZ150" s="228"/>
      <c r="LA150" s="228"/>
      <c r="LB150" s="228"/>
      <c r="LC150" s="228"/>
      <c r="LD150" s="228"/>
      <c r="LE150" s="228"/>
      <c r="LF150" s="228"/>
      <c r="LG150" s="228"/>
      <c r="LH150" s="228"/>
      <c r="LI150" s="228"/>
      <c r="LJ150" s="228"/>
      <c r="LK150" s="228"/>
      <c r="LL150" s="228"/>
      <c r="LM150" s="228"/>
      <c r="LN150" s="228"/>
      <c r="LO150" s="228"/>
      <c r="LP150" s="228"/>
      <c r="LQ150" s="228"/>
      <c r="LR150" s="228"/>
    </row>
    <row r="151" spans="1:330" s="176" customFormat="1" ht="12.75" customHeight="1" x14ac:dyDescent="0.25">
      <c r="A151" s="259">
        <v>140</v>
      </c>
      <c r="B151" s="269" t="s">
        <v>2</v>
      </c>
      <c r="C151" s="269" t="s">
        <v>1634</v>
      </c>
      <c r="D151" s="269" t="s">
        <v>254</v>
      </c>
      <c r="E151" s="292"/>
      <c r="F151" s="291"/>
      <c r="G151" s="262" t="s">
        <v>259</v>
      </c>
      <c r="H151" s="270"/>
      <c r="I151" s="271"/>
      <c r="J151" s="270"/>
      <c r="K151" s="262" t="s">
        <v>1669</v>
      </c>
      <c r="L151" s="314">
        <v>162</v>
      </c>
      <c r="M151" s="322" t="s">
        <v>150</v>
      </c>
      <c r="N151" s="26">
        <v>0</v>
      </c>
      <c r="O151" s="266">
        <f t="shared" ref="O151:O166" si="13">L151*N151</f>
        <v>0</v>
      </c>
      <c r="P151" s="267">
        <f t="shared" si="12"/>
        <v>0</v>
      </c>
      <c r="Q151" s="268">
        <f t="shared" si="11"/>
        <v>0</v>
      </c>
      <c r="R151" s="231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  <c r="EG151" s="228"/>
      <c r="EH151" s="228"/>
      <c r="EI151" s="228"/>
      <c r="EJ151" s="228"/>
      <c r="EK151" s="228"/>
      <c r="EL151" s="228"/>
      <c r="EM151" s="228"/>
      <c r="EN151" s="228"/>
      <c r="EO151" s="228"/>
      <c r="EP151" s="228"/>
      <c r="EQ151" s="228"/>
      <c r="ER151" s="228"/>
      <c r="ES151" s="228"/>
      <c r="ET151" s="228"/>
      <c r="EU151" s="228"/>
      <c r="EV151" s="228"/>
      <c r="EW151" s="228"/>
      <c r="EX151" s="228"/>
      <c r="EY151" s="228"/>
      <c r="EZ151" s="228"/>
      <c r="FA151" s="228"/>
      <c r="FB151" s="228"/>
      <c r="FC151" s="228"/>
      <c r="FD151" s="228"/>
      <c r="FE151" s="228"/>
      <c r="FF151" s="228"/>
      <c r="FG151" s="228"/>
      <c r="FH151" s="228"/>
      <c r="FI151" s="228"/>
      <c r="FJ151" s="228"/>
      <c r="FK151" s="228"/>
      <c r="FL151" s="228"/>
      <c r="FM151" s="228"/>
      <c r="FN151" s="228"/>
      <c r="FO151" s="228"/>
      <c r="FP151" s="228"/>
      <c r="FQ151" s="228"/>
      <c r="FR151" s="228"/>
      <c r="FS151" s="228"/>
      <c r="FT151" s="228"/>
      <c r="FU151" s="228"/>
      <c r="FV151" s="228"/>
      <c r="FW151" s="228"/>
      <c r="FX151" s="228"/>
      <c r="FY151" s="228"/>
      <c r="FZ151" s="228"/>
      <c r="GA151" s="228"/>
      <c r="GB151" s="228"/>
      <c r="GC151" s="228"/>
      <c r="GD151" s="228"/>
      <c r="GE151" s="228"/>
      <c r="GF151" s="228"/>
      <c r="GG151" s="228"/>
      <c r="GH151" s="228"/>
      <c r="GI151" s="228"/>
      <c r="GJ151" s="228"/>
      <c r="GK151" s="228"/>
      <c r="GL151" s="228"/>
      <c r="GM151" s="228"/>
      <c r="GN151" s="228"/>
      <c r="GO151" s="228"/>
      <c r="GP151" s="228"/>
      <c r="GQ151" s="228"/>
      <c r="GR151" s="228"/>
      <c r="GS151" s="228"/>
      <c r="GT151" s="228"/>
      <c r="GU151" s="228"/>
      <c r="GV151" s="228"/>
      <c r="GW151" s="228"/>
      <c r="GX151" s="228"/>
      <c r="GY151" s="228"/>
      <c r="GZ151" s="228"/>
      <c r="HA151" s="228"/>
      <c r="HB151" s="228"/>
      <c r="HC151" s="228"/>
      <c r="HD151" s="228"/>
      <c r="HE151" s="228"/>
      <c r="HF151" s="228"/>
      <c r="HG151" s="228"/>
      <c r="HH151" s="228"/>
      <c r="HI151" s="228"/>
      <c r="HJ151" s="228"/>
      <c r="HK151" s="228"/>
      <c r="HL151" s="228"/>
      <c r="HM151" s="228"/>
      <c r="HN151" s="228"/>
      <c r="HO151" s="228"/>
      <c r="HP151" s="228"/>
      <c r="HQ151" s="228"/>
      <c r="HR151" s="228"/>
      <c r="HS151" s="228"/>
      <c r="HT151" s="228"/>
      <c r="HU151" s="228"/>
      <c r="HV151" s="228"/>
      <c r="HW151" s="228"/>
      <c r="HX151" s="228"/>
      <c r="HY151" s="228"/>
      <c r="HZ151" s="228"/>
      <c r="IA151" s="228"/>
      <c r="IB151" s="228"/>
      <c r="IC151" s="228"/>
      <c r="ID151" s="228"/>
      <c r="IE151" s="228"/>
      <c r="IF151" s="228"/>
      <c r="IG151" s="228"/>
      <c r="IH151" s="228"/>
      <c r="II151" s="228"/>
      <c r="IJ151" s="228"/>
      <c r="IK151" s="228"/>
      <c r="IL151" s="228"/>
      <c r="IM151" s="228"/>
      <c r="IN151" s="228"/>
      <c r="IO151" s="228"/>
      <c r="IP151" s="228"/>
      <c r="IQ151" s="228"/>
      <c r="IR151" s="228"/>
      <c r="IS151" s="228"/>
      <c r="IT151" s="228"/>
      <c r="IU151" s="228"/>
      <c r="IV151" s="228"/>
      <c r="IW151" s="228"/>
      <c r="IX151" s="228"/>
      <c r="IY151" s="228"/>
      <c r="IZ151" s="228"/>
      <c r="JA151" s="228"/>
      <c r="JB151" s="228"/>
      <c r="JC151" s="228"/>
      <c r="JD151" s="228"/>
      <c r="JE151" s="228"/>
      <c r="JF151" s="228"/>
      <c r="JG151" s="228"/>
      <c r="JH151" s="228"/>
      <c r="JI151" s="228"/>
      <c r="JJ151" s="228"/>
      <c r="JK151" s="228"/>
      <c r="JL151" s="228"/>
      <c r="JM151" s="228"/>
      <c r="JN151" s="228"/>
      <c r="JO151" s="228"/>
      <c r="JP151" s="228"/>
      <c r="JQ151" s="228"/>
      <c r="JR151" s="228"/>
      <c r="JS151" s="228"/>
      <c r="JT151" s="228"/>
      <c r="JU151" s="228"/>
      <c r="JV151" s="228"/>
      <c r="JW151" s="228"/>
      <c r="JX151" s="228"/>
      <c r="JY151" s="228"/>
      <c r="JZ151" s="228"/>
      <c r="KA151" s="228"/>
      <c r="KB151" s="228"/>
      <c r="KC151" s="228"/>
      <c r="KD151" s="228"/>
      <c r="KE151" s="228"/>
      <c r="KF151" s="228"/>
      <c r="KG151" s="228"/>
      <c r="KH151" s="228"/>
      <c r="KI151" s="228"/>
      <c r="KJ151" s="228"/>
      <c r="KK151" s="228"/>
      <c r="KL151" s="228"/>
      <c r="KM151" s="228"/>
      <c r="KN151" s="228"/>
      <c r="KO151" s="228"/>
      <c r="KP151" s="228"/>
      <c r="KQ151" s="228"/>
      <c r="KR151" s="228"/>
      <c r="KS151" s="228"/>
      <c r="KT151" s="228"/>
      <c r="KU151" s="228"/>
      <c r="KV151" s="228"/>
      <c r="KW151" s="228"/>
      <c r="KX151" s="228"/>
      <c r="KY151" s="228"/>
      <c r="KZ151" s="228"/>
      <c r="LA151" s="228"/>
      <c r="LB151" s="228"/>
      <c r="LC151" s="228"/>
      <c r="LD151" s="228"/>
      <c r="LE151" s="228"/>
      <c r="LF151" s="228"/>
      <c r="LG151" s="228"/>
      <c r="LH151" s="228"/>
      <c r="LI151" s="228"/>
      <c r="LJ151" s="228"/>
      <c r="LK151" s="228"/>
      <c r="LL151" s="228"/>
      <c r="LM151" s="228"/>
      <c r="LN151" s="228"/>
      <c r="LO151" s="228"/>
      <c r="LP151" s="228"/>
      <c r="LQ151" s="228"/>
      <c r="LR151" s="228"/>
    </row>
    <row r="152" spans="1:330" s="188" customFormat="1" ht="13.5" customHeight="1" x14ac:dyDescent="0.25">
      <c r="A152" s="259">
        <v>141</v>
      </c>
      <c r="B152" s="269" t="s">
        <v>2</v>
      </c>
      <c r="C152" s="269" t="s">
        <v>1634</v>
      </c>
      <c r="D152" s="269" t="s">
        <v>254</v>
      </c>
      <c r="E152" s="291"/>
      <c r="F152" s="291"/>
      <c r="G152" s="262" t="s">
        <v>251</v>
      </c>
      <c r="H152" s="270"/>
      <c r="I152" s="271"/>
      <c r="J152" s="270"/>
      <c r="K152" s="262" t="s">
        <v>1669</v>
      </c>
      <c r="L152" s="314">
        <v>298</v>
      </c>
      <c r="M152" s="322" t="s">
        <v>150</v>
      </c>
      <c r="N152" s="26">
        <v>0</v>
      </c>
      <c r="O152" s="266">
        <f t="shared" si="13"/>
        <v>0</v>
      </c>
      <c r="P152" s="267">
        <f t="shared" si="12"/>
        <v>0</v>
      </c>
      <c r="Q152" s="268">
        <f t="shared" si="11"/>
        <v>0</v>
      </c>
      <c r="R152" s="231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  <c r="FC152" s="228"/>
      <c r="FD152" s="228"/>
      <c r="FE152" s="228"/>
      <c r="FF152" s="228"/>
      <c r="FG152" s="228"/>
      <c r="FH152" s="228"/>
      <c r="FI152" s="228"/>
      <c r="FJ152" s="228"/>
      <c r="FK152" s="228"/>
      <c r="FL152" s="228"/>
      <c r="FM152" s="228"/>
      <c r="FN152" s="228"/>
      <c r="FO152" s="228"/>
      <c r="FP152" s="228"/>
      <c r="FQ152" s="228"/>
      <c r="FR152" s="228"/>
      <c r="FS152" s="228"/>
      <c r="FT152" s="228"/>
      <c r="FU152" s="228"/>
      <c r="FV152" s="228"/>
      <c r="FW152" s="228"/>
      <c r="FX152" s="228"/>
      <c r="FY152" s="228"/>
      <c r="FZ152" s="228"/>
      <c r="GA152" s="228"/>
      <c r="GB152" s="228"/>
      <c r="GC152" s="228"/>
      <c r="GD152" s="228"/>
      <c r="GE152" s="228"/>
      <c r="GF152" s="228"/>
      <c r="GG152" s="228"/>
      <c r="GH152" s="228"/>
      <c r="GI152" s="228"/>
      <c r="GJ152" s="228"/>
      <c r="GK152" s="228"/>
      <c r="GL152" s="228"/>
      <c r="GM152" s="228"/>
      <c r="GN152" s="228"/>
      <c r="GO152" s="228"/>
      <c r="GP152" s="228"/>
      <c r="GQ152" s="228"/>
      <c r="GR152" s="228"/>
      <c r="GS152" s="228"/>
      <c r="GT152" s="228"/>
      <c r="GU152" s="228"/>
      <c r="GV152" s="228"/>
      <c r="GW152" s="228"/>
      <c r="GX152" s="228"/>
      <c r="GY152" s="228"/>
      <c r="GZ152" s="228"/>
      <c r="HA152" s="228"/>
      <c r="HB152" s="228"/>
      <c r="HC152" s="228"/>
      <c r="HD152" s="228"/>
      <c r="HE152" s="228"/>
      <c r="HF152" s="228"/>
      <c r="HG152" s="228"/>
      <c r="HH152" s="228"/>
      <c r="HI152" s="228"/>
      <c r="HJ152" s="228"/>
      <c r="HK152" s="228"/>
      <c r="HL152" s="228"/>
      <c r="HM152" s="228"/>
      <c r="HN152" s="228"/>
      <c r="HO152" s="228"/>
      <c r="HP152" s="228"/>
      <c r="HQ152" s="228"/>
      <c r="HR152" s="228"/>
      <c r="HS152" s="228"/>
      <c r="HT152" s="228"/>
      <c r="HU152" s="228"/>
      <c r="HV152" s="228"/>
      <c r="HW152" s="228"/>
      <c r="HX152" s="228"/>
      <c r="HY152" s="228"/>
      <c r="HZ152" s="228"/>
      <c r="IA152" s="228"/>
      <c r="IB152" s="228"/>
      <c r="IC152" s="228"/>
      <c r="ID152" s="228"/>
      <c r="IE152" s="228"/>
      <c r="IF152" s="228"/>
      <c r="IG152" s="228"/>
      <c r="IH152" s="228"/>
      <c r="II152" s="228"/>
      <c r="IJ152" s="228"/>
      <c r="IK152" s="228"/>
      <c r="IL152" s="228"/>
      <c r="IM152" s="228"/>
      <c r="IN152" s="228"/>
      <c r="IO152" s="228"/>
      <c r="IP152" s="228"/>
      <c r="IQ152" s="228"/>
      <c r="IR152" s="228"/>
      <c r="IS152" s="228"/>
      <c r="IT152" s="228"/>
      <c r="IU152" s="228"/>
      <c r="IV152" s="228"/>
      <c r="IW152" s="228"/>
      <c r="IX152" s="228"/>
      <c r="IY152" s="228"/>
      <c r="IZ152" s="228"/>
      <c r="JA152" s="228"/>
      <c r="JB152" s="228"/>
      <c r="JC152" s="228"/>
      <c r="JD152" s="228"/>
      <c r="JE152" s="228"/>
      <c r="JF152" s="228"/>
      <c r="JG152" s="228"/>
      <c r="JH152" s="228"/>
      <c r="JI152" s="228"/>
      <c r="JJ152" s="228"/>
      <c r="JK152" s="228"/>
      <c r="JL152" s="228"/>
      <c r="JM152" s="228"/>
      <c r="JN152" s="228"/>
      <c r="JO152" s="228"/>
      <c r="JP152" s="228"/>
      <c r="JQ152" s="228"/>
      <c r="JR152" s="228"/>
      <c r="JS152" s="228"/>
      <c r="JT152" s="228"/>
      <c r="JU152" s="228"/>
      <c r="JV152" s="228"/>
      <c r="JW152" s="228"/>
      <c r="JX152" s="228"/>
      <c r="JY152" s="228"/>
      <c r="JZ152" s="228"/>
      <c r="KA152" s="228"/>
      <c r="KB152" s="228"/>
      <c r="KC152" s="228"/>
      <c r="KD152" s="228"/>
      <c r="KE152" s="228"/>
      <c r="KF152" s="228"/>
      <c r="KG152" s="228"/>
      <c r="KH152" s="228"/>
      <c r="KI152" s="228"/>
      <c r="KJ152" s="228"/>
      <c r="KK152" s="228"/>
      <c r="KL152" s="228"/>
      <c r="KM152" s="228"/>
      <c r="KN152" s="228"/>
      <c r="KO152" s="228"/>
      <c r="KP152" s="228"/>
      <c r="KQ152" s="228"/>
      <c r="KR152" s="228"/>
      <c r="KS152" s="228"/>
      <c r="KT152" s="228"/>
      <c r="KU152" s="228"/>
      <c r="KV152" s="228"/>
      <c r="KW152" s="228"/>
      <c r="KX152" s="228"/>
      <c r="KY152" s="228"/>
      <c r="KZ152" s="228"/>
      <c r="LA152" s="228"/>
      <c r="LB152" s="228"/>
      <c r="LC152" s="228"/>
      <c r="LD152" s="228"/>
      <c r="LE152" s="228"/>
      <c r="LF152" s="228"/>
      <c r="LG152" s="228"/>
      <c r="LH152" s="228"/>
      <c r="LI152" s="228"/>
      <c r="LJ152" s="228"/>
      <c r="LK152" s="228"/>
      <c r="LL152" s="228"/>
      <c r="LM152" s="228"/>
      <c r="LN152" s="228"/>
      <c r="LO152" s="228"/>
      <c r="LP152" s="228"/>
      <c r="LQ152" s="228"/>
      <c r="LR152" s="228"/>
    </row>
    <row r="153" spans="1:330" s="188" customFormat="1" ht="12.75" customHeight="1" x14ac:dyDescent="0.25">
      <c r="A153" s="259">
        <v>142</v>
      </c>
      <c r="B153" s="260" t="s">
        <v>2</v>
      </c>
      <c r="C153" s="260" t="s">
        <v>1634</v>
      </c>
      <c r="D153" s="273" t="s">
        <v>104</v>
      </c>
      <c r="E153" s="291"/>
      <c r="F153" s="291"/>
      <c r="G153" s="274"/>
      <c r="H153" s="274" t="s">
        <v>1653</v>
      </c>
      <c r="I153" s="274"/>
      <c r="J153" s="274" t="s">
        <v>105</v>
      </c>
      <c r="K153" s="262" t="s">
        <v>86</v>
      </c>
      <c r="L153" s="314">
        <v>138</v>
      </c>
      <c r="M153" s="322" t="s">
        <v>150</v>
      </c>
      <c r="N153" s="26">
        <v>0</v>
      </c>
      <c r="O153" s="266">
        <f t="shared" si="13"/>
        <v>0</v>
      </c>
      <c r="P153" s="267">
        <f t="shared" si="12"/>
        <v>0</v>
      </c>
      <c r="Q153" s="268">
        <f t="shared" si="11"/>
        <v>0</v>
      </c>
      <c r="R153" s="231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  <c r="FC153" s="228"/>
      <c r="FD153" s="228"/>
      <c r="FE153" s="228"/>
      <c r="FF153" s="228"/>
      <c r="FG153" s="228"/>
      <c r="FH153" s="228"/>
      <c r="FI153" s="228"/>
      <c r="FJ153" s="228"/>
      <c r="FK153" s="228"/>
      <c r="FL153" s="228"/>
      <c r="FM153" s="228"/>
      <c r="FN153" s="228"/>
      <c r="FO153" s="228"/>
      <c r="FP153" s="228"/>
      <c r="FQ153" s="228"/>
      <c r="FR153" s="228"/>
      <c r="FS153" s="228"/>
      <c r="FT153" s="228"/>
      <c r="FU153" s="228"/>
      <c r="FV153" s="228"/>
      <c r="FW153" s="228"/>
      <c r="FX153" s="228"/>
      <c r="FY153" s="228"/>
      <c r="FZ153" s="228"/>
      <c r="GA153" s="228"/>
      <c r="GB153" s="228"/>
      <c r="GC153" s="228"/>
      <c r="GD153" s="228"/>
      <c r="GE153" s="228"/>
      <c r="GF153" s="228"/>
      <c r="GG153" s="228"/>
      <c r="GH153" s="228"/>
      <c r="GI153" s="228"/>
      <c r="GJ153" s="228"/>
      <c r="GK153" s="228"/>
      <c r="GL153" s="228"/>
      <c r="GM153" s="228"/>
      <c r="GN153" s="228"/>
      <c r="GO153" s="228"/>
      <c r="GP153" s="228"/>
      <c r="GQ153" s="228"/>
      <c r="GR153" s="228"/>
      <c r="GS153" s="228"/>
      <c r="GT153" s="228"/>
      <c r="GU153" s="228"/>
      <c r="GV153" s="228"/>
      <c r="GW153" s="228"/>
      <c r="GX153" s="228"/>
      <c r="GY153" s="228"/>
      <c r="GZ153" s="228"/>
      <c r="HA153" s="228"/>
      <c r="HB153" s="228"/>
      <c r="HC153" s="228"/>
      <c r="HD153" s="228"/>
      <c r="HE153" s="228"/>
      <c r="HF153" s="228"/>
      <c r="HG153" s="228"/>
      <c r="HH153" s="228"/>
      <c r="HI153" s="228"/>
      <c r="HJ153" s="228"/>
      <c r="HK153" s="228"/>
      <c r="HL153" s="228"/>
      <c r="HM153" s="228"/>
      <c r="HN153" s="228"/>
      <c r="HO153" s="228"/>
      <c r="HP153" s="228"/>
      <c r="HQ153" s="228"/>
      <c r="HR153" s="228"/>
      <c r="HS153" s="228"/>
      <c r="HT153" s="228"/>
      <c r="HU153" s="228"/>
      <c r="HV153" s="228"/>
      <c r="HW153" s="228"/>
      <c r="HX153" s="228"/>
      <c r="HY153" s="228"/>
      <c r="HZ153" s="228"/>
      <c r="IA153" s="228"/>
      <c r="IB153" s="228"/>
      <c r="IC153" s="228"/>
      <c r="ID153" s="228"/>
      <c r="IE153" s="228"/>
      <c r="IF153" s="228"/>
      <c r="IG153" s="228"/>
      <c r="IH153" s="228"/>
      <c r="II153" s="228"/>
      <c r="IJ153" s="228"/>
      <c r="IK153" s="228"/>
      <c r="IL153" s="228"/>
      <c r="IM153" s="228"/>
      <c r="IN153" s="228"/>
      <c r="IO153" s="228"/>
      <c r="IP153" s="228"/>
      <c r="IQ153" s="228"/>
      <c r="IR153" s="228"/>
      <c r="IS153" s="228"/>
      <c r="IT153" s="228"/>
      <c r="IU153" s="228"/>
      <c r="IV153" s="228"/>
      <c r="IW153" s="228"/>
      <c r="IX153" s="228"/>
      <c r="IY153" s="228"/>
      <c r="IZ153" s="228"/>
      <c r="JA153" s="228"/>
      <c r="JB153" s="228"/>
      <c r="JC153" s="228"/>
      <c r="JD153" s="228"/>
      <c r="JE153" s="228"/>
      <c r="JF153" s="228"/>
      <c r="JG153" s="228"/>
      <c r="JH153" s="228"/>
      <c r="JI153" s="228"/>
      <c r="JJ153" s="228"/>
      <c r="JK153" s="228"/>
      <c r="JL153" s="228"/>
      <c r="JM153" s="228"/>
      <c r="JN153" s="228"/>
      <c r="JO153" s="228"/>
      <c r="JP153" s="228"/>
      <c r="JQ153" s="228"/>
      <c r="JR153" s="228"/>
      <c r="JS153" s="228"/>
      <c r="JT153" s="228"/>
      <c r="JU153" s="228"/>
      <c r="JV153" s="228"/>
      <c r="JW153" s="228"/>
      <c r="JX153" s="228"/>
      <c r="JY153" s="228"/>
      <c r="JZ153" s="228"/>
      <c r="KA153" s="228"/>
      <c r="KB153" s="228"/>
      <c r="KC153" s="228"/>
      <c r="KD153" s="228"/>
      <c r="KE153" s="228"/>
      <c r="KF153" s="228"/>
      <c r="KG153" s="228"/>
      <c r="KH153" s="228"/>
      <c r="KI153" s="228"/>
      <c r="KJ153" s="228"/>
      <c r="KK153" s="228"/>
      <c r="KL153" s="228"/>
      <c r="KM153" s="228"/>
      <c r="KN153" s="228"/>
      <c r="KO153" s="228"/>
      <c r="KP153" s="228"/>
      <c r="KQ153" s="228"/>
      <c r="KR153" s="228"/>
      <c r="KS153" s="228"/>
      <c r="KT153" s="228"/>
      <c r="KU153" s="228"/>
      <c r="KV153" s="228"/>
      <c r="KW153" s="228"/>
      <c r="KX153" s="228"/>
      <c r="KY153" s="228"/>
      <c r="KZ153" s="228"/>
      <c r="LA153" s="228"/>
      <c r="LB153" s="228"/>
      <c r="LC153" s="228"/>
      <c r="LD153" s="228"/>
      <c r="LE153" s="228"/>
      <c r="LF153" s="228"/>
      <c r="LG153" s="228"/>
      <c r="LH153" s="228"/>
      <c r="LI153" s="228"/>
      <c r="LJ153" s="228"/>
      <c r="LK153" s="228"/>
      <c r="LL153" s="228"/>
      <c r="LM153" s="228"/>
      <c r="LN153" s="228"/>
      <c r="LO153" s="228"/>
      <c r="LP153" s="228"/>
      <c r="LQ153" s="228"/>
      <c r="LR153" s="228"/>
    </row>
    <row r="154" spans="1:330" s="176" customFormat="1" ht="13.5" customHeight="1" x14ac:dyDescent="0.25">
      <c r="A154" s="259">
        <v>143</v>
      </c>
      <c r="B154" s="260" t="s">
        <v>2</v>
      </c>
      <c r="C154" s="260" t="s">
        <v>1634</v>
      </c>
      <c r="D154" s="269" t="s">
        <v>257</v>
      </c>
      <c r="E154" s="291"/>
      <c r="F154" s="291"/>
      <c r="G154" s="262" t="s">
        <v>251</v>
      </c>
      <c r="H154" s="270" t="s">
        <v>258</v>
      </c>
      <c r="I154" s="271"/>
      <c r="J154" s="270" t="s">
        <v>133</v>
      </c>
      <c r="K154" s="262"/>
      <c r="L154" s="314">
        <v>160</v>
      </c>
      <c r="M154" s="322" t="s">
        <v>150</v>
      </c>
      <c r="N154" s="26">
        <v>0</v>
      </c>
      <c r="O154" s="266">
        <f t="shared" si="13"/>
        <v>0</v>
      </c>
      <c r="P154" s="267">
        <f t="shared" si="12"/>
        <v>0</v>
      </c>
      <c r="Q154" s="268">
        <f t="shared" si="11"/>
        <v>0</v>
      </c>
      <c r="R154" s="231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  <c r="FC154" s="228"/>
      <c r="FD154" s="228"/>
      <c r="FE154" s="228"/>
      <c r="FF154" s="228"/>
      <c r="FG154" s="228"/>
      <c r="FH154" s="228"/>
      <c r="FI154" s="228"/>
      <c r="FJ154" s="228"/>
      <c r="FK154" s="228"/>
      <c r="FL154" s="228"/>
      <c r="FM154" s="228"/>
      <c r="FN154" s="228"/>
      <c r="FO154" s="228"/>
      <c r="FP154" s="228"/>
      <c r="FQ154" s="228"/>
      <c r="FR154" s="228"/>
      <c r="FS154" s="228"/>
      <c r="FT154" s="228"/>
      <c r="FU154" s="228"/>
      <c r="FV154" s="228"/>
      <c r="FW154" s="228"/>
      <c r="FX154" s="228"/>
      <c r="FY154" s="228"/>
      <c r="FZ154" s="228"/>
      <c r="GA154" s="228"/>
      <c r="GB154" s="228"/>
      <c r="GC154" s="228"/>
      <c r="GD154" s="228"/>
      <c r="GE154" s="228"/>
      <c r="GF154" s="228"/>
      <c r="GG154" s="228"/>
      <c r="GH154" s="228"/>
      <c r="GI154" s="228"/>
      <c r="GJ154" s="228"/>
      <c r="GK154" s="228"/>
      <c r="GL154" s="228"/>
      <c r="GM154" s="228"/>
      <c r="GN154" s="228"/>
      <c r="GO154" s="228"/>
      <c r="GP154" s="228"/>
      <c r="GQ154" s="228"/>
      <c r="GR154" s="228"/>
      <c r="GS154" s="228"/>
      <c r="GT154" s="228"/>
      <c r="GU154" s="228"/>
      <c r="GV154" s="228"/>
      <c r="GW154" s="228"/>
      <c r="GX154" s="228"/>
      <c r="GY154" s="228"/>
      <c r="GZ154" s="228"/>
      <c r="HA154" s="228"/>
      <c r="HB154" s="228"/>
      <c r="HC154" s="228"/>
      <c r="HD154" s="228"/>
      <c r="HE154" s="228"/>
      <c r="HF154" s="228"/>
      <c r="HG154" s="228"/>
      <c r="HH154" s="228"/>
      <c r="HI154" s="228"/>
      <c r="HJ154" s="228"/>
      <c r="HK154" s="228"/>
      <c r="HL154" s="228"/>
      <c r="HM154" s="228"/>
      <c r="HN154" s="228"/>
      <c r="HO154" s="228"/>
      <c r="HP154" s="228"/>
      <c r="HQ154" s="228"/>
      <c r="HR154" s="228"/>
      <c r="HS154" s="228"/>
      <c r="HT154" s="228"/>
      <c r="HU154" s="228"/>
      <c r="HV154" s="228"/>
      <c r="HW154" s="228"/>
      <c r="HX154" s="228"/>
      <c r="HY154" s="228"/>
      <c r="HZ154" s="228"/>
      <c r="IA154" s="228"/>
      <c r="IB154" s="228"/>
      <c r="IC154" s="228"/>
      <c r="ID154" s="228"/>
      <c r="IE154" s="228"/>
      <c r="IF154" s="228"/>
      <c r="IG154" s="228"/>
      <c r="IH154" s="228"/>
      <c r="II154" s="228"/>
      <c r="IJ154" s="228"/>
      <c r="IK154" s="228"/>
      <c r="IL154" s="228"/>
      <c r="IM154" s="228"/>
      <c r="IN154" s="228"/>
      <c r="IO154" s="228"/>
      <c r="IP154" s="228"/>
      <c r="IQ154" s="228"/>
      <c r="IR154" s="228"/>
      <c r="IS154" s="228"/>
      <c r="IT154" s="228"/>
      <c r="IU154" s="228"/>
      <c r="IV154" s="228"/>
      <c r="IW154" s="228"/>
      <c r="IX154" s="228"/>
      <c r="IY154" s="228"/>
      <c r="IZ154" s="228"/>
      <c r="JA154" s="228"/>
      <c r="JB154" s="228"/>
      <c r="JC154" s="228"/>
      <c r="JD154" s="228"/>
      <c r="JE154" s="228"/>
      <c r="JF154" s="228"/>
      <c r="JG154" s="228"/>
      <c r="JH154" s="228"/>
      <c r="JI154" s="228"/>
      <c r="JJ154" s="228"/>
      <c r="JK154" s="228"/>
      <c r="JL154" s="228"/>
      <c r="JM154" s="228"/>
      <c r="JN154" s="228"/>
      <c r="JO154" s="228"/>
      <c r="JP154" s="228"/>
      <c r="JQ154" s="228"/>
      <c r="JR154" s="228"/>
      <c r="JS154" s="228"/>
      <c r="JT154" s="228"/>
      <c r="JU154" s="228"/>
      <c r="JV154" s="228"/>
      <c r="JW154" s="228"/>
      <c r="JX154" s="228"/>
      <c r="JY154" s="228"/>
      <c r="JZ154" s="228"/>
      <c r="KA154" s="228"/>
      <c r="KB154" s="228"/>
      <c r="KC154" s="228"/>
      <c r="KD154" s="228"/>
      <c r="KE154" s="228"/>
      <c r="KF154" s="228"/>
      <c r="KG154" s="228"/>
      <c r="KH154" s="228"/>
      <c r="KI154" s="228"/>
      <c r="KJ154" s="228"/>
      <c r="KK154" s="228"/>
      <c r="KL154" s="228"/>
      <c r="KM154" s="228"/>
      <c r="KN154" s="228"/>
      <c r="KO154" s="228"/>
      <c r="KP154" s="228"/>
      <c r="KQ154" s="228"/>
      <c r="KR154" s="228"/>
      <c r="KS154" s="228"/>
      <c r="KT154" s="228"/>
      <c r="KU154" s="228"/>
      <c r="KV154" s="228"/>
      <c r="KW154" s="228"/>
      <c r="KX154" s="228"/>
      <c r="KY154" s="228"/>
      <c r="KZ154" s="228"/>
      <c r="LA154" s="228"/>
      <c r="LB154" s="228"/>
      <c r="LC154" s="228"/>
      <c r="LD154" s="228"/>
      <c r="LE154" s="228"/>
      <c r="LF154" s="228"/>
      <c r="LG154" s="228"/>
      <c r="LH154" s="228"/>
      <c r="LI154" s="228"/>
      <c r="LJ154" s="228"/>
      <c r="LK154" s="228"/>
      <c r="LL154" s="228"/>
      <c r="LM154" s="228"/>
      <c r="LN154" s="228"/>
      <c r="LO154" s="228"/>
      <c r="LP154" s="228"/>
      <c r="LQ154" s="228"/>
      <c r="LR154" s="228"/>
    </row>
    <row r="155" spans="1:330" s="188" customFormat="1" ht="16.5" customHeight="1" x14ac:dyDescent="0.25">
      <c r="A155" s="259">
        <v>144</v>
      </c>
      <c r="B155" s="260" t="s">
        <v>2</v>
      </c>
      <c r="C155" s="269" t="s">
        <v>1634</v>
      </c>
      <c r="D155" s="261" t="s">
        <v>69</v>
      </c>
      <c r="E155" s="291"/>
      <c r="F155" s="291"/>
      <c r="G155" s="262" t="s">
        <v>171</v>
      </c>
      <c r="H155" s="263"/>
      <c r="I155" s="263" t="s">
        <v>1644</v>
      </c>
      <c r="J155" s="264" t="s">
        <v>133</v>
      </c>
      <c r="K155" s="328" t="s">
        <v>1668</v>
      </c>
      <c r="L155" s="317">
        <v>446</v>
      </c>
      <c r="M155" s="322" t="s">
        <v>150</v>
      </c>
      <c r="N155" s="26">
        <v>0</v>
      </c>
      <c r="O155" s="266">
        <f t="shared" si="13"/>
        <v>0</v>
      </c>
      <c r="P155" s="267">
        <f t="shared" si="12"/>
        <v>0</v>
      </c>
      <c r="Q155" s="268">
        <f t="shared" si="11"/>
        <v>0</v>
      </c>
      <c r="R155" s="231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  <c r="FC155" s="228"/>
      <c r="FD155" s="228"/>
      <c r="FE155" s="228"/>
      <c r="FF155" s="228"/>
      <c r="FG155" s="228"/>
      <c r="FH155" s="228"/>
      <c r="FI155" s="228"/>
      <c r="FJ155" s="228"/>
      <c r="FK155" s="228"/>
      <c r="FL155" s="228"/>
      <c r="FM155" s="228"/>
      <c r="FN155" s="228"/>
      <c r="FO155" s="228"/>
      <c r="FP155" s="228"/>
      <c r="FQ155" s="228"/>
      <c r="FR155" s="228"/>
      <c r="FS155" s="228"/>
      <c r="FT155" s="228"/>
      <c r="FU155" s="228"/>
      <c r="FV155" s="228"/>
      <c r="FW155" s="228"/>
      <c r="FX155" s="228"/>
      <c r="FY155" s="228"/>
      <c r="FZ155" s="228"/>
      <c r="GA155" s="228"/>
      <c r="GB155" s="228"/>
      <c r="GC155" s="228"/>
      <c r="GD155" s="228"/>
      <c r="GE155" s="228"/>
      <c r="GF155" s="228"/>
      <c r="GG155" s="228"/>
      <c r="GH155" s="228"/>
      <c r="GI155" s="228"/>
      <c r="GJ155" s="228"/>
      <c r="GK155" s="228"/>
      <c r="GL155" s="228"/>
      <c r="GM155" s="228"/>
      <c r="GN155" s="228"/>
      <c r="GO155" s="228"/>
      <c r="GP155" s="228"/>
      <c r="GQ155" s="228"/>
      <c r="GR155" s="228"/>
      <c r="GS155" s="228"/>
      <c r="GT155" s="228"/>
      <c r="GU155" s="228"/>
      <c r="GV155" s="228"/>
      <c r="GW155" s="228"/>
      <c r="GX155" s="228"/>
      <c r="GY155" s="228"/>
      <c r="GZ155" s="228"/>
      <c r="HA155" s="228"/>
      <c r="HB155" s="228"/>
      <c r="HC155" s="228"/>
      <c r="HD155" s="228"/>
      <c r="HE155" s="228"/>
      <c r="HF155" s="228"/>
      <c r="HG155" s="228"/>
      <c r="HH155" s="228"/>
      <c r="HI155" s="228"/>
      <c r="HJ155" s="228"/>
      <c r="HK155" s="228"/>
      <c r="HL155" s="228"/>
      <c r="HM155" s="228"/>
      <c r="HN155" s="228"/>
      <c r="HO155" s="228"/>
      <c r="HP155" s="228"/>
      <c r="HQ155" s="228"/>
      <c r="HR155" s="228"/>
      <c r="HS155" s="228"/>
      <c r="HT155" s="228"/>
      <c r="HU155" s="228"/>
      <c r="HV155" s="228"/>
      <c r="HW155" s="228"/>
      <c r="HX155" s="228"/>
      <c r="HY155" s="228"/>
      <c r="HZ155" s="228"/>
      <c r="IA155" s="228"/>
      <c r="IB155" s="228"/>
      <c r="IC155" s="228"/>
      <c r="ID155" s="228"/>
      <c r="IE155" s="228"/>
      <c r="IF155" s="228"/>
      <c r="IG155" s="228"/>
      <c r="IH155" s="228"/>
      <c r="II155" s="228"/>
      <c r="IJ155" s="228"/>
      <c r="IK155" s="228"/>
      <c r="IL155" s="228"/>
      <c r="IM155" s="228"/>
      <c r="IN155" s="228"/>
      <c r="IO155" s="228"/>
      <c r="IP155" s="228"/>
      <c r="IQ155" s="228"/>
      <c r="IR155" s="228"/>
      <c r="IS155" s="228"/>
      <c r="IT155" s="228"/>
      <c r="IU155" s="228"/>
      <c r="IV155" s="228"/>
      <c r="IW155" s="228"/>
      <c r="IX155" s="228"/>
      <c r="IY155" s="228"/>
      <c r="IZ155" s="228"/>
      <c r="JA155" s="228"/>
      <c r="JB155" s="228"/>
      <c r="JC155" s="228"/>
      <c r="JD155" s="228"/>
      <c r="JE155" s="228"/>
      <c r="JF155" s="228"/>
      <c r="JG155" s="228"/>
      <c r="JH155" s="228"/>
      <c r="JI155" s="228"/>
      <c r="JJ155" s="228"/>
      <c r="JK155" s="228"/>
      <c r="JL155" s="228"/>
      <c r="JM155" s="228"/>
      <c r="JN155" s="228"/>
      <c r="JO155" s="228"/>
      <c r="JP155" s="228"/>
      <c r="JQ155" s="228"/>
      <c r="JR155" s="228"/>
      <c r="JS155" s="228"/>
      <c r="JT155" s="228"/>
      <c r="JU155" s="228"/>
      <c r="JV155" s="228"/>
      <c r="JW155" s="228"/>
      <c r="JX155" s="228"/>
      <c r="JY155" s="228"/>
      <c r="JZ155" s="228"/>
      <c r="KA155" s="228"/>
      <c r="KB155" s="228"/>
      <c r="KC155" s="228"/>
      <c r="KD155" s="228"/>
      <c r="KE155" s="228"/>
      <c r="KF155" s="228"/>
      <c r="KG155" s="228"/>
      <c r="KH155" s="228"/>
      <c r="KI155" s="228"/>
      <c r="KJ155" s="228"/>
      <c r="KK155" s="228"/>
      <c r="KL155" s="228"/>
      <c r="KM155" s="228"/>
      <c r="KN155" s="228"/>
      <c r="KO155" s="228"/>
      <c r="KP155" s="228"/>
      <c r="KQ155" s="228"/>
      <c r="KR155" s="228"/>
      <c r="KS155" s="228"/>
      <c r="KT155" s="228"/>
      <c r="KU155" s="228"/>
      <c r="KV155" s="228"/>
      <c r="KW155" s="228"/>
      <c r="KX155" s="228"/>
      <c r="KY155" s="228"/>
      <c r="KZ155" s="228"/>
      <c r="LA155" s="228"/>
      <c r="LB155" s="228"/>
      <c r="LC155" s="228"/>
      <c r="LD155" s="228"/>
      <c r="LE155" s="228"/>
      <c r="LF155" s="228"/>
      <c r="LG155" s="228"/>
      <c r="LH155" s="228"/>
      <c r="LI155" s="228"/>
      <c r="LJ155" s="228"/>
      <c r="LK155" s="228"/>
      <c r="LL155" s="228"/>
      <c r="LM155" s="228"/>
      <c r="LN155" s="228"/>
      <c r="LO155" s="228"/>
      <c r="LP155" s="228"/>
      <c r="LQ155" s="228"/>
      <c r="LR155" s="228"/>
    </row>
    <row r="156" spans="1:330" s="176" customFormat="1" ht="12.75" customHeight="1" x14ac:dyDescent="0.25">
      <c r="A156" s="259">
        <v>145</v>
      </c>
      <c r="B156" s="260" t="s">
        <v>2</v>
      </c>
      <c r="C156" s="269" t="s">
        <v>1634</v>
      </c>
      <c r="D156" s="261" t="s">
        <v>69</v>
      </c>
      <c r="E156" s="291"/>
      <c r="F156" s="291"/>
      <c r="G156" s="262" t="s">
        <v>172</v>
      </c>
      <c r="H156" s="263"/>
      <c r="I156" s="263" t="s">
        <v>1644</v>
      </c>
      <c r="J156" s="264" t="s">
        <v>133</v>
      </c>
      <c r="K156" s="328" t="s">
        <v>1668</v>
      </c>
      <c r="L156" s="317">
        <v>830</v>
      </c>
      <c r="M156" s="322" t="s">
        <v>150</v>
      </c>
      <c r="N156" s="26">
        <v>0</v>
      </c>
      <c r="O156" s="266">
        <f t="shared" si="13"/>
        <v>0</v>
      </c>
      <c r="P156" s="267">
        <f t="shared" si="12"/>
        <v>0</v>
      </c>
      <c r="Q156" s="268">
        <f t="shared" si="11"/>
        <v>0</v>
      </c>
      <c r="R156" s="231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  <c r="FC156" s="228"/>
      <c r="FD156" s="228"/>
      <c r="FE156" s="228"/>
      <c r="FF156" s="228"/>
      <c r="FG156" s="228"/>
      <c r="FH156" s="228"/>
      <c r="FI156" s="228"/>
      <c r="FJ156" s="228"/>
      <c r="FK156" s="228"/>
      <c r="FL156" s="228"/>
      <c r="FM156" s="228"/>
      <c r="FN156" s="228"/>
      <c r="FO156" s="228"/>
      <c r="FP156" s="228"/>
      <c r="FQ156" s="228"/>
      <c r="FR156" s="228"/>
      <c r="FS156" s="228"/>
      <c r="FT156" s="228"/>
      <c r="FU156" s="228"/>
      <c r="FV156" s="228"/>
      <c r="FW156" s="228"/>
      <c r="FX156" s="228"/>
      <c r="FY156" s="228"/>
      <c r="FZ156" s="228"/>
      <c r="GA156" s="228"/>
      <c r="GB156" s="228"/>
      <c r="GC156" s="228"/>
      <c r="GD156" s="228"/>
      <c r="GE156" s="228"/>
      <c r="GF156" s="228"/>
      <c r="GG156" s="228"/>
      <c r="GH156" s="228"/>
      <c r="GI156" s="228"/>
      <c r="GJ156" s="228"/>
      <c r="GK156" s="228"/>
      <c r="GL156" s="228"/>
      <c r="GM156" s="228"/>
      <c r="GN156" s="228"/>
      <c r="GO156" s="228"/>
      <c r="GP156" s="228"/>
      <c r="GQ156" s="228"/>
      <c r="GR156" s="228"/>
      <c r="GS156" s="228"/>
      <c r="GT156" s="228"/>
      <c r="GU156" s="228"/>
      <c r="GV156" s="228"/>
      <c r="GW156" s="228"/>
      <c r="GX156" s="228"/>
      <c r="GY156" s="228"/>
      <c r="GZ156" s="228"/>
      <c r="HA156" s="228"/>
      <c r="HB156" s="228"/>
      <c r="HC156" s="228"/>
      <c r="HD156" s="228"/>
      <c r="HE156" s="228"/>
      <c r="HF156" s="228"/>
      <c r="HG156" s="228"/>
      <c r="HH156" s="228"/>
      <c r="HI156" s="228"/>
      <c r="HJ156" s="228"/>
      <c r="HK156" s="228"/>
      <c r="HL156" s="228"/>
      <c r="HM156" s="228"/>
      <c r="HN156" s="228"/>
      <c r="HO156" s="228"/>
      <c r="HP156" s="228"/>
      <c r="HQ156" s="228"/>
      <c r="HR156" s="228"/>
      <c r="HS156" s="228"/>
      <c r="HT156" s="228"/>
      <c r="HU156" s="228"/>
      <c r="HV156" s="228"/>
      <c r="HW156" s="228"/>
      <c r="HX156" s="228"/>
      <c r="HY156" s="228"/>
      <c r="HZ156" s="228"/>
      <c r="IA156" s="228"/>
      <c r="IB156" s="228"/>
      <c r="IC156" s="228"/>
      <c r="ID156" s="228"/>
      <c r="IE156" s="228"/>
      <c r="IF156" s="228"/>
      <c r="IG156" s="228"/>
      <c r="IH156" s="228"/>
      <c r="II156" s="228"/>
      <c r="IJ156" s="228"/>
      <c r="IK156" s="228"/>
      <c r="IL156" s="228"/>
      <c r="IM156" s="228"/>
      <c r="IN156" s="228"/>
      <c r="IO156" s="228"/>
      <c r="IP156" s="228"/>
      <c r="IQ156" s="228"/>
      <c r="IR156" s="228"/>
      <c r="IS156" s="228"/>
      <c r="IT156" s="228"/>
      <c r="IU156" s="228"/>
      <c r="IV156" s="228"/>
      <c r="IW156" s="228"/>
      <c r="IX156" s="228"/>
      <c r="IY156" s="228"/>
      <c r="IZ156" s="228"/>
      <c r="JA156" s="228"/>
      <c r="JB156" s="228"/>
      <c r="JC156" s="228"/>
      <c r="JD156" s="228"/>
      <c r="JE156" s="228"/>
      <c r="JF156" s="228"/>
      <c r="JG156" s="228"/>
      <c r="JH156" s="228"/>
      <c r="JI156" s="228"/>
      <c r="JJ156" s="228"/>
      <c r="JK156" s="228"/>
      <c r="JL156" s="228"/>
      <c r="JM156" s="228"/>
      <c r="JN156" s="228"/>
      <c r="JO156" s="228"/>
      <c r="JP156" s="228"/>
      <c r="JQ156" s="228"/>
      <c r="JR156" s="228"/>
      <c r="JS156" s="228"/>
      <c r="JT156" s="228"/>
      <c r="JU156" s="228"/>
      <c r="JV156" s="228"/>
      <c r="JW156" s="228"/>
      <c r="JX156" s="228"/>
      <c r="JY156" s="228"/>
      <c r="JZ156" s="228"/>
      <c r="KA156" s="228"/>
      <c r="KB156" s="228"/>
      <c r="KC156" s="228"/>
      <c r="KD156" s="228"/>
      <c r="KE156" s="228"/>
      <c r="KF156" s="228"/>
      <c r="KG156" s="228"/>
      <c r="KH156" s="228"/>
      <c r="KI156" s="228"/>
      <c r="KJ156" s="228"/>
      <c r="KK156" s="228"/>
      <c r="KL156" s="228"/>
      <c r="KM156" s="228"/>
      <c r="KN156" s="228"/>
      <c r="KO156" s="228"/>
      <c r="KP156" s="228"/>
      <c r="KQ156" s="228"/>
      <c r="KR156" s="228"/>
      <c r="KS156" s="228"/>
      <c r="KT156" s="228"/>
      <c r="KU156" s="228"/>
      <c r="KV156" s="228"/>
      <c r="KW156" s="228"/>
      <c r="KX156" s="228"/>
      <c r="KY156" s="228"/>
      <c r="KZ156" s="228"/>
      <c r="LA156" s="228"/>
      <c r="LB156" s="228"/>
      <c r="LC156" s="228"/>
      <c r="LD156" s="228"/>
      <c r="LE156" s="228"/>
      <c r="LF156" s="228"/>
      <c r="LG156" s="228"/>
      <c r="LH156" s="228"/>
      <c r="LI156" s="228"/>
      <c r="LJ156" s="228"/>
      <c r="LK156" s="228"/>
      <c r="LL156" s="228"/>
      <c r="LM156" s="228"/>
      <c r="LN156" s="228"/>
      <c r="LO156" s="228"/>
      <c r="LP156" s="228"/>
      <c r="LQ156" s="228"/>
      <c r="LR156" s="228"/>
    </row>
    <row r="157" spans="1:330" s="176" customFormat="1" x14ac:dyDescent="0.25">
      <c r="A157" s="259">
        <v>146</v>
      </c>
      <c r="B157" s="260" t="s">
        <v>2</v>
      </c>
      <c r="C157" s="269" t="s">
        <v>1634</v>
      </c>
      <c r="D157" s="261" t="s">
        <v>69</v>
      </c>
      <c r="E157" s="291"/>
      <c r="F157" s="291"/>
      <c r="G157" s="262" t="s">
        <v>287</v>
      </c>
      <c r="H157" s="263"/>
      <c r="I157" s="263" t="s">
        <v>1644</v>
      </c>
      <c r="J157" s="264" t="s">
        <v>133</v>
      </c>
      <c r="K157" s="328" t="s">
        <v>1668</v>
      </c>
      <c r="L157" s="317">
        <v>422</v>
      </c>
      <c r="M157" s="322" t="s">
        <v>150</v>
      </c>
      <c r="N157" s="26">
        <v>0</v>
      </c>
      <c r="O157" s="266">
        <f t="shared" si="13"/>
        <v>0</v>
      </c>
      <c r="P157" s="267">
        <f t="shared" si="12"/>
        <v>0</v>
      </c>
      <c r="Q157" s="268">
        <f t="shared" si="11"/>
        <v>0</v>
      </c>
      <c r="R157" s="236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  <c r="AV157" s="237"/>
      <c r="AW157" s="237"/>
      <c r="AX157" s="237"/>
      <c r="AY157" s="237"/>
      <c r="AZ157" s="237"/>
      <c r="BA157" s="237"/>
      <c r="BB157" s="237"/>
      <c r="BC157" s="237"/>
      <c r="BD157" s="237"/>
      <c r="BE157" s="237"/>
      <c r="BF157" s="237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7"/>
      <c r="BQ157" s="237"/>
      <c r="BR157" s="237"/>
      <c r="BS157" s="237"/>
      <c r="BT157" s="237"/>
      <c r="BU157" s="237"/>
      <c r="BV157" s="237"/>
      <c r="BW157" s="237"/>
      <c r="BX157" s="237"/>
      <c r="BY157" s="237"/>
      <c r="BZ157" s="237"/>
      <c r="CA157" s="237"/>
      <c r="CB157" s="237"/>
      <c r="CC157" s="237"/>
      <c r="CD157" s="237"/>
      <c r="CE157" s="237"/>
      <c r="CF157" s="237"/>
      <c r="CG157" s="237"/>
      <c r="CH157" s="237"/>
      <c r="CI157" s="237"/>
      <c r="CJ157" s="237"/>
      <c r="CK157" s="237"/>
      <c r="CL157" s="237"/>
      <c r="CM157" s="237"/>
      <c r="CN157" s="237"/>
      <c r="CO157" s="237"/>
      <c r="CP157" s="237"/>
      <c r="CQ157" s="237"/>
      <c r="CR157" s="237"/>
      <c r="CS157" s="237"/>
      <c r="CT157" s="237"/>
      <c r="CU157" s="237"/>
      <c r="CV157" s="237"/>
      <c r="CW157" s="237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28"/>
      <c r="DX157" s="228"/>
      <c r="DY157" s="228"/>
      <c r="DZ157" s="228"/>
      <c r="EA157" s="228"/>
      <c r="EB157" s="228"/>
      <c r="EC157" s="228"/>
      <c r="ED157" s="228"/>
      <c r="EE157" s="228"/>
      <c r="EF157" s="228"/>
      <c r="EG157" s="228"/>
      <c r="EH157" s="228"/>
      <c r="EI157" s="228"/>
      <c r="EJ157" s="228"/>
      <c r="EK157" s="228"/>
      <c r="EL157" s="228"/>
      <c r="EM157" s="228"/>
      <c r="EN157" s="228"/>
      <c r="EO157" s="228"/>
      <c r="EP157" s="228"/>
      <c r="EQ157" s="228"/>
      <c r="ER157" s="228"/>
      <c r="ES157" s="228"/>
      <c r="ET157" s="228"/>
      <c r="EU157" s="228"/>
      <c r="EV157" s="228"/>
      <c r="EW157" s="228"/>
      <c r="EX157" s="228"/>
      <c r="EY157" s="228"/>
      <c r="EZ157" s="228"/>
      <c r="FA157" s="228"/>
      <c r="FB157" s="228"/>
      <c r="FC157" s="228"/>
      <c r="FD157" s="228"/>
      <c r="FE157" s="228"/>
      <c r="FF157" s="228"/>
      <c r="FG157" s="228"/>
      <c r="FH157" s="228"/>
      <c r="FI157" s="228"/>
      <c r="FJ157" s="228"/>
      <c r="FK157" s="228"/>
      <c r="FL157" s="228"/>
      <c r="FM157" s="228"/>
      <c r="FN157" s="228"/>
      <c r="FO157" s="228"/>
      <c r="FP157" s="228"/>
      <c r="FQ157" s="228"/>
      <c r="FR157" s="228"/>
      <c r="FS157" s="228"/>
      <c r="FT157" s="228"/>
      <c r="FU157" s="228"/>
      <c r="FV157" s="228"/>
      <c r="FW157" s="228"/>
      <c r="FX157" s="228"/>
      <c r="FY157" s="228"/>
      <c r="FZ157" s="228"/>
      <c r="GA157" s="228"/>
      <c r="GB157" s="228"/>
      <c r="GC157" s="228"/>
      <c r="GD157" s="228"/>
      <c r="GE157" s="228"/>
      <c r="GF157" s="228"/>
      <c r="GG157" s="228"/>
      <c r="GH157" s="228"/>
      <c r="GI157" s="228"/>
      <c r="GJ157" s="228"/>
      <c r="GK157" s="228"/>
      <c r="GL157" s="228"/>
      <c r="GM157" s="228"/>
      <c r="GN157" s="228"/>
      <c r="GO157" s="228"/>
      <c r="GP157" s="228"/>
      <c r="GQ157" s="228"/>
      <c r="GR157" s="228"/>
      <c r="GS157" s="228"/>
      <c r="GT157" s="228"/>
      <c r="GU157" s="228"/>
      <c r="GV157" s="228"/>
      <c r="GW157" s="228"/>
      <c r="GX157" s="228"/>
      <c r="GY157" s="228"/>
      <c r="GZ157" s="228"/>
      <c r="HA157" s="228"/>
      <c r="HB157" s="228"/>
      <c r="HC157" s="228"/>
      <c r="HD157" s="228"/>
      <c r="HE157" s="228"/>
      <c r="HF157" s="228"/>
      <c r="HG157" s="228"/>
      <c r="HH157" s="228"/>
      <c r="HI157" s="228"/>
      <c r="HJ157" s="228"/>
      <c r="HK157" s="228"/>
      <c r="HL157" s="228"/>
      <c r="HM157" s="228"/>
      <c r="HN157" s="228"/>
      <c r="HO157" s="228"/>
      <c r="HP157" s="228"/>
      <c r="HQ157" s="228"/>
      <c r="HR157" s="228"/>
      <c r="HS157" s="228"/>
      <c r="HT157" s="228"/>
      <c r="HU157" s="228"/>
      <c r="HV157" s="228"/>
      <c r="HW157" s="228"/>
      <c r="HX157" s="228"/>
      <c r="HY157" s="228"/>
      <c r="HZ157" s="228"/>
      <c r="IA157" s="228"/>
      <c r="IB157" s="228"/>
      <c r="IC157" s="228"/>
      <c r="ID157" s="228"/>
      <c r="IE157" s="228"/>
      <c r="IF157" s="228"/>
      <c r="IG157" s="228"/>
      <c r="IH157" s="228"/>
      <c r="II157" s="228"/>
      <c r="IJ157" s="228"/>
      <c r="IK157" s="228"/>
      <c r="IL157" s="228"/>
      <c r="IM157" s="228"/>
      <c r="IN157" s="228"/>
      <c r="IO157" s="228"/>
      <c r="IP157" s="228"/>
      <c r="IQ157" s="228"/>
      <c r="IR157" s="228"/>
      <c r="IS157" s="228"/>
      <c r="IT157" s="228"/>
      <c r="IU157" s="228"/>
      <c r="IV157" s="228"/>
      <c r="IW157" s="228"/>
      <c r="IX157" s="228"/>
      <c r="IY157" s="228"/>
      <c r="IZ157" s="228"/>
      <c r="JA157" s="228"/>
      <c r="JB157" s="228"/>
      <c r="JC157" s="228"/>
      <c r="JD157" s="228"/>
      <c r="JE157" s="228"/>
      <c r="JF157" s="228"/>
      <c r="JG157" s="228"/>
      <c r="JH157" s="228"/>
      <c r="JI157" s="228"/>
      <c r="JJ157" s="228"/>
      <c r="JK157" s="228"/>
      <c r="JL157" s="228"/>
      <c r="JM157" s="228"/>
      <c r="JN157" s="228"/>
      <c r="JO157" s="228"/>
      <c r="JP157" s="228"/>
      <c r="JQ157" s="228"/>
      <c r="JR157" s="228"/>
      <c r="JS157" s="228"/>
      <c r="JT157" s="228"/>
      <c r="JU157" s="228"/>
      <c r="JV157" s="228"/>
      <c r="JW157" s="228"/>
      <c r="JX157" s="228"/>
      <c r="JY157" s="228"/>
      <c r="JZ157" s="228"/>
      <c r="KA157" s="228"/>
      <c r="KB157" s="228"/>
      <c r="KC157" s="228"/>
      <c r="KD157" s="228"/>
      <c r="KE157" s="228"/>
      <c r="KF157" s="228"/>
      <c r="KG157" s="228"/>
      <c r="KH157" s="228"/>
      <c r="KI157" s="228"/>
      <c r="KJ157" s="228"/>
      <c r="KK157" s="228"/>
      <c r="KL157" s="228"/>
      <c r="KM157" s="228"/>
      <c r="KN157" s="228"/>
      <c r="KO157" s="228"/>
      <c r="KP157" s="228"/>
      <c r="KQ157" s="228"/>
      <c r="KR157" s="228"/>
      <c r="KS157" s="228"/>
      <c r="KT157" s="228"/>
      <c r="KU157" s="228"/>
      <c r="KV157" s="228"/>
      <c r="KW157" s="228"/>
      <c r="KX157" s="228"/>
      <c r="KY157" s="228"/>
      <c r="KZ157" s="228"/>
      <c r="LA157" s="228"/>
      <c r="LB157" s="228"/>
      <c r="LC157" s="228"/>
      <c r="LD157" s="228"/>
      <c r="LE157" s="228"/>
      <c r="LF157" s="228"/>
      <c r="LG157" s="228"/>
      <c r="LH157" s="228"/>
      <c r="LI157" s="228"/>
      <c r="LJ157" s="228"/>
      <c r="LK157" s="228"/>
      <c r="LL157" s="228"/>
      <c r="LM157" s="228"/>
      <c r="LN157" s="228"/>
      <c r="LO157" s="228"/>
      <c r="LP157" s="228"/>
      <c r="LQ157" s="228"/>
      <c r="LR157" s="228"/>
    </row>
    <row r="158" spans="1:330" s="188" customFormat="1" ht="13.5" customHeight="1" x14ac:dyDescent="0.25">
      <c r="A158" s="259">
        <v>147</v>
      </c>
      <c r="B158" s="260" t="s">
        <v>2</v>
      </c>
      <c r="C158" s="260" t="s">
        <v>1634</v>
      </c>
      <c r="D158" s="261" t="s">
        <v>66</v>
      </c>
      <c r="E158" s="291"/>
      <c r="F158" s="291"/>
      <c r="G158" s="262" t="s">
        <v>1646</v>
      </c>
      <c r="H158" s="263" t="s">
        <v>1652</v>
      </c>
      <c r="I158" s="263"/>
      <c r="J158" s="264"/>
      <c r="K158" s="328" t="s">
        <v>35</v>
      </c>
      <c r="L158" s="314">
        <v>89</v>
      </c>
      <c r="M158" s="322" t="s">
        <v>150</v>
      </c>
      <c r="N158" s="26">
        <v>0</v>
      </c>
      <c r="O158" s="266">
        <f t="shared" si="13"/>
        <v>0</v>
      </c>
      <c r="P158" s="267">
        <f t="shared" si="12"/>
        <v>0</v>
      </c>
      <c r="Q158" s="268">
        <f t="shared" si="11"/>
        <v>0</v>
      </c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40"/>
      <c r="AT158" s="240"/>
      <c r="AU158" s="240"/>
      <c r="AV158" s="240"/>
      <c r="AW158" s="240"/>
      <c r="AX158" s="240"/>
      <c r="AY158" s="240"/>
      <c r="AZ158" s="240"/>
      <c r="BA158" s="240"/>
      <c r="BB158" s="240"/>
      <c r="BC158" s="240"/>
      <c r="BD158" s="240"/>
      <c r="BE158" s="240"/>
      <c r="BF158" s="240"/>
      <c r="BG158" s="240"/>
      <c r="BH158" s="240"/>
      <c r="BI158" s="240"/>
      <c r="BJ158" s="240"/>
      <c r="BK158" s="240"/>
      <c r="BL158" s="240"/>
      <c r="BM158" s="240"/>
      <c r="BN158" s="240"/>
      <c r="BO158" s="240"/>
      <c r="BP158" s="240"/>
      <c r="BQ158" s="240"/>
      <c r="BR158" s="240"/>
      <c r="BS158" s="240"/>
      <c r="BT158" s="240"/>
      <c r="BU158" s="240"/>
      <c r="BV158" s="240"/>
      <c r="BW158" s="240"/>
      <c r="BX158" s="240"/>
      <c r="BY158" s="240"/>
      <c r="BZ158" s="240"/>
      <c r="CA158" s="240"/>
      <c r="CB158" s="240"/>
      <c r="CC158" s="240"/>
      <c r="CD158" s="240"/>
      <c r="CE158" s="240"/>
      <c r="CF158" s="240"/>
      <c r="CG158" s="240"/>
      <c r="CH158" s="240"/>
      <c r="CI158" s="240"/>
      <c r="CJ158" s="240"/>
      <c r="CK158" s="240"/>
      <c r="CL158" s="240"/>
      <c r="CM158" s="240"/>
      <c r="CN158" s="240"/>
      <c r="CO158" s="240"/>
      <c r="CP158" s="240"/>
      <c r="CQ158" s="240"/>
      <c r="CR158" s="240"/>
      <c r="CS158" s="240"/>
      <c r="CT158" s="240"/>
      <c r="CU158" s="240"/>
      <c r="CV158" s="240"/>
      <c r="CW158" s="240"/>
      <c r="CX158" s="231"/>
      <c r="CY158" s="228"/>
      <c r="CZ158" s="228"/>
      <c r="DA158" s="228"/>
      <c r="DB158" s="228"/>
      <c r="DC158" s="228"/>
      <c r="DD158" s="228"/>
      <c r="DE158" s="228"/>
      <c r="DF158" s="228"/>
      <c r="DG158" s="228"/>
      <c r="DH158" s="228"/>
      <c r="DI158" s="228"/>
      <c r="DJ158" s="228"/>
      <c r="DK158" s="228"/>
      <c r="DL158" s="228"/>
      <c r="DM158" s="228"/>
      <c r="DN158" s="228"/>
      <c r="DO158" s="228"/>
      <c r="DP158" s="228"/>
      <c r="DQ158" s="228"/>
      <c r="DR158" s="228"/>
      <c r="DS158" s="228"/>
      <c r="DT158" s="228"/>
      <c r="DU158" s="228"/>
      <c r="DV158" s="228"/>
      <c r="DW158" s="228"/>
      <c r="DX158" s="228"/>
      <c r="DY158" s="228"/>
      <c r="DZ158" s="228"/>
      <c r="EA158" s="228"/>
      <c r="EB158" s="228"/>
      <c r="EC158" s="228"/>
      <c r="ED158" s="228"/>
      <c r="EE158" s="228"/>
      <c r="EF158" s="228"/>
      <c r="EG158" s="228"/>
      <c r="EH158" s="228"/>
      <c r="EI158" s="228"/>
      <c r="EJ158" s="228"/>
      <c r="EK158" s="228"/>
      <c r="EL158" s="228"/>
      <c r="EM158" s="228"/>
      <c r="EN158" s="228"/>
      <c r="EO158" s="228"/>
      <c r="EP158" s="228"/>
      <c r="EQ158" s="228"/>
      <c r="ER158" s="228"/>
      <c r="ES158" s="228"/>
      <c r="ET158" s="228"/>
      <c r="EU158" s="228"/>
      <c r="EV158" s="228"/>
      <c r="EW158" s="228"/>
      <c r="EX158" s="228"/>
      <c r="EY158" s="228"/>
      <c r="EZ158" s="228"/>
      <c r="FA158" s="228"/>
      <c r="FB158" s="228"/>
      <c r="FC158" s="228"/>
      <c r="FD158" s="228"/>
      <c r="FE158" s="228"/>
      <c r="FF158" s="228"/>
      <c r="FG158" s="228"/>
      <c r="FH158" s="228"/>
      <c r="FI158" s="228"/>
      <c r="FJ158" s="228"/>
      <c r="FK158" s="228"/>
      <c r="FL158" s="228"/>
      <c r="FM158" s="228"/>
      <c r="FN158" s="228"/>
      <c r="FO158" s="228"/>
      <c r="FP158" s="228"/>
      <c r="FQ158" s="228"/>
      <c r="FR158" s="228"/>
      <c r="FS158" s="228"/>
      <c r="FT158" s="228"/>
      <c r="FU158" s="228"/>
      <c r="FV158" s="228"/>
      <c r="FW158" s="228"/>
      <c r="FX158" s="228"/>
      <c r="FY158" s="228"/>
      <c r="FZ158" s="228"/>
      <c r="GA158" s="228"/>
      <c r="GB158" s="228"/>
      <c r="GC158" s="228"/>
      <c r="GD158" s="228"/>
      <c r="GE158" s="228"/>
      <c r="GF158" s="228"/>
      <c r="GG158" s="228"/>
      <c r="GH158" s="228"/>
      <c r="GI158" s="228"/>
      <c r="GJ158" s="228"/>
      <c r="GK158" s="228"/>
      <c r="GL158" s="228"/>
      <c r="GM158" s="228"/>
      <c r="GN158" s="228"/>
      <c r="GO158" s="228"/>
      <c r="GP158" s="228"/>
      <c r="GQ158" s="228"/>
      <c r="GR158" s="228"/>
      <c r="GS158" s="228"/>
      <c r="GT158" s="228"/>
      <c r="GU158" s="228"/>
      <c r="GV158" s="228"/>
      <c r="GW158" s="228"/>
      <c r="GX158" s="228"/>
      <c r="GY158" s="228"/>
      <c r="GZ158" s="228"/>
      <c r="HA158" s="228"/>
      <c r="HB158" s="228"/>
      <c r="HC158" s="228"/>
      <c r="HD158" s="228"/>
      <c r="HE158" s="228"/>
      <c r="HF158" s="228"/>
      <c r="HG158" s="228"/>
      <c r="HH158" s="228"/>
      <c r="HI158" s="228"/>
      <c r="HJ158" s="228"/>
      <c r="HK158" s="228"/>
      <c r="HL158" s="228"/>
      <c r="HM158" s="228"/>
      <c r="HN158" s="228"/>
      <c r="HO158" s="228"/>
      <c r="HP158" s="228"/>
      <c r="HQ158" s="228"/>
      <c r="HR158" s="228"/>
      <c r="HS158" s="228"/>
      <c r="HT158" s="228"/>
      <c r="HU158" s="228"/>
      <c r="HV158" s="228"/>
      <c r="HW158" s="228"/>
      <c r="HX158" s="228"/>
      <c r="HY158" s="228"/>
      <c r="HZ158" s="228"/>
      <c r="IA158" s="228"/>
      <c r="IB158" s="228"/>
      <c r="IC158" s="228"/>
      <c r="ID158" s="228"/>
      <c r="IE158" s="228"/>
      <c r="IF158" s="228"/>
      <c r="IG158" s="228"/>
      <c r="IH158" s="228"/>
      <c r="II158" s="228"/>
      <c r="IJ158" s="228"/>
      <c r="IK158" s="228"/>
      <c r="IL158" s="228"/>
      <c r="IM158" s="228"/>
      <c r="IN158" s="228"/>
      <c r="IO158" s="228"/>
      <c r="IP158" s="228"/>
      <c r="IQ158" s="228"/>
      <c r="IR158" s="228"/>
      <c r="IS158" s="228"/>
      <c r="IT158" s="228"/>
      <c r="IU158" s="228"/>
      <c r="IV158" s="228"/>
      <c r="IW158" s="228"/>
      <c r="IX158" s="228"/>
      <c r="IY158" s="228"/>
      <c r="IZ158" s="228"/>
      <c r="JA158" s="228"/>
      <c r="JB158" s="228"/>
      <c r="JC158" s="228"/>
      <c r="JD158" s="228"/>
      <c r="JE158" s="228"/>
      <c r="JF158" s="228"/>
      <c r="JG158" s="228"/>
      <c r="JH158" s="228"/>
      <c r="JI158" s="228"/>
      <c r="JJ158" s="228"/>
      <c r="JK158" s="228"/>
      <c r="JL158" s="228"/>
      <c r="JM158" s="228"/>
      <c r="JN158" s="228"/>
      <c r="JO158" s="228"/>
      <c r="JP158" s="228"/>
      <c r="JQ158" s="228"/>
      <c r="JR158" s="228"/>
      <c r="JS158" s="228"/>
      <c r="JT158" s="228"/>
      <c r="JU158" s="228"/>
      <c r="JV158" s="228"/>
      <c r="JW158" s="228"/>
      <c r="JX158" s="228"/>
      <c r="JY158" s="228"/>
      <c r="JZ158" s="228"/>
      <c r="KA158" s="228"/>
      <c r="KB158" s="228"/>
      <c r="KC158" s="228"/>
      <c r="KD158" s="228"/>
      <c r="KE158" s="228"/>
      <c r="KF158" s="228"/>
      <c r="KG158" s="228"/>
      <c r="KH158" s="228"/>
      <c r="KI158" s="228"/>
      <c r="KJ158" s="228"/>
      <c r="KK158" s="228"/>
      <c r="KL158" s="228"/>
      <c r="KM158" s="228"/>
      <c r="KN158" s="228"/>
      <c r="KO158" s="228"/>
      <c r="KP158" s="228"/>
      <c r="KQ158" s="228"/>
      <c r="KR158" s="228"/>
      <c r="KS158" s="228"/>
      <c r="KT158" s="228"/>
      <c r="KU158" s="228"/>
      <c r="KV158" s="228"/>
      <c r="KW158" s="228"/>
      <c r="KX158" s="228"/>
      <c r="KY158" s="228"/>
      <c r="KZ158" s="228"/>
      <c r="LA158" s="228"/>
      <c r="LB158" s="228"/>
      <c r="LC158" s="228"/>
      <c r="LD158" s="228"/>
      <c r="LE158" s="228"/>
      <c r="LF158" s="228"/>
      <c r="LG158" s="228"/>
      <c r="LH158" s="228"/>
      <c r="LI158" s="228"/>
      <c r="LJ158" s="228"/>
      <c r="LK158" s="228"/>
      <c r="LL158" s="228"/>
      <c r="LM158" s="228"/>
      <c r="LN158" s="228"/>
      <c r="LO158" s="228"/>
      <c r="LP158" s="228"/>
      <c r="LQ158" s="228"/>
      <c r="LR158" s="228"/>
    </row>
    <row r="159" spans="1:330" s="188" customFormat="1" ht="13.5" customHeight="1" x14ac:dyDescent="0.25">
      <c r="A159" s="259">
        <v>148</v>
      </c>
      <c r="B159" s="260" t="s">
        <v>2</v>
      </c>
      <c r="C159" s="260" t="s">
        <v>1634</v>
      </c>
      <c r="D159" s="261" t="s">
        <v>66</v>
      </c>
      <c r="E159" s="296"/>
      <c r="F159" s="296"/>
      <c r="G159" s="262" t="s">
        <v>1645</v>
      </c>
      <c r="H159" s="270" t="s">
        <v>1654</v>
      </c>
      <c r="I159" s="271"/>
      <c r="J159" s="270"/>
      <c r="K159" s="262"/>
      <c r="L159" s="314">
        <v>168</v>
      </c>
      <c r="M159" s="322" t="s">
        <v>150</v>
      </c>
      <c r="N159" s="26">
        <v>0</v>
      </c>
      <c r="O159" s="266">
        <f t="shared" si="13"/>
        <v>0</v>
      </c>
      <c r="P159" s="267">
        <f t="shared" si="12"/>
        <v>0</v>
      </c>
      <c r="Q159" s="268">
        <f t="shared" si="11"/>
        <v>0</v>
      </c>
      <c r="R159" s="240"/>
      <c r="S159" s="240"/>
      <c r="T159" s="240"/>
      <c r="U159" s="240"/>
      <c r="V159" s="240"/>
      <c r="W159" s="240"/>
      <c r="X159" s="240"/>
      <c r="Y159" s="240"/>
      <c r="Z159" s="240"/>
      <c r="AA159" s="240"/>
      <c r="AB159" s="240"/>
      <c r="AC159" s="240"/>
      <c r="AD159" s="240"/>
      <c r="AE159" s="240"/>
      <c r="AF159" s="240"/>
      <c r="AG159" s="240"/>
      <c r="AH159" s="240"/>
      <c r="AI159" s="240"/>
      <c r="AJ159" s="240"/>
      <c r="AK159" s="240"/>
      <c r="AL159" s="240"/>
      <c r="AM159" s="240"/>
      <c r="AN159" s="240"/>
      <c r="AO159" s="240"/>
      <c r="AP159" s="240"/>
      <c r="AQ159" s="240"/>
      <c r="AR159" s="240"/>
      <c r="AS159" s="240"/>
      <c r="AT159" s="240"/>
      <c r="AU159" s="240"/>
      <c r="AV159" s="240"/>
      <c r="AW159" s="240"/>
      <c r="AX159" s="240"/>
      <c r="AY159" s="240"/>
      <c r="AZ159" s="240"/>
      <c r="BA159" s="240"/>
      <c r="BB159" s="240"/>
      <c r="BC159" s="240"/>
      <c r="BD159" s="240"/>
      <c r="BE159" s="240"/>
      <c r="BF159" s="240"/>
      <c r="BG159" s="240"/>
      <c r="BH159" s="240"/>
      <c r="BI159" s="240"/>
      <c r="BJ159" s="240"/>
      <c r="BK159" s="240"/>
      <c r="BL159" s="240"/>
      <c r="BM159" s="240"/>
      <c r="BN159" s="240"/>
      <c r="BO159" s="240"/>
      <c r="BP159" s="240"/>
      <c r="BQ159" s="240"/>
      <c r="BR159" s="240"/>
      <c r="BS159" s="240"/>
      <c r="BT159" s="240"/>
      <c r="BU159" s="240"/>
      <c r="BV159" s="240"/>
      <c r="BW159" s="240"/>
      <c r="BX159" s="240"/>
      <c r="BY159" s="240"/>
      <c r="BZ159" s="240"/>
      <c r="CA159" s="240"/>
      <c r="CB159" s="240"/>
      <c r="CC159" s="240"/>
      <c r="CD159" s="240"/>
      <c r="CE159" s="240"/>
      <c r="CF159" s="240"/>
      <c r="CG159" s="240"/>
      <c r="CH159" s="240"/>
      <c r="CI159" s="240"/>
      <c r="CJ159" s="240"/>
      <c r="CK159" s="240"/>
      <c r="CL159" s="240"/>
      <c r="CM159" s="240"/>
      <c r="CN159" s="240"/>
      <c r="CO159" s="240"/>
      <c r="CP159" s="240"/>
      <c r="CQ159" s="240"/>
      <c r="CR159" s="240"/>
      <c r="CS159" s="240"/>
      <c r="CT159" s="240"/>
      <c r="CU159" s="240"/>
      <c r="CV159" s="240"/>
      <c r="CW159" s="240"/>
      <c r="CX159" s="231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8"/>
      <c r="DY159" s="228"/>
      <c r="DZ159" s="228"/>
      <c r="EA159" s="228"/>
      <c r="EB159" s="228"/>
      <c r="EC159" s="228"/>
      <c r="ED159" s="228"/>
      <c r="EE159" s="228"/>
      <c r="EF159" s="228"/>
      <c r="EG159" s="228"/>
      <c r="EH159" s="228"/>
      <c r="EI159" s="228"/>
      <c r="EJ159" s="228"/>
      <c r="EK159" s="228"/>
      <c r="EL159" s="228"/>
      <c r="EM159" s="228"/>
      <c r="EN159" s="228"/>
      <c r="EO159" s="228"/>
      <c r="EP159" s="228"/>
      <c r="EQ159" s="228"/>
      <c r="ER159" s="228"/>
      <c r="ES159" s="228"/>
      <c r="ET159" s="228"/>
      <c r="EU159" s="228"/>
      <c r="EV159" s="228"/>
      <c r="EW159" s="228"/>
      <c r="EX159" s="228"/>
      <c r="EY159" s="228"/>
      <c r="EZ159" s="228"/>
      <c r="FA159" s="228"/>
      <c r="FB159" s="228"/>
      <c r="FC159" s="228"/>
      <c r="FD159" s="228"/>
      <c r="FE159" s="228"/>
      <c r="FF159" s="228"/>
      <c r="FG159" s="228"/>
      <c r="FH159" s="228"/>
      <c r="FI159" s="228"/>
      <c r="FJ159" s="228"/>
      <c r="FK159" s="228"/>
      <c r="FL159" s="228"/>
      <c r="FM159" s="228"/>
      <c r="FN159" s="228"/>
      <c r="FO159" s="228"/>
      <c r="FP159" s="228"/>
      <c r="FQ159" s="228"/>
      <c r="FR159" s="228"/>
      <c r="FS159" s="228"/>
      <c r="FT159" s="228"/>
      <c r="FU159" s="228"/>
      <c r="FV159" s="228"/>
      <c r="FW159" s="228"/>
      <c r="FX159" s="228"/>
      <c r="FY159" s="228"/>
      <c r="FZ159" s="228"/>
      <c r="GA159" s="228"/>
      <c r="GB159" s="228"/>
      <c r="GC159" s="228"/>
      <c r="GD159" s="228"/>
      <c r="GE159" s="228"/>
      <c r="GF159" s="228"/>
      <c r="GG159" s="228"/>
      <c r="GH159" s="228"/>
      <c r="GI159" s="228"/>
      <c r="GJ159" s="228"/>
      <c r="GK159" s="228"/>
      <c r="GL159" s="228"/>
      <c r="GM159" s="228"/>
      <c r="GN159" s="228"/>
      <c r="GO159" s="228"/>
      <c r="GP159" s="228"/>
      <c r="GQ159" s="228"/>
      <c r="GR159" s="228"/>
      <c r="GS159" s="228"/>
      <c r="GT159" s="228"/>
      <c r="GU159" s="228"/>
      <c r="GV159" s="228"/>
      <c r="GW159" s="228"/>
      <c r="GX159" s="228"/>
      <c r="GY159" s="228"/>
      <c r="GZ159" s="228"/>
      <c r="HA159" s="228"/>
      <c r="HB159" s="228"/>
      <c r="HC159" s="228"/>
      <c r="HD159" s="228"/>
      <c r="HE159" s="228"/>
      <c r="HF159" s="228"/>
      <c r="HG159" s="228"/>
      <c r="HH159" s="228"/>
      <c r="HI159" s="228"/>
      <c r="HJ159" s="228"/>
      <c r="HK159" s="228"/>
      <c r="HL159" s="228"/>
      <c r="HM159" s="228"/>
      <c r="HN159" s="228"/>
      <c r="HO159" s="228"/>
      <c r="HP159" s="228"/>
      <c r="HQ159" s="228"/>
      <c r="HR159" s="228"/>
      <c r="HS159" s="228"/>
      <c r="HT159" s="228"/>
      <c r="HU159" s="228"/>
      <c r="HV159" s="228"/>
      <c r="HW159" s="228"/>
      <c r="HX159" s="228"/>
      <c r="HY159" s="228"/>
      <c r="HZ159" s="228"/>
      <c r="IA159" s="228"/>
      <c r="IB159" s="228"/>
      <c r="IC159" s="228"/>
      <c r="ID159" s="228"/>
      <c r="IE159" s="228"/>
      <c r="IF159" s="228"/>
      <c r="IG159" s="228"/>
      <c r="IH159" s="228"/>
      <c r="II159" s="228"/>
      <c r="IJ159" s="228"/>
      <c r="IK159" s="228"/>
      <c r="IL159" s="228"/>
      <c r="IM159" s="228"/>
      <c r="IN159" s="228"/>
      <c r="IO159" s="228"/>
      <c r="IP159" s="228"/>
      <c r="IQ159" s="228"/>
      <c r="IR159" s="228"/>
      <c r="IS159" s="228"/>
      <c r="IT159" s="228"/>
      <c r="IU159" s="228"/>
      <c r="IV159" s="228"/>
      <c r="IW159" s="228"/>
      <c r="IX159" s="228"/>
      <c r="IY159" s="228"/>
      <c r="IZ159" s="228"/>
      <c r="JA159" s="228"/>
      <c r="JB159" s="228"/>
      <c r="JC159" s="228"/>
      <c r="JD159" s="228"/>
      <c r="JE159" s="228"/>
      <c r="JF159" s="228"/>
      <c r="JG159" s="228"/>
      <c r="JH159" s="228"/>
      <c r="JI159" s="228"/>
      <c r="JJ159" s="228"/>
      <c r="JK159" s="228"/>
      <c r="JL159" s="228"/>
      <c r="JM159" s="228"/>
      <c r="JN159" s="228"/>
      <c r="JO159" s="228"/>
      <c r="JP159" s="228"/>
      <c r="JQ159" s="228"/>
      <c r="JR159" s="228"/>
      <c r="JS159" s="228"/>
      <c r="JT159" s="228"/>
      <c r="JU159" s="228"/>
      <c r="JV159" s="228"/>
      <c r="JW159" s="228"/>
      <c r="JX159" s="228"/>
      <c r="JY159" s="228"/>
      <c r="JZ159" s="228"/>
      <c r="KA159" s="228"/>
      <c r="KB159" s="228"/>
      <c r="KC159" s="228"/>
      <c r="KD159" s="228"/>
      <c r="KE159" s="228"/>
      <c r="KF159" s="228"/>
      <c r="KG159" s="228"/>
      <c r="KH159" s="228"/>
      <c r="KI159" s="228"/>
      <c r="KJ159" s="228"/>
      <c r="KK159" s="228"/>
      <c r="KL159" s="228"/>
      <c r="KM159" s="228"/>
      <c r="KN159" s="228"/>
      <c r="KO159" s="228"/>
      <c r="KP159" s="228"/>
      <c r="KQ159" s="228"/>
      <c r="KR159" s="228"/>
      <c r="KS159" s="228"/>
      <c r="KT159" s="228"/>
      <c r="KU159" s="228"/>
      <c r="KV159" s="228"/>
      <c r="KW159" s="228"/>
      <c r="KX159" s="228"/>
      <c r="KY159" s="228"/>
      <c r="KZ159" s="228"/>
      <c r="LA159" s="228"/>
      <c r="LB159" s="228"/>
      <c r="LC159" s="228"/>
      <c r="LD159" s="228"/>
      <c r="LE159" s="228"/>
      <c r="LF159" s="228"/>
      <c r="LG159" s="228"/>
      <c r="LH159" s="228"/>
      <c r="LI159" s="228"/>
      <c r="LJ159" s="228"/>
      <c r="LK159" s="228"/>
      <c r="LL159" s="228"/>
      <c r="LM159" s="228"/>
      <c r="LN159" s="228"/>
      <c r="LO159" s="228"/>
      <c r="LP159" s="228"/>
      <c r="LQ159" s="228"/>
      <c r="LR159" s="228"/>
    </row>
    <row r="160" spans="1:330" s="176" customFormat="1" ht="13.5" customHeight="1" x14ac:dyDescent="0.25">
      <c r="A160" s="259">
        <v>149</v>
      </c>
      <c r="B160" s="260" t="s">
        <v>2</v>
      </c>
      <c r="C160" s="260" t="s">
        <v>1634</v>
      </c>
      <c r="D160" s="261" t="s">
        <v>66</v>
      </c>
      <c r="E160" s="291"/>
      <c r="F160" s="296"/>
      <c r="G160" s="262" t="s">
        <v>1614</v>
      </c>
      <c r="H160" s="263" t="s">
        <v>252</v>
      </c>
      <c r="I160" s="263"/>
      <c r="J160" s="264"/>
      <c r="K160" s="328" t="s">
        <v>35</v>
      </c>
      <c r="L160" s="314">
        <v>180</v>
      </c>
      <c r="M160" s="322" t="s">
        <v>150</v>
      </c>
      <c r="N160" s="26">
        <v>0</v>
      </c>
      <c r="O160" s="266">
        <f t="shared" si="13"/>
        <v>0</v>
      </c>
      <c r="P160" s="267">
        <f t="shared" si="12"/>
        <v>0</v>
      </c>
      <c r="Q160" s="268">
        <f t="shared" si="11"/>
        <v>0</v>
      </c>
      <c r="R160" s="240"/>
      <c r="S160" s="240"/>
      <c r="T160" s="240"/>
      <c r="U160" s="240"/>
      <c r="V160" s="240"/>
      <c r="W160" s="240"/>
      <c r="X160" s="240"/>
      <c r="Y160" s="240"/>
      <c r="Z160" s="240"/>
      <c r="AA160" s="240"/>
      <c r="AB160" s="240"/>
      <c r="AC160" s="240"/>
      <c r="AD160" s="240"/>
      <c r="AE160" s="240"/>
      <c r="AF160" s="240"/>
      <c r="AG160" s="240"/>
      <c r="AH160" s="240"/>
      <c r="AI160" s="240"/>
      <c r="AJ160" s="240"/>
      <c r="AK160" s="240"/>
      <c r="AL160" s="240"/>
      <c r="AM160" s="240"/>
      <c r="AN160" s="240"/>
      <c r="AO160" s="240"/>
      <c r="AP160" s="240"/>
      <c r="AQ160" s="240"/>
      <c r="AR160" s="240"/>
      <c r="AS160" s="240"/>
      <c r="AT160" s="240"/>
      <c r="AU160" s="240"/>
      <c r="AV160" s="240"/>
      <c r="AW160" s="240"/>
      <c r="AX160" s="240"/>
      <c r="AY160" s="240"/>
      <c r="AZ160" s="240"/>
      <c r="BA160" s="240"/>
      <c r="BB160" s="240"/>
      <c r="BC160" s="240"/>
      <c r="BD160" s="240"/>
      <c r="BE160" s="240"/>
      <c r="BF160" s="240"/>
      <c r="BG160" s="240"/>
      <c r="BH160" s="240"/>
      <c r="BI160" s="240"/>
      <c r="BJ160" s="240"/>
      <c r="BK160" s="240"/>
      <c r="BL160" s="240"/>
      <c r="BM160" s="240"/>
      <c r="BN160" s="240"/>
      <c r="BO160" s="240"/>
      <c r="BP160" s="240"/>
      <c r="BQ160" s="240"/>
      <c r="BR160" s="240"/>
      <c r="BS160" s="240"/>
      <c r="BT160" s="240"/>
      <c r="BU160" s="240"/>
      <c r="BV160" s="240"/>
      <c r="BW160" s="240"/>
      <c r="BX160" s="240"/>
      <c r="BY160" s="240"/>
      <c r="BZ160" s="240"/>
      <c r="CA160" s="240"/>
      <c r="CB160" s="240"/>
      <c r="CC160" s="240"/>
      <c r="CD160" s="240"/>
      <c r="CE160" s="240"/>
      <c r="CF160" s="240"/>
      <c r="CG160" s="240"/>
      <c r="CH160" s="240"/>
      <c r="CI160" s="240"/>
      <c r="CJ160" s="240"/>
      <c r="CK160" s="240"/>
      <c r="CL160" s="240"/>
      <c r="CM160" s="240"/>
      <c r="CN160" s="240"/>
      <c r="CO160" s="240"/>
      <c r="CP160" s="240"/>
      <c r="CQ160" s="240"/>
      <c r="CR160" s="240"/>
      <c r="CS160" s="240"/>
      <c r="CT160" s="240"/>
      <c r="CU160" s="240"/>
      <c r="CV160" s="240"/>
      <c r="CW160" s="240"/>
      <c r="CX160" s="231"/>
      <c r="CY160" s="228"/>
      <c r="CZ160" s="228"/>
      <c r="DA160" s="228"/>
      <c r="DB160" s="228"/>
      <c r="DC160" s="228"/>
      <c r="DD160" s="228"/>
      <c r="DE160" s="228"/>
      <c r="DF160" s="228"/>
      <c r="DG160" s="228"/>
      <c r="DH160" s="228"/>
      <c r="DI160" s="228"/>
      <c r="DJ160" s="228"/>
      <c r="DK160" s="228"/>
      <c r="DL160" s="228"/>
      <c r="DM160" s="228"/>
      <c r="DN160" s="228"/>
      <c r="DO160" s="228"/>
      <c r="DP160" s="228"/>
      <c r="DQ160" s="228"/>
      <c r="DR160" s="228"/>
      <c r="DS160" s="228"/>
      <c r="DT160" s="228"/>
      <c r="DU160" s="228"/>
      <c r="DV160" s="228"/>
      <c r="DW160" s="228"/>
      <c r="DX160" s="228"/>
      <c r="DY160" s="228"/>
      <c r="DZ160" s="228"/>
      <c r="EA160" s="228"/>
      <c r="EB160" s="228"/>
      <c r="EC160" s="228"/>
      <c r="ED160" s="228"/>
      <c r="EE160" s="228"/>
      <c r="EF160" s="228"/>
      <c r="EG160" s="228"/>
      <c r="EH160" s="228"/>
      <c r="EI160" s="228"/>
      <c r="EJ160" s="228"/>
      <c r="EK160" s="228"/>
      <c r="EL160" s="228"/>
      <c r="EM160" s="228"/>
      <c r="EN160" s="228"/>
      <c r="EO160" s="228"/>
      <c r="EP160" s="228"/>
      <c r="EQ160" s="228"/>
      <c r="ER160" s="228"/>
      <c r="ES160" s="228"/>
      <c r="ET160" s="228"/>
      <c r="EU160" s="228"/>
      <c r="EV160" s="228"/>
      <c r="EW160" s="228"/>
      <c r="EX160" s="228"/>
      <c r="EY160" s="228"/>
      <c r="EZ160" s="228"/>
      <c r="FA160" s="228"/>
      <c r="FB160" s="228"/>
      <c r="FC160" s="228"/>
      <c r="FD160" s="228"/>
      <c r="FE160" s="228"/>
      <c r="FF160" s="228"/>
      <c r="FG160" s="228"/>
      <c r="FH160" s="228"/>
      <c r="FI160" s="228"/>
      <c r="FJ160" s="228"/>
      <c r="FK160" s="228"/>
      <c r="FL160" s="228"/>
      <c r="FM160" s="228"/>
      <c r="FN160" s="228"/>
      <c r="FO160" s="228"/>
      <c r="FP160" s="228"/>
      <c r="FQ160" s="228"/>
      <c r="FR160" s="228"/>
      <c r="FS160" s="228"/>
      <c r="FT160" s="228"/>
      <c r="FU160" s="228"/>
      <c r="FV160" s="228"/>
      <c r="FW160" s="228"/>
      <c r="FX160" s="228"/>
      <c r="FY160" s="228"/>
      <c r="FZ160" s="228"/>
      <c r="GA160" s="228"/>
      <c r="GB160" s="228"/>
      <c r="GC160" s="228"/>
      <c r="GD160" s="228"/>
      <c r="GE160" s="228"/>
      <c r="GF160" s="228"/>
      <c r="GG160" s="228"/>
      <c r="GH160" s="228"/>
      <c r="GI160" s="228"/>
      <c r="GJ160" s="228"/>
      <c r="GK160" s="228"/>
      <c r="GL160" s="228"/>
      <c r="GM160" s="228"/>
      <c r="GN160" s="228"/>
      <c r="GO160" s="228"/>
      <c r="GP160" s="228"/>
      <c r="GQ160" s="228"/>
      <c r="GR160" s="228"/>
      <c r="GS160" s="228"/>
      <c r="GT160" s="228"/>
      <c r="GU160" s="228"/>
      <c r="GV160" s="228"/>
      <c r="GW160" s="228"/>
      <c r="GX160" s="228"/>
      <c r="GY160" s="228"/>
      <c r="GZ160" s="228"/>
      <c r="HA160" s="228"/>
      <c r="HB160" s="228"/>
      <c r="HC160" s="228"/>
      <c r="HD160" s="228"/>
      <c r="HE160" s="228"/>
      <c r="HF160" s="228"/>
      <c r="HG160" s="228"/>
      <c r="HH160" s="228"/>
      <c r="HI160" s="228"/>
      <c r="HJ160" s="228"/>
      <c r="HK160" s="228"/>
      <c r="HL160" s="228"/>
      <c r="HM160" s="228"/>
      <c r="HN160" s="228"/>
      <c r="HO160" s="228"/>
      <c r="HP160" s="228"/>
      <c r="HQ160" s="228"/>
      <c r="HR160" s="228"/>
      <c r="HS160" s="228"/>
      <c r="HT160" s="228"/>
      <c r="HU160" s="228"/>
      <c r="HV160" s="228"/>
      <c r="HW160" s="228"/>
      <c r="HX160" s="228"/>
      <c r="HY160" s="228"/>
      <c r="HZ160" s="228"/>
      <c r="IA160" s="228"/>
      <c r="IB160" s="228"/>
      <c r="IC160" s="228"/>
      <c r="ID160" s="228"/>
      <c r="IE160" s="228"/>
      <c r="IF160" s="228"/>
      <c r="IG160" s="228"/>
      <c r="IH160" s="228"/>
      <c r="II160" s="228"/>
      <c r="IJ160" s="228"/>
      <c r="IK160" s="228"/>
      <c r="IL160" s="228"/>
      <c r="IM160" s="228"/>
      <c r="IN160" s="228"/>
      <c r="IO160" s="228"/>
      <c r="IP160" s="228"/>
      <c r="IQ160" s="228"/>
      <c r="IR160" s="228"/>
      <c r="IS160" s="228"/>
      <c r="IT160" s="228"/>
      <c r="IU160" s="228"/>
      <c r="IV160" s="228"/>
      <c r="IW160" s="228"/>
      <c r="IX160" s="228"/>
      <c r="IY160" s="228"/>
      <c r="IZ160" s="228"/>
      <c r="JA160" s="228"/>
      <c r="JB160" s="228"/>
      <c r="JC160" s="228"/>
      <c r="JD160" s="228"/>
      <c r="JE160" s="228"/>
      <c r="JF160" s="228"/>
      <c r="JG160" s="228"/>
      <c r="JH160" s="228"/>
      <c r="JI160" s="228"/>
      <c r="JJ160" s="228"/>
      <c r="JK160" s="228"/>
      <c r="JL160" s="228"/>
      <c r="JM160" s="228"/>
      <c r="JN160" s="228"/>
      <c r="JO160" s="228"/>
      <c r="JP160" s="228"/>
      <c r="JQ160" s="228"/>
      <c r="JR160" s="228"/>
      <c r="JS160" s="228"/>
      <c r="JT160" s="228"/>
      <c r="JU160" s="228"/>
      <c r="JV160" s="228"/>
      <c r="JW160" s="228"/>
      <c r="JX160" s="228"/>
      <c r="JY160" s="228"/>
      <c r="JZ160" s="228"/>
      <c r="KA160" s="228"/>
      <c r="KB160" s="228"/>
      <c r="KC160" s="228"/>
      <c r="KD160" s="228"/>
      <c r="KE160" s="228"/>
      <c r="KF160" s="228"/>
      <c r="KG160" s="228"/>
      <c r="KH160" s="228"/>
      <c r="KI160" s="228"/>
      <c r="KJ160" s="228"/>
      <c r="KK160" s="228"/>
      <c r="KL160" s="228"/>
      <c r="KM160" s="228"/>
      <c r="KN160" s="228"/>
      <c r="KO160" s="228"/>
      <c r="KP160" s="228"/>
      <c r="KQ160" s="228"/>
      <c r="KR160" s="228"/>
      <c r="KS160" s="228"/>
      <c r="KT160" s="228"/>
      <c r="KU160" s="228"/>
      <c r="KV160" s="228"/>
      <c r="KW160" s="228"/>
      <c r="KX160" s="228"/>
      <c r="KY160" s="228"/>
      <c r="KZ160" s="228"/>
      <c r="LA160" s="228"/>
      <c r="LB160" s="228"/>
      <c r="LC160" s="228"/>
      <c r="LD160" s="228"/>
      <c r="LE160" s="228"/>
      <c r="LF160" s="228"/>
      <c r="LG160" s="228"/>
      <c r="LH160" s="228"/>
      <c r="LI160" s="228"/>
      <c r="LJ160" s="228"/>
      <c r="LK160" s="228"/>
      <c r="LL160" s="228"/>
      <c r="LM160" s="228"/>
      <c r="LN160" s="228"/>
      <c r="LO160" s="228"/>
      <c r="LP160" s="228"/>
      <c r="LQ160" s="228"/>
      <c r="LR160" s="228"/>
    </row>
    <row r="161" spans="1:330" s="150" customFormat="1" ht="13.5" customHeight="1" x14ac:dyDescent="0.25">
      <c r="A161" s="259">
        <v>150</v>
      </c>
      <c r="B161" s="260" t="s">
        <v>2</v>
      </c>
      <c r="C161" s="260" t="s">
        <v>1634</v>
      </c>
      <c r="D161" s="269" t="s">
        <v>250</v>
      </c>
      <c r="E161" s="291"/>
      <c r="F161" s="291"/>
      <c r="G161" s="262" t="s">
        <v>251</v>
      </c>
      <c r="H161" s="263" t="s">
        <v>252</v>
      </c>
      <c r="I161" s="263"/>
      <c r="J161" s="264"/>
      <c r="K161" s="328"/>
      <c r="L161" s="314">
        <v>96</v>
      </c>
      <c r="M161" s="322" t="s">
        <v>150</v>
      </c>
      <c r="N161" s="26">
        <v>0</v>
      </c>
      <c r="O161" s="266">
        <f t="shared" si="13"/>
        <v>0</v>
      </c>
      <c r="P161" s="267">
        <f t="shared" si="12"/>
        <v>0</v>
      </c>
      <c r="Q161" s="268">
        <f t="shared" si="11"/>
        <v>0</v>
      </c>
      <c r="R161" s="240"/>
      <c r="S161" s="240"/>
      <c r="T161" s="240"/>
      <c r="U161" s="240"/>
      <c r="V161" s="240"/>
      <c r="W161" s="240"/>
      <c r="X161" s="240"/>
      <c r="Y161" s="240"/>
      <c r="Z161" s="240"/>
      <c r="AA161" s="240"/>
      <c r="AB161" s="240"/>
      <c r="AC161" s="240"/>
      <c r="AD161" s="240"/>
      <c r="AE161" s="240"/>
      <c r="AF161" s="240"/>
      <c r="AG161" s="240"/>
      <c r="AH161" s="240"/>
      <c r="AI161" s="240"/>
      <c r="AJ161" s="240"/>
      <c r="AK161" s="240"/>
      <c r="AL161" s="240"/>
      <c r="AM161" s="240"/>
      <c r="AN161" s="240"/>
      <c r="AO161" s="240"/>
      <c r="AP161" s="240"/>
      <c r="AQ161" s="240"/>
      <c r="AR161" s="240"/>
      <c r="AS161" s="240"/>
      <c r="AT161" s="240"/>
      <c r="AU161" s="240"/>
      <c r="AV161" s="240"/>
      <c r="AW161" s="240"/>
      <c r="AX161" s="240"/>
      <c r="AY161" s="240"/>
      <c r="AZ161" s="240"/>
      <c r="BA161" s="240"/>
      <c r="BB161" s="240"/>
      <c r="BC161" s="240"/>
      <c r="BD161" s="240"/>
      <c r="BE161" s="240"/>
      <c r="BF161" s="240"/>
      <c r="BG161" s="240"/>
      <c r="BH161" s="240"/>
      <c r="BI161" s="240"/>
      <c r="BJ161" s="240"/>
      <c r="BK161" s="240"/>
      <c r="BL161" s="240"/>
      <c r="BM161" s="240"/>
      <c r="BN161" s="240"/>
      <c r="BO161" s="240"/>
      <c r="BP161" s="240"/>
      <c r="BQ161" s="240"/>
      <c r="BR161" s="240"/>
      <c r="BS161" s="240"/>
      <c r="BT161" s="240"/>
      <c r="BU161" s="240"/>
      <c r="BV161" s="240"/>
      <c r="BW161" s="240"/>
      <c r="BX161" s="240"/>
      <c r="BY161" s="240"/>
      <c r="BZ161" s="240"/>
      <c r="CA161" s="240"/>
      <c r="CB161" s="240"/>
      <c r="CC161" s="240"/>
      <c r="CD161" s="240"/>
      <c r="CE161" s="240"/>
      <c r="CF161" s="240"/>
      <c r="CG161" s="240"/>
      <c r="CH161" s="240"/>
      <c r="CI161" s="240"/>
      <c r="CJ161" s="240"/>
      <c r="CK161" s="240"/>
      <c r="CL161" s="240"/>
      <c r="CM161" s="240"/>
      <c r="CN161" s="240"/>
      <c r="CO161" s="240"/>
      <c r="CP161" s="240"/>
      <c r="CQ161" s="240"/>
      <c r="CR161" s="240"/>
      <c r="CS161" s="240"/>
      <c r="CT161" s="240"/>
      <c r="CU161" s="240"/>
      <c r="CV161" s="240"/>
      <c r="CW161" s="240"/>
      <c r="CX161" s="233"/>
      <c r="CY161" s="229"/>
      <c r="CZ161" s="229"/>
      <c r="DA161" s="229"/>
      <c r="DB161" s="229"/>
      <c r="DC161" s="229"/>
      <c r="DD161" s="229"/>
      <c r="DE161" s="229"/>
      <c r="DF161" s="229"/>
      <c r="DG161" s="229"/>
      <c r="DH161" s="229"/>
      <c r="DI161" s="229"/>
      <c r="DJ161" s="229"/>
      <c r="DK161" s="229"/>
      <c r="DL161" s="229"/>
      <c r="DM161" s="229"/>
      <c r="DN161" s="229"/>
      <c r="DO161" s="229"/>
      <c r="DP161" s="229"/>
      <c r="DQ161" s="229"/>
      <c r="DR161" s="229"/>
      <c r="DS161" s="229"/>
      <c r="DT161" s="229"/>
      <c r="DU161" s="229"/>
      <c r="DV161" s="229"/>
      <c r="DW161" s="229"/>
      <c r="DX161" s="229"/>
      <c r="DY161" s="229"/>
      <c r="DZ161" s="229"/>
      <c r="EA161" s="229"/>
      <c r="EB161" s="229"/>
      <c r="EC161" s="229"/>
      <c r="ED161" s="229"/>
      <c r="EE161" s="229"/>
      <c r="EF161" s="229"/>
      <c r="EG161" s="229"/>
      <c r="EH161" s="229"/>
      <c r="EI161" s="229"/>
      <c r="EJ161" s="229"/>
      <c r="EK161" s="229"/>
      <c r="EL161" s="229"/>
      <c r="EM161" s="229"/>
      <c r="EN161" s="229"/>
      <c r="EO161" s="229"/>
      <c r="EP161" s="229"/>
      <c r="EQ161" s="229"/>
      <c r="ER161" s="229"/>
      <c r="ES161" s="229"/>
      <c r="ET161" s="229"/>
      <c r="EU161" s="229"/>
      <c r="EV161" s="229"/>
      <c r="EW161" s="229"/>
      <c r="EX161" s="229"/>
      <c r="EY161" s="229"/>
      <c r="EZ161" s="229"/>
      <c r="FA161" s="229"/>
      <c r="FB161" s="229"/>
      <c r="FC161" s="229"/>
      <c r="FD161" s="229"/>
      <c r="FE161" s="229"/>
      <c r="FF161" s="229"/>
      <c r="FG161" s="229"/>
      <c r="FH161" s="229"/>
      <c r="FI161" s="229"/>
      <c r="FJ161" s="229"/>
      <c r="FK161" s="229"/>
      <c r="FL161" s="229"/>
      <c r="FM161" s="229"/>
      <c r="FN161" s="229"/>
      <c r="FO161" s="229"/>
      <c r="FP161" s="229"/>
      <c r="FQ161" s="229"/>
      <c r="FR161" s="229"/>
      <c r="FS161" s="229"/>
      <c r="FT161" s="229"/>
      <c r="FU161" s="229"/>
      <c r="FV161" s="229"/>
      <c r="FW161" s="229"/>
      <c r="FX161" s="229"/>
      <c r="FY161" s="229"/>
      <c r="FZ161" s="229"/>
      <c r="GA161" s="229"/>
      <c r="GB161" s="229"/>
      <c r="GC161" s="229"/>
      <c r="GD161" s="229"/>
      <c r="GE161" s="229"/>
      <c r="GF161" s="229"/>
      <c r="GG161" s="229"/>
      <c r="GH161" s="229"/>
      <c r="GI161" s="229"/>
      <c r="GJ161" s="229"/>
      <c r="GK161" s="229"/>
      <c r="GL161" s="229"/>
      <c r="GM161" s="229"/>
      <c r="GN161" s="229"/>
      <c r="GO161" s="229"/>
      <c r="GP161" s="229"/>
      <c r="GQ161" s="229"/>
      <c r="GR161" s="229"/>
      <c r="GS161" s="229"/>
      <c r="GT161" s="229"/>
      <c r="GU161" s="229"/>
      <c r="GV161" s="229"/>
      <c r="GW161" s="229"/>
      <c r="GX161" s="229"/>
      <c r="GY161" s="229"/>
      <c r="GZ161" s="229"/>
      <c r="HA161" s="229"/>
      <c r="HB161" s="229"/>
      <c r="HC161" s="229"/>
      <c r="HD161" s="229"/>
      <c r="HE161" s="229"/>
      <c r="HF161" s="229"/>
      <c r="HG161" s="229"/>
      <c r="HH161" s="229"/>
      <c r="HI161" s="229"/>
      <c r="HJ161" s="229"/>
      <c r="HK161" s="229"/>
      <c r="HL161" s="229"/>
      <c r="HM161" s="229"/>
      <c r="HN161" s="229"/>
      <c r="HO161" s="229"/>
      <c r="HP161" s="229"/>
      <c r="HQ161" s="229"/>
      <c r="HR161" s="229"/>
      <c r="HS161" s="229"/>
      <c r="HT161" s="229"/>
      <c r="HU161" s="229"/>
      <c r="HV161" s="229"/>
      <c r="HW161" s="229"/>
      <c r="HX161" s="229"/>
      <c r="HY161" s="229"/>
      <c r="HZ161" s="229"/>
      <c r="IA161" s="229"/>
      <c r="IB161" s="229"/>
      <c r="IC161" s="229"/>
      <c r="ID161" s="229"/>
      <c r="IE161" s="229"/>
      <c r="IF161" s="229"/>
      <c r="IG161" s="229"/>
      <c r="IH161" s="229"/>
      <c r="II161" s="229"/>
      <c r="IJ161" s="229"/>
      <c r="IK161" s="229"/>
      <c r="IL161" s="229"/>
      <c r="IM161" s="229"/>
      <c r="IN161" s="229"/>
      <c r="IO161" s="229"/>
      <c r="IP161" s="229"/>
      <c r="IQ161" s="229"/>
      <c r="IR161" s="229"/>
      <c r="IS161" s="229"/>
      <c r="IT161" s="229"/>
      <c r="IU161" s="229"/>
      <c r="IV161" s="229"/>
      <c r="IW161" s="229"/>
      <c r="IX161" s="229"/>
      <c r="IY161" s="229"/>
      <c r="IZ161" s="229"/>
      <c r="JA161" s="229"/>
      <c r="JB161" s="229"/>
      <c r="JC161" s="229"/>
      <c r="JD161" s="229"/>
      <c r="JE161" s="229"/>
      <c r="JF161" s="229"/>
      <c r="JG161" s="229"/>
      <c r="JH161" s="229"/>
      <c r="JI161" s="229"/>
      <c r="JJ161" s="229"/>
      <c r="JK161" s="229"/>
      <c r="JL161" s="229"/>
      <c r="JM161" s="229"/>
      <c r="JN161" s="229"/>
      <c r="JO161" s="229"/>
      <c r="JP161" s="229"/>
      <c r="JQ161" s="229"/>
      <c r="JR161" s="229"/>
      <c r="JS161" s="229"/>
      <c r="JT161" s="229"/>
      <c r="JU161" s="229"/>
      <c r="JV161" s="229"/>
      <c r="JW161" s="229"/>
      <c r="JX161" s="229"/>
      <c r="JY161" s="229"/>
      <c r="JZ161" s="229"/>
      <c r="KA161" s="229"/>
      <c r="KB161" s="229"/>
      <c r="KC161" s="229"/>
      <c r="KD161" s="229"/>
      <c r="KE161" s="229"/>
      <c r="KF161" s="229"/>
      <c r="KG161" s="229"/>
      <c r="KH161" s="229"/>
      <c r="KI161" s="229"/>
      <c r="KJ161" s="229"/>
      <c r="KK161" s="229"/>
      <c r="KL161" s="229"/>
      <c r="KM161" s="229"/>
      <c r="KN161" s="229"/>
      <c r="KO161" s="229"/>
      <c r="KP161" s="229"/>
      <c r="KQ161" s="229"/>
      <c r="KR161" s="229"/>
      <c r="KS161" s="229"/>
      <c r="KT161" s="229"/>
      <c r="KU161" s="229"/>
      <c r="KV161" s="229"/>
      <c r="KW161" s="229"/>
      <c r="KX161" s="229"/>
      <c r="KY161" s="229"/>
      <c r="KZ161" s="229"/>
      <c r="LA161" s="229"/>
      <c r="LB161" s="229"/>
      <c r="LC161" s="229"/>
      <c r="LD161" s="229"/>
      <c r="LE161" s="229"/>
      <c r="LF161" s="229"/>
      <c r="LG161" s="229"/>
      <c r="LH161" s="229"/>
      <c r="LI161" s="229"/>
      <c r="LJ161" s="229"/>
      <c r="LK161" s="229"/>
      <c r="LL161" s="229"/>
      <c r="LM161" s="229"/>
      <c r="LN161" s="229"/>
      <c r="LO161" s="229"/>
      <c r="LP161" s="229"/>
      <c r="LQ161" s="229"/>
      <c r="LR161" s="229"/>
    </row>
    <row r="162" spans="1:330" s="150" customFormat="1" ht="13.5" customHeight="1" x14ac:dyDescent="0.25">
      <c r="A162" s="259">
        <v>151</v>
      </c>
      <c r="B162" s="260" t="s">
        <v>2</v>
      </c>
      <c r="C162" s="260" t="s">
        <v>1634</v>
      </c>
      <c r="D162" s="261" t="s">
        <v>62</v>
      </c>
      <c r="E162" s="291"/>
      <c r="F162" s="291"/>
      <c r="G162" s="262" t="s">
        <v>14</v>
      </c>
      <c r="H162" s="263" t="s">
        <v>1651</v>
      </c>
      <c r="I162" s="263"/>
      <c r="J162" s="264"/>
      <c r="K162" s="328" t="s">
        <v>35</v>
      </c>
      <c r="L162" s="314">
        <v>26</v>
      </c>
      <c r="M162" s="322" t="s">
        <v>150</v>
      </c>
      <c r="N162" s="26">
        <v>0</v>
      </c>
      <c r="O162" s="266">
        <f t="shared" si="13"/>
        <v>0</v>
      </c>
      <c r="P162" s="267">
        <f t="shared" si="12"/>
        <v>0</v>
      </c>
      <c r="Q162" s="268">
        <f t="shared" si="11"/>
        <v>0</v>
      </c>
      <c r="R162" s="240"/>
      <c r="S162" s="240"/>
      <c r="T162" s="240"/>
      <c r="U162" s="240"/>
      <c r="V162" s="240"/>
      <c r="W162" s="240"/>
      <c r="X162" s="240"/>
      <c r="Y162" s="240"/>
      <c r="Z162" s="240"/>
      <c r="AA162" s="240"/>
      <c r="AB162" s="240"/>
      <c r="AC162" s="240"/>
      <c r="AD162" s="240"/>
      <c r="AE162" s="240"/>
      <c r="AF162" s="240"/>
      <c r="AG162" s="240"/>
      <c r="AH162" s="240"/>
      <c r="AI162" s="240"/>
      <c r="AJ162" s="240"/>
      <c r="AK162" s="240"/>
      <c r="AL162" s="240"/>
      <c r="AM162" s="240"/>
      <c r="AN162" s="240"/>
      <c r="AO162" s="240"/>
      <c r="AP162" s="240"/>
      <c r="AQ162" s="240"/>
      <c r="AR162" s="240"/>
      <c r="AS162" s="240"/>
      <c r="AT162" s="240"/>
      <c r="AU162" s="240"/>
      <c r="AV162" s="240"/>
      <c r="AW162" s="240"/>
      <c r="AX162" s="240"/>
      <c r="AY162" s="240"/>
      <c r="AZ162" s="240"/>
      <c r="BA162" s="240"/>
      <c r="BB162" s="240"/>
      <c r="BC162" s="240"/>
      <c r="BD162" s="240"/>
      <c r="BE162" s="240"/>
      <c r="BF162" s="240"/>
      <c r="BG162" s="240"/>
      <c r="BH162" s="240"/>
      <c r="BI162" s="240"/>
      <c r="BJ162" s="240"/>
      <c r="BK162" s="240"/>
      <c r="BL162" s="240"/>
      <c r="BM162" s="240"/>
      <c r="BN162" s="240"/>
      <c r="BO162" s="240"/>
      <c r="BP162" s="240"/>
      <c r="BQ162" s="240"/>
      <c r="BR162" s="240"/>
      <c r="BS162" s="240"/>
      <c r="BT162" s="240"/>
      <c r="BU162" s="240"/>
      <c r="BV162" s="240"/>
      <c r="BW162" s="240"/>
      <c r="BX162" s="240"/>
      <c r="BY162" s="240"/>
      <c r="BZ162" s="240"/>
      <c r="CA162" s="240"/>
      <c r="CB162" s="240"/>
      <c r="CC162" s="240"/>
      <c r="CD162" s="240"/>
      <c r="CE162" s="240"/>
      <c r="CF162" s="240"/>
      <c r="CG162" s="240"/>
      <c r="CH162" s="240"/>
      <c r="CI162" s="240"/>
      <c r="CJ162" s="240"/>
      <c r="CK162" s="240"/>
      <c r="CL162" s="240"/>
      <c r="CM162" s="240"/>
      <c r="CN162" s="240"/>
      <c r="CO162" s="240"/>
      <c r="CP162" s="240"/>
      <c r="CQ162" s="240"/>
      <c r="CR162" s="240"/>
      <c r="CS162" s="240"/>
      <c r="CT162" s="240"/>
      <c r="CU162" s="240"/>
      <c r="CV162" s="240"/>
      <c r="CW162" s="240"/>
      <c r="CX162" s="233"/>
      <c r="CY162" s="229"/>
      <c r="CZ162" s="229"/>
      <c r="DA162" s="229"/>
      <c r="DB162" s="229"/>
      <c r="DC162" s="229"/>
      <c r="DD162" s="229"/>
      <c r="DE162" s="229"/>
      <c r="DF162" s="229"/>
      <c r="DG162" s="229"/>
      <c r="DH162" s="229"/>
      <c r="DI162" s="229"/>
      <c r="DJ162" s="229"/>
      <c r="DK162" s="229"/>
      <c r="DL162" s="229"/>
      <c r="DM162" s="229"/>
      <c r="DN162" s="229"/>
      <c r="DO162" s="229"/>
      <c r="DP162" s="229"/>
      <c r="DQ162" s="229"/>
      <c r="DR162" s="229"/>
      <c r="DS162" s="229"/>
      <c r="DT162" s="229"/>
      <c r="DU162" s="229"/>
      <c r="DV162" s="229"/>
      <c r="DW162" s="229"/>
      <c r="DX162" s="229"/>
      <c r="DY162" s="229"/>
      <c r="DZ162" s="229"/>
      <c r="EA162" s="229"/>
      <c r="EB162" s="229"/>
      <c r="EC162" s="229"/>
      <c r="ED162" s="229"/>
      <c r="EE162" s="229"/>
      <c r="EF162" s="229"/>
      <c r="EG162" s="229"/>
      <c r="EH162" s="229"/>
      <c r="EI162" s="229"/>
      <c r="EJ162" s="229"/>
      <c r="EK162" s="229"/>
      <c r="EL162" s="229"/>
      <c r="EM162" s="229"/>
      <c r="EN162" s="229"/>
      <c r="EO162" s="229"/>
      <c r="EP162" s="229"/>
      <c r="EQ162" s="229"/>
      <c r="ER162" s="229"/>
      <c r="ES162" s="229"/>
      <c r="ET162" s="229"/>
      <c r="EU162" s="229"/>
      <c r="EV162" s="229"/>
      <c r="EW162" s="229"/>
      <c r="EX162" s="229"/>
      <c r="EY162" s="229"/>
      <c r="EZ162" s="229"/>
      <c r="FA162" s="229"/>
      <c r="FB162" s="229"/>
      <c r="FC162" s="229"/>
      <c r="FD162" s="229"/>
      <c r="FE162" s="229"/>
      <c r="FF162" s="229"/>
      <c r="FG162" s="229"/>
      <c r="FH162" s="229"/>
      <c r="FI162" s="229"/>
      <c r="FJ162" s="229"/>
      <c r="FK162" s="229"/>
      <c r="FL162" s="229"/>
      <c r="FM162" s="229"/>
      <c r="FN162" s="229"/>
      <c r="FO162" s="229"/>
      <c r="FP162" s="229"/>
      <c r="FQ162" s="229"/>
      <c r="FR162" s="229"/>
      <c r="FS162" s="229"/>
      <c r="FT162" s="229"/>
      <c r="FU162" s="229"/>
      <c r="FV162" s="229"/>
      <c r="FW162" s="229"/>
      <c r="FX162" s="229"/>
      <c r="FY162" s="229"/>
      <c r="FZ162" s="229"/>
      <c r="GA162" s="229"/>
      <c r="GB162" s="229"/>
      <c r="GC162" s="229"/>
      <c r="GD162" s="229"/>
      <c r="GE162" s="229"/>
      <c r="GF162" s="229"/>
      <c r="GG162" s="229"/>
      <c r="GH162" s="229"/>
      <c r="GI162" s="229"/>
      <c r="GJ162" s="229"/>
      <c r="GK162" s="229"/>
      <c r="GL162" s="229"/>
      <c r="GM162" s="229"/>
      <c r="GN162" s="229"/>
      <c r="GO162" s="229"/>
      <c r="GP162" s="229"/>
      <c r="GQ162" s="229"/>
      <c r="GR162" s="229"/>
      <c r="GS162" s="229"/>
      <c r="GT162" s="229"/>
      <c r="GU162" s="229"/>
      <c r="GV162" s="229"/>
      <c r="GW162" s="229"/>
      <c r="GX162" s="229"/>
      <c r="GY162" s="229"/>
      <c r="GZ162" s="229"/>
      <c r="HA162" s="229"/>
      <c r="HB162" s="229"/>
      <c r="HC162" s="229"/>
      <c r="HD162" s="229"/>
      <c r="HE162" s="229"/>
      <c r="HF162" s="229"/>
      <c r="HG162" s="229"/>
      <c r="HH162" s="229"/>
      <c r="HI162" s="229"/>
      <c r="HJ162" s="229"/>
      <c r="HK162" s="229"/>
      <c r="HL162" s="229"/>
      <c r="HM162" s="229"/>
      <c r="HN162" s="229"/>
      <c r="HO162" s="229"/>
      <c r="HP162" s="229"/>
      <c r="HQ162" s="229"/>
      <c r="HR162" s="229"/>
      <c r="HS162" s="229"/>
      <c r="HT162" s="229"/>
      <c r="HU162" s="229"/>
      <c r="HV162" s="229"/>
      <c r="HW162" s="229"/>
      <c r="HX162" s="229"/>
      <c r="HY162" s="229"/>
      <c r="HZ162" s="229"/>
      <c r="IA162" s="229"/>
      <c r="IB162" s="229"/>
      <c r="IC162" s="229"/>
      <c r="ID162" s="229"/>
      <c r="IE162" s="229"/>
      <c r="IF162" s="229"/>
      <c r="IG162" s="229"/>
      <c r="IH162" s="229"/>
      <c r="II162" s="229"/>
      <c r="IJ162" s="229"/>
      <c r="IK162" s="229"/>
      <c r="IL162" s="229"/>
      <c r="IM162" s="229"/>
      <c r="IN162" s="229"/>
      <c r="IO162" s="229"/>
      <c r="IP162" s="229"/>
      <c r="IQ162" s="229"/>
      <c r="IR162" s="229"/>
      <c r="IS162" s="229"/>
      <c r="IT162" s="229"/>
      <c r="IU162" s="229"/>
      <c r="IV162" s="229"/>
      <c r="IW162" s="229"/>
      <c r="IX162" s="229"/>
      <c r="IY162" s="229"/>
      <c r="IZ162" s="229"/>
      <c r="JA162" s="229"/>
      <c r="JB162" s="229"/>
      <c r="JC162" s="229"/>
      <c r="JD162" s="229"/>
      <c r="JE162" s="229"/>
      <c r="JF162" s="229"/>
      <c r="JG162" s="229"/>
      <c r="JH162" s="229"/>
      <c r="JI162" s="229"/>
      <c r="JJ162" s="229"/>
      <c r="JK162" s="229"/>
      <c r="JL162" s="229"/>
      <c r="JM162" s="229"/>
      <c r="JN162" s="229"/>
      <c r="JO162" s="229"/>
      <c r="JP162" s="229"/>
      <c r="JQ162" s="229"/>
      <c r="JR162" s="229"/>
      <c r="JS162" s="229"/>
      <c r="JT162" s="229"/>
      <c r="JU162" s="229"/>
      <c r="JV162" s="229"/>
      <c r="JW162" s="229"/>
      <c r="JX162" s="229"/>
      <c r="JY162" s="229"/>
      <c r="JZ162" s="229"/>
      <c r="KA162" s="229"/>
      <c r="KB162" s="229"/>
      <c r="KC162" s="229"/>
      <c r="KD162" s="229"/>
      <c r="KE162" s="229"/>
      <c r="KF162" s="229"/>
      <c r="KG162" s="229"/>
      <c r="KH162" s="229"/>
      <c r="KI162" s="229"/>
      <c r="KJ162" s="229"/>
      <c r="KK162" s="229"/>
      <c r="KL162" s="229"/>
      <c r="KM162" s="229"/>
      <c r="KN162" s="229"/>
      <c r="KO162" s="229"/>
      <c r="KP162" s="229"/>
      <c r="KQ162" s="229"/>
      <c r="KR162" s="229"/>
      <c r="KS162" s="229"/>
      <c r="KT162" s="229"/>
      <c r="KU162" s="229"/>
      <c r="KV162" s="229"/>
      <c r="KW162" s="229"/>
      <c r="KX162" s="229"/>
      <c r="KY162" s="229"/>
      <c r="KZ162" s="229"/>
      <c r="LA162" s="229"/>
      <c r="LB162" s="229"/>
      <c r="LC162" s="229"/>
      <c r="LD162" s="229"/>
      <c r="LE162" s="229"/>
      <c r="LF162" s="229"/>
      <c r="LG162" s="229"/>
      <c r="LH162" s="229"/>
      <c r="LI162" s="229"/>
      <c r="LJ162" s="229"/>
      <c r="LK162" s="229"/>
      <c r="LL162" s="229"/>
      <c r="LM162" s="229"/>
      <c r="LN162" s="229"/>
      <c r="LO162" s="229"/>
      <c r="LP162" s="229"/>
      <c r="LQ162" s="229"/>
      <c r="LR162" s="229"/>
    </row>
    <row r="163" spans="1:330" s="150" customFormat="1" ht="13.5" customHeight="1" x14ac:dyDescent="0.25">
      <c r="A163" s="259">
        <v>152</v>
      </c>
      <c r="B163" s="260" t="s">
        <v>2</v>
      </c>
      <c r="C163" s="260" t="s">
        <v>1634</v>
      </c>
      <c r="D163" s="269" t="s">
        <v>65</v>
      </c>
      <c r="E163" s="291"/>
      <c r="F163" s="291"/>
      <c r="G163" s="262" t="s">
        <v>244</v>
      </c>
      <c r="H163" s="263" t="s">
        <v>245</v>
      </c>
      <c r="I163" s="263"/>
      <c r="J163" s="264"/>
      <c r="K163" s="328" t="s">
        <v>35</v>
      </c>
      <c r="L163" s="314">
        <v>206</v>
      </c>
      <c r="M163" s="322" t="s">
        <v>150</v>
      </c>
      <c r="N163" s="26">
        <v>0</v>
      </c>
      <c r="O163" s="266">
        <f t="shared" si="13"/>
        <v>0</v>
      </c>
      <c r="P163" s="267">
        <f t="shared" si="12"/>
        <v>0</v>
      </c>
      <c r="Q163" s="268">
        <f t="shared" si="11"/>
        <v>0</v>
      </c>
      <c r="R163" s="240"/>
      <c r="S163" s="240"/>
      <c r="T163" s="240"/>
      <c r="U163" s="240"/>
      <c r="V163" s="240"/>
      <c r="W163" s="240"/>
      <c r="X163" s="240"/>
      <c r="Y163" s="240"/>
      <c r="Z163" s="240"/>
      <c r="AA163" s="240"/>
      <c r="AB163" s="240"/>
      <c r="AC163" s="240"/>
      <c r="AD163" s="240"/>
      <c r="AE163" s="240"/>
      <c r="AF163" s="240"/>
      <c r="AG163" s="240"/>
      <c r="AH163" s="240"/>
      <c r="AI163" s="240"/>
      <c r="AJ163" s="240"/>
      <c r="AK163" s="240"/>
      <c r="AL163" s="240"/>
      <c r="AM163" s="240"/>
      <c r="AN163" s="240"/>
      <c r="AO163" s="240"/>
      <c r="AP163" s="240"/>
      <c r="AQ163" s="240"/>
      <c r="AR163" s="240"/>
      <c r="AS163" s="240"/>
      <c r="AT163" s="240"/>
      <c r="AU163" s="240"/>
      <c r="AV163" s="240"/>
      <c r="AW163" s="240"/>
      <c r="AX163" s="240"/>
      <c r="AY163" s="240"/>
      <c r="AZ163" s="240"/>
      <c r="BA163" s="240"/>
      <c r="BB163" s="240"/>
      <c r="BC163" s="240"/>
      <c r="BD163" s="240"/>
      <c r="BE163" s="240"/>
      <c r="BF163" s="240"/>
      <c r="BG163" s="240"/>
      <c r="BH163" s="240"/>
      <c r="BI163" s="240"/>
      <c r="BJ163" s="240"/>
      <c r="BK163" s="240"/>
      <c r="BL163" s="240"/>
      <c r="BM163" s="240"/>
      <c r="BN163" s="240"/>
      <c r="BO163" s="240"/>
      <c r="BP163" s="240"/>
      <c r="BQ163" s="240"/>
      <c r="BR163" s="240"/>
      <c r="BS163" s="240"/>
      <c r="BT163" s="240"/>
      <c r="BU163" s="240"/>
      <c r="BV163" s="240"/>
      <c r="BW163" s="240"/>
      <c r="BX163" s="240"/>
      <c r="BY163" s="240"/>
      <c r="BZ163" s="240"/>
      <c r="CA163" s="240"/>
      <c r="CB163" s="240"/>
      <c r="CC163" s="240"/>
      <c r="CD163" s="240"/>
      <c r="CE163" s="240"/>
      <c r="CF163" s="240"/>
      <c r="CG163" s="240"/>
      <c r="CH163" s="240"/>
      <c r="CI163" s="240"/>
      <c r="CJ163" s="240"/>
      <c r="CK163" s="240"/>
      <c r="CL163" s="240"/>
      <c r="CM163" s="240"/>
      <c r="CN163" s="240"/>
      <c r="CO163" s="240"/>
      <c r="CP163" s="240"/>
      <c r="CQ163" s="240"/>
      <c r="CR163" s="240"/>
      <c r="CS163" s="240"/>
      <c r="CT163" s="240"/>
      <c r="CU163" s="240"/>
      <c r="CV163" s="240"/>
      <c r="CW163" s="240"/>
      <c r="CX163" s="233"/>
      <c r="CY163" s="229"/>
      <c r="CZ163" s="229"/>
      <c r="DA163" s="229"/>
      <c r="DB163" s="229"/>
      <c r="DC163" s="229"/>
      <c r="DD163" s="229"/>
      <c r="DE163" s="229"/>
      <c r="DF163" s="229"/>
      <c r="DG163" s="229"/>
      <c r="DH163" s="229"/>
      <c r="DI163" s="229"/>
      <c r="DJ163" s="229"/>
      <c r="DK163" s="229"/>
      <c r="DL163" s="229"/>
      <c r="DM163" s="229"/>
      <c r="DN163" s="229"/>
      <c r="DO163" s="229"/>
      <c r="DP163" s="229"/>
      <c r="DQ163" s="229"/>
      <c r="DR163" s="229"/>
      <c r="DS163" s="229"/>
      <c r="DT163" s="229"/>
      <c r="DU163" s="229"/>
      <c r="DV163" s="229"/>
      <c r="DW163" s="229"/>
      <c r="DX163" s="229"/>
      <c r="DY163" s="229"/>
      <c r="DZ163" s="229"/>
      <c r="EA163" s="229"/>
      <c r="EB163" s="229"/>
      <c r="EC163" s="229"/>
      <c r="ED163" s="229"/>
      <c r="EE163" s="229"/>
      <c r="EF163" s="229"/>
      <c r="EG163" s="229"/>
      <c r="EH163" s="229"/>
      <c r="EI163" s="229"/>
      <c r="EJ163" s="229"/>
      <c r="EK163" s="229"/>
      <c r="EL163" s="229"/>
      <c r="EM163" s="229"/>
      <c r="EN163" s="229"/>
      <c r="EO163" s="229"/>
      <c r="EP163" s="229"/>
      <c r="EQ163" s="229"/>
      <c r="ER163" s="229"/>
      <c r="ES163" s="229"/>
      <c r="ET163" s="229"/>
      <c r="EU163" s="229"/>
      <c r="EV163" s="229"/>
      <c r="EW163" s="229"/>
      <c r="EX163" s="229"/>
      <c r="EY163" s="229"/>
      <c r="EZ163" s="229"/>
      <c r="FA163" s="229"/>
      <c r="FB163" s="229"/>
      <c r="FC163" s="229"/>
      <c r="FD163" s="229"/>
      <c r="FE163" s="229"/>
      <c r="FF163" s="229"/>
      <c r="FG163" s="229"/>
      <c r="FH163" s="229"/>
      <c r="FI163" s="229"/>
      <c r="FJ163" s="229"/>
      <c r="FK163" s="229"/>
      <c r="FL163" s="229"/>
      <c r="FM163" s="229"/>
      <c r="FN163" s="229"/>
      <c r="FO163" s="229"/>
      <c r="FP163" s="229"/>
      <c r="FQ163" s="229"/>
      <c r="FR163" s="229"/>
      <c r="FS163" s="229"/>
      <c r="FT163" s="229"/>
      <c r="FU163" s="229"/>
      <c r="FV163" s="229"/>
      <c r="FW163" s="229"/>
      <c r="FX163" s="229"/>
      <c r="FY163" s="229"/>
      <c r="FZ163" s="229"/>
      <c r="GA163" s="229"/>
      <c r="GB163" s="229"/>
      <c r="GC163" s="229"/>
      <c r="GD163" s="229"/>
      <c r="GE163" s="229"/>
      <c r="GF163" s="229"/>
      <c r="GG163" s="229"/>
      <c r="GH163" s="229"/>
      <c r="GI163" s="229"/>
      <c r="GJ163" s="229"/>
      <c r="GK163" s="229"/>
      <c r="GL163" s="229"/>
      <c r="GM163" s="229"/>
      <c r="GN163" s="229"/>
      <c r="GO163" s="229"/>
      <c r="GP163" s="229"/>
      <c r="GQ163" s="229"/>
      <c r="GR163" s="229"/>
      <c r="GS163" s="229"/>
      <c r="GT163" s="229"/>
      <c r="GU163" s="229"/>
      <c r="GV163" s="229"/>
      <c r="GW163" s="229"/>
      <c r="GX163" s="229"/>
      <c r="GY163" s="229"/>
      <c r="GZ163" s="229"/>
      <c r="HA163" s="229"/>
      <c r="HB163" s="229"/>
      <c r="HC163" s="229"/>
      <c r="HD163" s="229"/>
      <c r="HE163" s="229"/>
      <c r="HF163" s="229"/>
      <c r="HG163" s="229"/>
      <c r="HH163" s="229"/>
      <c r="HI163" s="229"/>
      <c r="HJ163" s="229"/>
      <c r="HK163" s="229"/>
      <c r="HL163" s="229"/>
      <c r="HM163" s="229"/>
      <c r="HN163" s="229"/>
      <c r="HO163" s="229"/>
      <c r="HP163" s="229"/>
      <c r="HQ163" s="229"/>
      <c r="HR163" s="229"/>
      <c r="HS163" s="229"/>
      <c r="HT163" s="229"/>
      <c r="HU163" s="229"/>
      <c r="HV163" s="229"/>
      <c r="HW163" s="229"/>
      <c r="HX163" s="229"/>
      <c r="HY163" s="229"/>
      <c r="HZ163" s="229"/>
      <c r="IA163" s="229"/>
      <c r="IB163" s="229"/>
      <c r="IC163" s="229"/>
      <c r="ID163" s="229"/>
      <c r="IE163" s="229"/>
      <c r="IF163" s="229"/>
      <c r="IG163" s="229"/>
      <c r="IH163" s="229"/>
      <c r="II163" s="229"/>
      <c r="IJ163" s="229"/>
      <c r="IK163" s="229"/>
      <c r="IL163" s="229"/>
      <c r="IM163" s="229"/>
      <c r="IN163" s="229"/>
      <c r="IO163" s="229"/>
      <c r="IP163" s="229"/>
      <c r="IQ163" s="229"/>
      <c r="IR163" s="229"/>
      <c r="IS163" s="229"/>
      <c r="IT163" s="229"/>
      <c r="IU163" s="229"/>
      <c r="IV163" s="229"/>
      <c r="IW163" s="229"/>
      <c r="IX163" s="229"/>
      <c r="IY163" s="229"/>
      <c r="IZ163" s="229"/>
      <c r="JA163" s="229"/>
      <c r="JB163" s="229"/>
      <c r="JC163" s="229"/>
      <c r="JD163" s="229"/>
      <c r="JE163" s="229"/>
      <c r="JF163" s="229"/>
      <c r="JG163" s="229"/>
      <c r="JH163" s="229"/>
      <c r="JI163" s="229"/>
      <c r="JJ163" s="229"/>
      <c r="JK163" s="229"/>
      <c r="JL163" s="229"/>
      <c r="JM163" s="229"/>
      <c r="JN163" s="229"/>
      <c r="JO163" s="229"/>
      <c r="JP163" s="229"/>
      <c r="JQ163" s="229"/>
      <c r="JR163" s="229"/>
      <c r="JS163" s="229"/>
      <c r="JT163" s="229"/>
      <c r="JU163" s="229"/>
      <c r="JV163" s="229"/>
      <c r="JW163" s="229"/>
      <c r="JX163" s="229"/>
      <c r="JY163" s="229"/>
      <c r="JZ163" s="229"/>
      <c r="KA163" s="229"/>
      <c r="KB163" s="229"/>
      <c r="KC163" s="229"/>
      <c r="KD163" s="229"/>
      <c r="KE163" s="229"/>
      <c r="KF163" s="229"/>
      <c r="KG163" s="229"/>
      <c r="KH163" s="229"/>
      <c r="KI163" s="229"/>
      <c r="KJ163" s="229"/>
      <c r="KK163" s="229"/>
      <c r="KL163" s="229"/>
      <c r="KM163" s="229"/>
      <c r="KN163" s="229"/>
      <c r="KO163" s="229"/>
      <c r="KP163" s="229"/>
      <c r="KQ163" s="229"/>
      <c r="KR163" s="229"/>
      <c r="KS163" s="229"/>
      <c r="KT163" s="229"/>
      <c r="KU163" s="229"/>
      <c r="KV163" s="229"/>
      <c r="KW163" s="229"/>
      <c r="KX163" s="229"/>
      <c r="KY163" s="229"/>
      <c r="KZ163" s="229"/>
      <c r="LA163" s="229"/>
      <c r="LB163" s="229"/>
      <c r="LC163" s="229"/>
      <c r="LD163" s="229"/>
      <c r="LE163" s="229"/>
      <c r="LF163" s="229"/>
      <c r="LG163" s="229"/>
      <c r="LH163" s="229"/>
      <c r="LI163" s="229"/>
      <c r="LJ163" s="229"/>
      <c r="LK163" s="229"/>
      <c r="LL163" s="229"/>
      <c r="LM163" s="229"/>
      <c r="LN163" s="229"/>
      <c r="LO163" s="229"/>
      <c r="LP163" s="229"/>
      <c r="LQ163" s="229"/>
      <c r="LR163" s="229"/>
    </row>
    <row r="164" spans="1:330" s="150" customFormat="1" ht="13.5" customHeight="1" x14ac:dyDescent="0.25">
      <c r="A164" s="259">
        <v>153</v>
      </c>
      <c r="B164" s="260" t="s">
        <v>2</v>
      </c>
      <c r="C164" s="260" t="s">
        <v>1634</v>
      </c>
      <c r="D164" s="261" t="s">
        <v>70</v>
      </c>
      <c r="E164" s="291"/>
      <c r="F164" s="291"/>
      <c r="G164" s="262" t="s">
        <v>1648</v>
      </c>
      <c r="H164" s="263"/>
      <c r="I164" s="263"/>
      <c r="J164" s="264"/>
      <c r="K164" s="328" t="s">
        <v>35</v>
      </c>
      <c r="L164" s="314">
        <v>38</v>
      </c>
      <c r="M164" s="322" t="s">
        <v>150</v>
      </c>
      <c r="N164" s="26">
        <v>0</v>
      </c>
      <c r="O164" s="266">
        <f t="shared" si="13"/>
        <v>0</v>
      </c>
      <c r="P164" s="267">
        <f t="shared" si="12"/>
        <v>0</v>
      </c>
      <c r="Q164" s="268">
        <f t="shared" si="11"/>
        <v>0</v>
      </c>
      <c r="R164" s="240"/>
      <c r="S164" s="240"/>
      <c r="T164" s="240"/>
      <c r="U164" s="240"/>
      <c r="V164" s="240"/>
      <c r="W164" s="240"/>
      <c r="X164" s="240"/>
      <c r="Y164" s="240"/>
      <c r="Z164" s="240"/>
      <c r="AA164" s="240"/>
      <c r="AB164" s="240"/>
      <c r="AC164" s="240"/>
      <c r="AD164" s="240"/>
      <c r="AE164" s="240"/>
      <c r="AF164" s="240"/>
      <c r="AG164" s="240"/>
      <c r="AH164" s="240"/>
      <c r="AI164" s="240"/>
      <c r="AJ164" s="240"/>
      <c r="AK164" s="240"/>
      <c r="AL164" s="240"/>
      <c r="AM164" s="240"/>
      <c r="AN164" s="240"/>
      <c r="AO164" s="240"/>
      <c r="AP164" s="240"/>
      <c r="AQ164" s="240"/>
      <c r="AR164" s="240"/>
      <c r="AS164" s="240"/>
      <c r="AT164" s="240"/>
      <c r="AU164" s="240"/>
      <c r="AV164" s="240"/>
      <c r="AW164" s="240"/>
      <c r="AX164" s="240"/>
      <c r="AY164" s="240"/>
      <c r="AZ164" s="240"/>
      <c r="BA164" s="240"/>
      <c r="BB164" s="240"/>
      <c r="BC164" s="240"/>
      <c r="BD164" s="240"/>
      <c r="BE164" s="240"/>
      <c r="BF164" s="240"/>
      <c r="BG164" s="240"/>
      <c r="BH164" s="240"/>
      <c r="BI164" s="240"/>
      <c r="BJ164" s="240"/>
      <c r="BK164" s="240"/>
      <c r="BL164" s="240"/>
      <c r="BM164" s="240"/>
      <c r="BN164" s="240"/>
      <c r="BO164" s="240"/>
      <c r="BP164" s="240"/>
      <c r="BQ164" s="240"/>
      <c r="BR164" s="240"/>
      <c r="BS164" s="240"/>
      <c r="BT164" s="240"/>
      <c r="BU164" s="240"/>
      <c r="BV164" s="240"/>
      <c r="BW164" s="240"/>
      <c r="BX164" s="240"/>
      <c r="BY164" s="240"/>
      <c r="BZ164" s="240"/>
      <c r="CA164" s="240"/>
      <c r="CB164" s="240"/>
      <c r="CC164" s="240"/>
      <c r="CD164" s="240"/>
      <c r="CE164" s="240"/>
      <c r="CF164" s="240"/>
      <c r="CG164" s="240"/>
      <c r="CH164" s="240"/>
      <c r="CI164" s="240"/>
      <c r="CJ164" s="240"/>
      <c r="CK164" s="240"/>
      <c r="CL164" s="240"/>
      <c r="CM164" s="240"/>
      <c r="CN164" s="240"/>
      <c r="CO164" s="240"/>
      <c r="CP164" s="240"/>
      <c r="CQ164" s="240"/>
      <c r="CR164" s="240"/>
      <c r="CS164" s="240"/>
      <c r="CT164" s="240"/>
      <c r="CU164" s="240"/>
      <c r="CV164" s="240"/>
      <c r="CW164" s="240"/>
      <c r="CX164" s="233"/>
      <c r="CY164" s="229"/>
      <c r="CZ164" s="229"/>
      <c r="DA164" s="229"/>
      <c r="DB164" s="229"/>
      <c r="DC164" s="229"/>
      <c r="DD164" s="229"/>
      <c r="DE164" s="229"/>
      <c r="DF164" s="229"/>
      <c r="DG164" s="229"/>
      <c r="DH164" s="229"/>
      <c r="DI164" s="229"/>
      <c r="DJ164" s="229"/>
      <c r="DK164" s="229"/>
      <c r="DL164" s="229"/>
      <c r="DM164" s="229"/>
      <c r="DN164" s="229"/>
      <c r="DO164" s="229"/>
      <c r="DP164" s="229"/>
      <c r="DQ164" s="229"/>
      <c r="DR164" s="229"/>
      <c r="DS164" s="229"/>
      <c r="DT164" s="229"/>
      <c r="DU164" s="229"/>
      <c r="DV164" s="229"/>
      <c r="DW164" s="229"/>
      <c r="DX164" s="229"/>
      <c r="DY164" s="229"/>
      <c r="DZ164" s="229"/>
      <c r="EA164" s="229"/>
      <c r="EB164" s="229"/>
      <c r="EC164" s="229"/>
      <c r="ED164" s="229"/>
      <c r="EE164" s="229"/>
      <c r="EF164" s="229"/>
      <c r="EG164" s="229"/>
      <c r="EH164" s="229"/>
      <c r="EI164" s="229"/>
      <c r="EJ164" s="229"/>
      <c r="EK164" s="229"/>
      <c r="EL164" s="229"/>
      <c r="EM164" s="229"/>
      <c r="EN164" s="229"/>
      <c r="EO164" s="229"/>
      <c r="EP164" s="229"/>
      <c r="EQ164" s="229"/>
      <c r="ER164" s="229"/>
      <c r="ES164" s="229"/>
      <c r="ET164" s="229"/>
      <c r="EU164" s="229"/>
      <c r="EV164" s="229"/>
      <c r="EW164" s="229"/>
      <c r="EX164" s="229"/>
      <c r="EY164" s="229"/>
      <c r="EZ164" s="229"/>
      <c r="FA164" s="229"/>
      <c r="FB164" s="229"/>
      <c r="FC164" s="229"/>
      <c r="FD164" s="229"/>
      <c r="FE164" s="229"/>
      <c r="FF164" s="229"/>
      <c r="FG164" s="229"/>
      <c r="FH164" s="229"/>
      <c r="FI164" s="229"/>
      <c r="FJ164" s="229"/>
      <c r="FK164" s="229"/>
      <c r="FL164" s="229"/>
      <c r="FM164" s="229"/>
      <c r="FN164" s="229"/>
      <c r="FO164" s="229"/>
      <c r="FP164" s="229"/>
      <c r="FQ164" s="229"/>
      <c r="FR164" s="229"/>
      <c r="FS164" s="229"/>
      <c r="FT164" s="229"/>
      <c r="FU164" s="229"/>
      <c r="FV164" s="229"/>
      <c r="FW164" s="229"/>
      <c r="FX164" s="229"/>
      <c r="FY164" s="229"/>
      <c r="FZ164" s="229"/>
      <c r="GA164" s="229"/>
      <c r="GB164" s="229"/>
      <c r="GC164" s="229"/>
      <c r="GD164" s="229"/>
      <c r="GE164" s="229"/>
      <c r="GF164" s="229"/>
      <c r="GG164" s="229"/>
      <c r="GH164" s="229"/>
      <c r="GI164" s="229"/>
      <c r="GJ164" s="229"/>
      <c r="GK164" s="229"/>
      <c r="GL164" s="229"/>
      <c r="GM164" s="229"/>
      <c r="GN164" s="229"/>
      <c r="GO164" s="229"/>
      <c r="GP164" s="229"/>
      <c r="GQ164" s="229"/>
      <c r="GR164" s="229"/>
      <c r="GS164" s="229"/>
      <c r="GT164" s="229"/>
      <c r="GU164" s="229"/>
      <c r="GV164" s="229"/>
      <c r="GW164" s="229"/>
      <c r="GX164" s="229"/>
      <c r="GY164" s="229"/>
      <c r="GZ164" s="229"/>
      <c r="HA164" s="229"/>
      <c r="HB164" s="229"/>
      <c r="HC164" s="229"/>
      <c r="HD164" s="229"/>
      <c r="HE164" s="229"/>
      <c r="HF164" s="229"/>
      <c r="HG164" s="229"/>
      <c r="HH164" s="229"/>
      <c r="HI164" s="229"/>
      <c r="HJ164" s="229"/>
      <c r="HK164" s="229"/>
      <c r="HL164" s="229"/>
      <c r="HM164" s="229"/>
      <c r="HN164" s="229"/>
      <c r="HO164" s="229"/>
      <c r="HP164" s="229"/>
      <c r="HQ164" s="229"/>
      <c r="HR164" s="229"/>
      <c r="HS164" s="229"/>
      <c r="HT164" s="229"/>
      <c r="HU164" s="229"/>
      <c r="HV164" s="229"/>
      <c r="HW164" s="229"/>
      <c r="HX164" s="229"/>
      <c r="HY164" s="229"/>
      <c r="HZ164" s="229"/>
      <c r="IA164" s="229"/>
      <c r="IB164" s="229"/>
      <c r="IC164" s="229"/>
      <c r="ID164" s="229"/>
      <c r="IE164" s="229"/>
      <c r="IF164" s="229"/>
      <c r="IG164" s="229"/>
      <c r="IH164" s="229"/>
      <c r="II164" s="229"/>
      <c r="IJ164" s="229"/>
      <c r="IK164" s="229"/>
      <c r="IL164" s="229"/>
      <c r="IM164" s="229"/>
      <c r="IN164" s="229"/>
      <c r="IO164" s="229"/>
      <c r="IP164" s="229"/>
      <c r="IQ164" s="229"/>
      <c r="IR164" s="229"/>
      <c r="IS164" s="229"/>
      <c r="IT164" s="229"/>
      <c r="IU164" s="229"/>
      <c r="IV164" s="229"/>
      <c r="IW164" s="229"/>
      <c r="IX164" s="229"/>
      <c r="IY164" s="229"/>
      <c r="IZ164" s="229"/>
      <c r="JA164" s="229"/>
      <c r="JB164" s="229"/>
      <c r="JC164" s="229"/>
      <c r="JD164" s="229"/>
      <c r="JE164" s="229"/>
      <c r="JF164" s="229"/>
      <c r="JG164" s="229"/>
      <c r="JH164" s="229"/>
      <c r="JI164" s="229"/>
      <c r="JJ164" s="229"/>
      <c r="JK164" s="229"/>
      <c r="JL164" s="229"/>
      <c r="JM164" s="229"/>
      <c r="JN164" s="229"/>
      <c r="JO164" s="229"/>
      <c r="JP164" s="229"/>
      <c r="JQ164" s="229"/>
      <c r="JR164" s="229"/>
      <c r="JS164" s="229"/>
      <c r="JT164" s="229"/>
      <c r="JU164" s="229"/>
      <c r="JV164" s="229"/>
      <c r="JW164" s="229"/>
      <c r="JX164" s="229"/>
      <c r="JY164" s="229"/>
      <c r="JZ164" s="229"/>
      <c r="KA164" s="229"/>
      <c r="KB164" s="229"/>
      <c r="KC164" s="229"/>
      <c r="KD164" s="229"/>
      <c r="KE164" s="229"/>
      <c r="KF164" s="229"/>
      <c r="KG164" s="229"/>
      <c r="KH164" s="229"/>
      <c r="KI164" s="229"/>
      <c r="KJ164" s="229"/>
      <c r="KK164" s="229"/>
      <c r="KL164" s="229"/>
      <c r="KM164" s="229"/>
      <c r="KN164" s="229"/>
      <c r="KO164" s="229"/>
      <c r="KP164" s="229"/>
      <c r="KQ164" s="229"/>
      <c r="KR164" s="229"/>
      <c r="KS164" s="229"/>
      <c r="KT164" s="229"/>
      <c r="KU164" s="229"/>
      <c r="KV164" s="229"/>
      <c r="KW164" s="229"/>
      <c r="KX164" s="229"/>
      <c r="KY164" s="229"/>
      <c r="KZ164" s="229"/>
      <c r="LA164" s="229"/>
      <c r="LB164" s="229"/>
      <c r="LC164" s="229"/>
      <c r="LD164" s="229"/>
      <c r="LE164" s="229"/>
      <c r="LF164" s="229"/>
      <c r="LG164" s="229"/>
      <c r="LH164" s="229"/>
      <c r="LI164" s="229"/>
      <c r="LJ164" s="229"/>
      <c r="LK164" s="229"/>
      <c r="LL164" s="229"/>
      <c r="LM164" s="229"/>
      <c r="LN164" s="229"/>
      <c r="LO164" s="229"/>
      <c r="LP164" s="229"/>
      <c r="LQ164" s="229"/>
      <c r="LR164" s="229"/>
    </row>
    <row r="165" spans="1:330" s="176" customFormat="1" ht="13.5" customHeight="1" x14ac:dyDescent="0.25">
      <c r="A165" s="259">
        <v>154</v>
      </c>
      <c r="B165" s="260" t="s">
        <v>2</v>
      </c>
      <c r="C165" s="260" t="s">
        <v>1634</v>
      </c>
      <c r="D165" s="260" t="s">
        <v>261</v>
      </c>
      <c r="E165" s="291"/>
      <c r="F165" s="291"/>
      <c r="G165" s="262" t="s">
        <v>251</v>
      </c>
      <c r="H165" s="263"/>
      <c r="I165" s="263"/>
      <c r="J165" s="264" t="s">
        <v>133</v>
      </c>
      <c r="K165" s="328"/>
      <c r="L165" s="314">
        <v>600</v>
      </c>
      <c r="M165" s="322" t="s">
        <v>150</v>
      </c>
      <c r="N165" s="26">
        <v>0</v>
      </c>
      <c r="O165" s="266">
        <f t="shared" si="13"/>
        <v>0</v>
      </c>
      <c r="P165" s="267">
        <f t="shared" si="12"/>
        <v>0</v>
      </c>
      <c r="Q165" s="268">
        <f t="shared" si="11"/>
        <v>0</v>
      </c>
      <c r="R165" s="240"/>
      <c r="S165" s="240"/>
      <c r="T165" s="240"/>
      <c r="U165" s="240"/>
      <c r="V165" s="240"/>
      <c r="W165" s="240"/>
      <c r="X165" s="240"/>
      <c r="Y165" s="240"/>
      <c r="Z165" s="240"/>
      <c r="AA165" s="240"/>
      <c r="AB165" s="240"/>
      <c r="AC165" s="240"/>
      <c r="AD165" s="240"/>
      <c r="AE165" s="240"/>
      <c r="AF165" s="240"/>
      <c r="AG165" s="240"/>
      <c r="AH165" s="240"/>
      <c r="AI165" s="240"/>
      <c r="AJ165" s="240"/>
      <c r="AK165" s="240"/>
      <c r="AL165" s="240"/>
      <c r="AM165" s="240"/>
      <c r="AN165" s="240"/>
      <c r="AO165" s="240"/>
      <c r="AP165" s="240"/>
      <c r="AQ165" s="240"/>
      <c r="AR165" s="240"/>
      <c r="AS165" s="240"/>
      <c r="AT165" s="240"/>
      <c r="AU165" s="240"/>
      <c r="AV165" s="240"/>
      <c r="AW165" s="240"/>
      <c r="AX165" s="240"/>
      <c r="AY165" s="240"/>
      <c r="AZ165" s="240"/>
      <c r="BA165" s="240"/>
      <c r="BB165" s="240"/>
      <c r="BC165" s="240"/>
      <c r="BD165" s="240"/>
      <c r="BE165" s="240"/>
      <c r="BF165" s="240"/>
      <c r="BG165" s="240"/>
      <c r="BH165" s="240"/>
      <c r="BI165" s="240"/>
      <c r="BJ165" s="240"/>
      <c r="BK165" s="240"/>
      <c r="BL165" s="240"/>
      <c r="BM165" s="240"/>
      <c r="BN165" s="240"/>
      <c r="BO165" s="240"/>
      <c r="BP165" s="240"/>
      <c r="BQ165" s="240"/>
      <c r="BR165" s="240"/>
      <c r="BS165" s="240"/>
      <c r="BT165" s="240"/>
      <c r="BU165" s="240"/>
      <c r="BV165" s="240"/>
      <c r="BW165" s="240"/>
      <c r="BX165" s="240"/>
      <c r="BY165" s="240"/>
      <c r="BZ165" s="240"/>
      <c r="CA165" s="240"/>
      <c r="CB165" s="240"/>
      <c r="CC165" s="240"/>
      <c r="CD165" s="240"/>
      <c r="CE165" s="240"/>
      <c r="CF165" s="240"/>
      <c r="CG165" s="240"/>
      <c r="CH165" s="240"/>
      <c r="CI165" s="240"/>
      <c r="CJ165" s="240"/>
      <c r="CK165" s="240"/>
      <c r="CL165" s="240"/>
      <c r="CM165" s="240"/>
      <c r="CN165" s="240"/>
      <c r="CO165" s="240"/>
      <c r="CP165" s="240"/>
      <c r="CQ165" s="240"/>
      <c r="CR165" s="240"/>
      <c r="CS165" s="240"/>
      <c r="CT165" s="240"/>
      <c r="CU165" s="240"/>
      <c r="CV165" s="240"/>
      <c r="CW165" s="240"/>
      <c r="CX165" s="231"/>
      <c r="CY165" s="228"/>
      <c r="CZ165" s="228"/>
      <c r="DA165" s="228"/>
      <c r="DB165" s="228"/>
      <c r="DC165" s="228"/>
      <c r="DD165" s="228"/>
      <c r="DE165" s="228"/>
      <c r="DF165" s="228"/>
      <c r="DG165" s="228"/>
      <c r="DH165" s="228"/>
      <c r="DI165" s="228"/>
      <c r="DJ165" s="228"/>
      <c r="DK165" s="228"/>
      <c r="DL165" s="228"/>
      <c r="DM165" s="228"/>
      <c r="DN165" s="228"/>
      <c r="DO165" s="228"/>
      <c r="DP165" s="228"/>
      <c r="DQ165" s="228"/>
      <c r="DR165" s="228"/>
      <c r="DS165" s="228"/>
      <c r="DT165" s="228"/>
      <c r="DU165" s="228"/>
      <c r="DV165" s="228"/>
      <c r="DW165" s="228"/>
      <c r="DX165" s="228"/>
      <c r="DY165" s="228"/>
      <c r="DZ165" s="228"/>
      <c r="EA165" s="228"/>
      <c r="EB165" s="228"/>
      <c r="EC165" s="228"/>
      <c r="ED165" s="228"/>
      <c r="EE165" s="228"/>
      <c r="EF165" s="228"/>
      <c r="EG165" s="228"/>
      <c r="EH165" s="228"/>
      <c r="EI165" s="228"/>
      <c r="EJ165" s="228"/>
      <c r="EK165" s="228"/>
      <c r="EL165" s="228"/>
      <c r="EM165" s="228"/>
      <c r="EN165" s="228"/>
      <c r="EO165" s="228"/>
      <c r="EP165" s="228"/>
      <c r="EQ165" s="228"/>
      <c r="ER165" s="228"/>
      <c r="ES165" s="228"/>
      <c r="ET165" s="228"/>
      <c r="EU165" s="228"/>
      <c r="EV165" s="228"/>
      <c r="EW165" s="228"/>
      <c r="EX165" s="228"/>
      <c r="EY165" s="228"/>
      <c r="EZ165" s="228"/>
      <c r="FA165" s="228"/>
      <c r="FB165" s="228"/>
      <c r="FC165" s="228"/>
      <c r="FD165" s="228"/>
      <c r="FE165" s="228"/>
      <c r="FF165" s="228"/>
      <c r="FG165" s="228"/>
      <c r="FH165" s="228"/>
      <c r="FI165" s="228"/>
      <c r="FJ165" s="228"/>
      <c r="FK165" s="228"/>
      <c r="FL165" s="228"/>
      <c r="FM165" s="228"/>
      <c r="FN165" s="228"/>
      <c r="FO165" s="228"/>
      <c r="FP165" s="228"/>
      <c r="FQ165" s="228"/>
      <c r="FR165" s="228"/>
      <c r="FS165" s="228"/>
      <c r="FT165" s="228"/>
      <c r="FU165" s="228"/>
      <c r="FV165" s="228"/>
      <c r="FW165" s="228"/>
      <c r="FX165" s="228"/>
      <c r="FY165" s="228"/>
      <c r="FZ165" s="228"/>
      <c r="GA165" s="228"/>
      <c r="GB165" s="228"/>
      <c r="GC165" s="228"/>
      <c r="GD165" s="228"/>
      <c r="GE165" s="228"/>
      <c r="GF165" s="228"/>
      <c r="GG165" s="228"/>
      <c r="GH165" s="228"/>
      <c r="GI165" s="228"/>
      <c r="GJ165" s="228"/>
      <c r="GK165" s="228"/>
      <c r="GL165" s="228"/>
      <c r="GM165" s="228"/>
      <c r="GN165" s="228"/>
      <c r="GO165" s="228"/>
      <c r="GP165" s="228"/>
      <c r="GQ165" s="228"/>
      <c r="GR165" s="228"/>
      <c r="GS165" s="228"/>
      <c r="GT165" s="228"/>
      <c r="GU165" s="228"/>
      <c r="GV165" s="228"/>
      <c r="GW165" s="228"/>
      <c r="GX165" s="228"/>
      <c r="GY165" s="228"/>
      <c r="GZ165" s="228"/>
      <c r="HA165" s="228"/>
      <c r="HB165" s="228"/>
      <c r="HC165" s="228"/>
      <c r="HD165" s="228"/>
      <c r="HE165" s="228"/>
      <c r="HF165" s="228"/>
      <c r="HG165" s="228"/>
      <c r="HH165" s="228"/>
      <c r="HI165" s="228"/>
      <c r="HJ165" s="228"/>
      <c r="HK165" s="228"/>
      <c r="HL165" s="228"/>
      <c r="HM165" s="228"/>
      <c r="HN165" s="228"/>
      <c r="HO165" s="228"/>
      <c r="HP165" s="228"/>
      <c r="HQ165" s="228"/>
      <c r="HR165" s="228"/>
      <c r="HS165" s="228"/>
      <c r="HT165" s="228"/>
      <c r="HU165" s="228"/>
      <c r="HV165" s="228"/>
      <c r="HW165" s="228"/>
      <c r="HX165" s="228"/>
      <c r="HY165" s="228"/>
      <c r="HZ165" s="228"/>
      <c r="IA165" s="228"/>
      <c r="IB165" s="228"/>
      <c r="IC165" s="228"/>
      <c r="ID165" s="228"/>
      <c r="IE165" s="228"/>
      <c r="IF165" s="228"/>
      <c r="IG165" s="228"/>
      <c r="IH165" s="228"/>
      <c r="II165" s="228"/>
      <c r="IJ165" s="228"/>
      <c r="IK165" s="228"/>
      <c r="IL165" s="228"/>
      <c r="IM165" s="228"/>
      <c r="IN165" s="228"/>
      <c r="IO165" s="228"/>
      <c r="IP165" s="228"/>
      <c r="IQ165" s="228"/>
      <c r="IR165" s="228"/>
      <c r="IS165" s="228"/>
      <c r="IT165" s="228"/>
      <c r="IU165" s="228"/>
      <c r="IV165" s="228"/>
      <c r="IW165" s="228"/>
      <c r="IX165" s="228"/>
      <c r="IY165" s="228"/>
      <c r="IZ165" s="228"/>
      <c r="JA165" s="228"/>
      <c r="JB165" s="228"/>
      <c r="JC165" s="228"/>
      <c r="JD165" s="228"/>
      <c r="JE165" s="228"/>
      <c r="JF165" s="228"/>
      <c r="JG165" s="228"/>
      <c r="JH165" s="228"/>
      <c r="JI165" s="228"/>
      <c r="JJ165" s="228"/>
      <c r="JK165" s="228"/>
      <c r="JL165" s="228"/>
      <c r="JM165" s="228"/>
      <c r="JN165" s="228"/>
      <c r="JO165" s="228"/>
      <c r="JP165" s="228"/>
      <c r="JQ165" s="228"/>
      <c r="JR165" s="228"/>
      <c r="JS165" s="228"/>
      <c r="JT165" s="228"/>
      <c r="JU165" s="228"/>
      <c r="JV165" s="228"/>
      <c r="JW165" s="228"/>
      <c r="JX165" s="228"/>
      <c r="JY165" s="228"/>
      <c r="JZ165" s="228"/>
      <c r="KA165" s="228"/>
      <c r="KB165" s="228"/>
      <c r="KC165" s="228"/>
      <c r="KD165" s="228"/>
      <c r="KE165" s="228"/>
      <c r="KF165" s="228"/>
      <c r="KG165" s="228"/>
      <c r="KH165" s="228"/>
      <c r="KI165" s="228"/>
      <c r="KJ165" s="228"/>
      <c r="KK165" s="228"/>
      <c r="KL165" s="228"/>
      <c r="KM165" s="228"/>
      <c r="KN165" s="228"/>
      <c r="KO165" s="228"/>
      <c r="KP165" s="228"/>
      <c r="KQ165" s="228"/>
      <c r="KR165" s="228"/>
      <c r="KS165" s="228"/>
      <c r="KT165" s="228"/>
      <c r="KU165" s="228"/>
      <c r="KV165" s="228"/>
      <c r="KW165" s="228"/>
      <c r="KX165" s="228"/>
      <c r="KY165" s="228"/>
      <c r="KZ165" s="228"/>
      <c r="LA165" s="228"/>
      <c r="LB165" s="228"/>
      <c r="LC165" s="228"/>
      <c r="LD165" s="228"/>
      <c r="LE165" s="228"/>
      <c r="LF165" s="228"/>
      <c r="LG165" s="228"/>
      <c r="LH165" s="228"/>
      <c r="LI165" s="228"/>
      <c r="LJ165" s="228"/>
      <c r="LK165" s="228"/>
      <c r="LL165" s="228"/>
      <c r="LM165" s="228"/>
      <c r="LN165" s="228"/>
      <c r="LO165" s="228"/>
      <c r="LP165" s="228"/>
      <c r="LQ165" s="228"/>
      <c r="LR165" s="228"/>
    </row>
    <row r="166" spans="1:330" ht="13.5" customHeight="1" thickBot="1" x14ac:dyDescent="0.3">
      <c r="A166" s="259">
        <v>155</v>
      </c>
      <c r="B166" s="281" t="s">
        <v>2</v>
      </c>
      <c r="C166" s="281" t="s">
        <v>1634</v>
      </c>
      <c r="D166" s="282" t="s">
        <v>1612</v>
      </c>
      <c r="E166" s="297"/>
      <c r="F166" s="298"/>
      <c r="G166" s="262" t="s">
        <v>256</v>
      </c>
      <c r="H166" s="263"/>
      <c r="I166" s="263"/>
      <c r="J166" s="264" t="s">
        <v>133</v>
      </c>
      <c r="K166" s="328"/>
      <c r="L166" s="314">
        <v>218</v>
      </c>
      <c r="M166" s="322" t="s">
        <v>150</v>
      </c>
      <c r="N166" s="26">
        <v>0</v>
      </c>
      <c r="O166" s="283">
        <f t="shared" si="13"/>
        <v>0</v>
      </c>
      <c r="P166" s="267">
        <f t="shared" si="12"/>
        <v>0</v>
      </c>
      <c r="Q166" s="268">
        <f t="shared" si="11"/>
        <v>0</v>
      </c>
      <c r="R166" s="240"/>
      <c r="S166" s="240"/>
      <c r="T166" s="240"/>
      <c r="U166" s="240"/>
      <c r="V166" s="240"/>
      <c r="W166" s="240"/>
      <c r="X166" s="240"/>
      <c r="Y166" s="240"/>
      <c r="Z166" s="240"/>
      <c r="AA166" s="240"/>
      <c r="AB166" s="240"/>
      <c r="AC166" s="240"/>
      <c r="AD166" s="240"/>
      <c r="AE166" s="240"/>
      <c r="AF166" s="240"/>
      <c r="AG166" s="240"/>
      <c r="AH166" s="240"/>
      <c r="AI166" s="240"/>
      <c r="AJ166" s="240"/>
      <c r="AK166" s="240"/>
      <c r="AL166" s="240"/>
      <c r="AM166" s="240"/>
      <c r="AN166" s="240"/>
      <c r="AO166" s="240"/>
      <c r="AP166" s="240"/>
      <c r="AQ166" s="240"/>
      <c r="AR166" s="240"/>
      <c r="AS166" s="240"/>
      <c r="AT166" s="240"/>
      <c r="AU166" s="240"/>
      <c r="AV166" s="240"/>
      <c r="AW166" s="240"/>
      <c r="AX166" s="240"/>
      <c r="AY166" s="240"/>
      <c r="AZ166" s="240"/>
      <c r="BA166" s="240"/>
      <c r="BB166" s="240"/>
      <c r="BC166" s="240"/>
      <c r="BD166" s="240"/>
      <c r="BE166" s="240"/>
      <c r="BF166" s="240"/>
      <c r="BG166" s="240"/>
      <c r="BH166" s="240"/>
      <c r="BI166" s="240"/>
      <c r="BJ166" s="240"/>
      <c r="BK166" s="240"/>
      <c r="BL166" s="240"/>
      <c r="BM166" s="240"/>
      <c r="BN166" s="240"/>
      <c r="BO166" s="240"/>
      <c r="BP166" s="240"/>
      <c r="BQ166" s="240"/>
      <c r="BR166" s="240"/>
      <c r="BS166" s="240"/>
      <c r="BT166" s="240"/>
      <c r="BU166" s="240"/>
      <c r="BV166" s="240"/>
      <c r="BW166" s="240"/>
      <c r="BX166" s="240"/>
      <c r="BY166" s="240"/>
      <c r="BZ166" s="240"/>
      <c r="CA166" s="240"/>
      <c r="CB166" s="240"/>
      <c r="CC166" s="240"/>
      <c r="CD166" s="240"/>
      <c r="CE166" s="240"/>
      <c r="CF166" s="240"/>
      <c r="CG166" s="240"/>
      <c r="CH166" s="240"/>
      <c r="CI166" s="240"/>
      <c r="CJ166" s="240"/>
      <c r="CK166" s="240"/>
      <c r="CL166" s="240"/>
      <c r="CM166" s="240"/>
      <c r="CN166" s="240"/>
      <c r="CO166" s="240"/>
      <c r="CP166" s="240"/>
      <c r="CQ166" s="240"/>
      <c r="CR166" s="240"/>
      <c r="CS166" s="240"/>
      <c r="CT166" s="240"/>
      <c r="CU166" s="240"/>
      <c r="CV166" s="240"/>
      <c r="CW166" s="240"/>
      <c r="CX166" s="231"/>
      <c r="CY166" s="228"/>
      <c r="CZ166" s="228"/>
      <c r="DA166" s="228"/>
      <c r="DB166" s="228"/>
      <c r="DC166" s="228"/>
      <c r="DD166" s="228"/>
      <c r="DE166" s="228"/>
      <c r="DF166" s="228"/>
      <c r="DG166" s="228"/>
      <c r="DH166" s="228"/>
      <c r="DI166" s="228"/>
      <c r="DJ166" s="228"/>
      <c r="DK166" s="228"/>
      <c r="DL166" s="228"/>
      <c r="DM166" s="228"/>
      <c r="DN166" s="228"/>
      <c r="DO166" s="228"/>
      <c r="DP166" s="228"/>
      <c r="DQ166" s="228"/>
      <c r="DR166" s="228"/>
      <c r="DS166" s="228"/>
      <c r="DT166" s="228"/>
      <c r="DU166" s="228"/>
      <c r="DV166" s="228"/>
      <c r="DW166" s="228"/>
      <c r="DX166" s="228"/>
      <c r="DY166" s="228"/>
      <c r="DZ166" s="228"/>
      <c r="EA166" s="228"/>
      <c r="EB166" s="228"/>
      <c r="EC166" s="228"/>
      <c r="ED166" s="228"/>
      <c r="EE166" s="228"/>
      <c r="EF166" s="228"/>
      <c r="EG166" s="228"/>
      <c r="EH166" s="228"/>
      <c r="EI166" s="228"/>
      <c r="EJ166" s="228"/>
      <c r="EK166" s="228"/>
      <c r="EL166" s="228"/>
      <c r="EM166" s="228"/>
      <c r="EN166" s="228"/>
      <c r="EO166" s="228"/>
      <c r="EP166" s="228"/>
      <c r="EQ166" s="228"/>
      <c r="ER166" s="228"/>
      <c r="ES166" s="228"/>
      <c r="ET166" s="228"/>
      <c r="EU166" s="228"/>
      <c r="EV166" s="228"/>
      <c r="EW166" s="228"/>
      <c r="EX166" s="228"/>
      <c r="EY166" s="228"/>
      <c r="EZ166" s="228"/>
      <c r="FA166" s="228"/>
      <c r="FB166" s="228"/>
      <c r="FC166" s="228"/>
      <c r="FD166" s="228"/>
      <c r="FE166" s="228"/>
      <c r="FF166" s="228"/>
      <c r="FG166" s="228"/>
      <c r="FH166" s="228"/>
      <c r="FI166" s="228"/>
      <c r="FJ166" s="228"/>
      <c r="FK166" s="228"/>
      <c r="FL166" s="228"/>
      <c r="FM166" s="228"/>
      <c r="FN166" s="228"/>
      <c r="FO166" s="228"/>
      <c r="FP166" s="228"/>
      <c r="FQ166" s="228"/>
      <c r="FR166" s="228"/>
      <c r="FS166" s="228"/>
      <c r="FT166" s="228"/>
      <c r="FU166" s="228"/>
      <c r="FV166" s="228"/>
      <c r="FW166" s="228"/>
      <c r="FX166" s="228"/>
      <c r="FY166" s="228"/>
      <c r="FZ166" s="228"/>
      <c r="GA166" s="228"/>
      <c r="GB166" s="228"/>
      <c r="GC166" s="228"/>
      <c r="GD166" s="228"/>
      <c r="GE166" s="228"/>
      <c r="GF166" s="228"/>
      <c r="GG166" s="228"/>
      <c r="GH166" s="228"/>
      <c r="GI166" s="228"/>
      <c r="GJ166" s="228"/>
      <c r="GK166" s="228"/>
      <c r="GL166" s="228"/>
      <c r="GM166" s="228"/>
      <c r="GN166" s="228"/>
      <c r="GO166" s="228"/>
      <c r="GP166" s="228"/>
      <c r="GQ166" s="228"/>
      <c r="GR166" s="228"/>
      <c r="GS166" s="228"/>
      <c r="GT166" s="228"/>
      <c r="GU166" s="228"/>
      <c r="GV166" s="228"/>
      <c r="GW166" s="228"/>
      <c r="GX166" s="228"/>
      <c r="GY166" s="228"/>
      <c r="GZ166" s="228"/>
      <c r="HA166" s="228"/>
      <c r="HB166" s="228"/>
      <c r="HC166" s="228"/>
      <c r="HD166" s="228"/>
      <c r="HE166" s="228"/>
      <c r="HF166" s="228"/>
      <c r="HG166" s="228"/>
      <c r="HH166" s="228"/>
      <c r="HI166" s="228"/>
      <c r="HJ166" s="228"/>
      <c r="HK166" s="228"/>
      <c r="HL166" s="228"/>
      <c r="HM166" s="228"/>
      <c r="HN166" s="228"/>
      <c r="HO166" s="228"/>
      <c r="HP166" s="228"/>
      <c r="HQ166" s="228"/>
      <c r="HR166" s="228"/>
      <c r="HS166" s="228"/>
      <c r="HT166" s="228"/>
      <c r="HU166" s="228"/>
      <c r="HV166" s="228"/>
      <c r="HW166" s="228"/>
      <c r="HX166" s="228"/>
      <c r="HY166" s="228"/>
      <c r="HZ166" s="228"/>
      <c r="IA166" s="228"/>
      <c r="IB166" s="228"/>
      <c r="IC166" s="228"/>
      <c r="ID166" s="228"/>
      <c r="IE166" s="228"/>
      <c r="IF166" s="228"/>
      <c r="IG166" s="228"/>
      <c r="IH166" s="228"/>
      <c r="II166" s="228"/>
      <c r="IJ166" s="228"/>
      <c r="IK166" s="228"/>
      <c r="IL166" s="228"/>
      <c r="IM166" s="228"/>
      <c r="IN166" s="228"/>
      <c r="IO166" s="228"/>
      <c r="IP166" s="228"/>
      <c r="IQ166" s="228"/>
      <c r="IR166" s="228"/>
      <c r="IS166" s="228"/>
      <c r="IT166" s="228"/>
      <c r="IU166" s="228"/>
      <c r="IV166" s="228"/>
      <c r="IW166" s="228"/>
      <c r="IX166" s="228"/>
      <c r="IY166" s="228"/>
      <c r="IZ166" s="228"/>
      <c r="JA166" s="228"/>
      <c r="JB166" s="228"/>
      <c r="JC166" s="228"/>
      <c r="JD166" s="228"/>
      <c r="JE166" s="228"/>
      <c r="JF166" s="228"/>
      <c r="JG166" s="228"/>
      <c r="JH166" s="228"/>
      <c r="JI166" s="228"/>
      <c r="JJ166" s="228"/>
      <c r="JK166" s="228"/>
      <c r="JL166" s="228"/>
      <c r="JM166" s="228"/>
      <c r="JN166" s="228"/>
      <c r="JO166" s="228"/>
      <c r="JP166" s="228"/>
      <c r="JQ166" s="228"/>
      <c r="JR166" s="228"/>
      <c r="JS166" s="228"/>
      <c r="JT166" s="228"/>
      <c r="JU166" s="228"/>
      <c r="JV166" s="228"/>
      <c r="JW166" s="228"/>
      <c r="JX166" s="228"/>
      <c r="JY166" s="228"/>
      <c r="JZ166" s="228"/>
      <c r="KA166" s="228"/>
      <c r="KB166" s="228"/>
      <c r="KC166" s="228"/>
      <c r="KD166" s="228"/>
      <c r="KE166" s="228"/>
      <c r="KF166" s="228"/>
      <c r="KG166" s="228"/>
      <c r="KH166" s="228"/>
      <c r="KI166" s="228"/>
      <c r="KJ166" s="228"/>
      <c r="KK166" s="228"/>
      <c r="KL166" s="228"/>
      <c r="KM166" s="228"/>
      <c r="KN166" s="228"/>
      <c r="KO166" s="228"/>
      <c r="KP166" s="228"/>
      <c r="KQ166" s="228"/>
      <c r="KR166" s="228"/>
      <c r="KS166" s="228"/>
      <c r="KT166" s="228"/>
      <c r="KU166" s="228"/>
      <c r="KV166" s="228"/>
      <c r="KW166" s="228"/>
      <c r="KX166" s="228"/>
      <c r="KY166" s="228"/>
      <c r="KZ166" s="228"/>
      <c r="LA166" s="228"/>
      <c r="LB166" s="228"/>
      <c r="LC166" s="228"/>
      <c r="LD166" s="228"/>
      <c r="LE166" s="228"/>
      <c r="LF166" s="228"/>
      <c r="LG166" s="228"/>
      <c r="LH166" s="228"/>
      <c r="LI166" s="228"/>
      <c r="LJ166" s="228"/>
      <c r="LK166" s="228"/>
      <c r="LL166" s="228"/>
      <c r="LM166" s="228"/>
      <c r="LN166" s="228"/>
      <c r="LO166" s="228"/>
      <c r="LP166" s="228"/>
      <c r="LQ166" s="228"/>
      <c r="LR166" s="228"/>
    </row>
    <row r="167" spans="1:330" ht="12" thickBot="1" x14ac:dyDescent="0.3">
      <c r="A167" s="299" t="s">
        <v>1675</v>
      </c>
      <c r="B167" s="300"/>
      <c r="C167" s="300"/>
      <c r="D167" s="300"/>
      <c r="E167" s="300"/>
      <c r="F167" s="301"/>
      <c r="G167" s="284"/>
      <c r="H167" s="285"/>
      <c r="I167" s="286"/>
      <c r="J167" s="285"/>
      <c r="K167" s="329"/>
      <c r="L167" s="318"/>
      <c r="M167" s="325"/>
      <c r="N167" s="287"/>
      <c r="O167" s="288">
        <f>SUBTOTAL(9,O12:O166)</f>
        <v>0</v>
      </c>
      <c r="P167" s="289"/>
      <c r="Q167" s="290">
        <f>SUBTOTAL(9,Q12:Q166)</f>
        <v>0</v>
      </c>
      <c r="R167" s="238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  <c r="AJ167" s="239"/>
      <c r="AK167" s="239"/>
      <c r="AL167" s="239"/>
      <c r="AM167" s="239"/>
      <c r="AN167" s="239"/>
      <c r="AO167" s="239"/>
      <c r="AP167" s="239"/>
      <c r="AQ167" s="239"/>
      <c r="AR167" s="239"/>
      <c r="AS167" s="239"/>
      <c r="AT167" s="239"/>
      <c r="AU167" s="239"/>
      <c r="AV167" s="239"/>
      <c r="AW167" s="239"/>
      <c r="AX167" s="239"/>
      <c r="AY167" s="239"/>
      <c r="AZ167" s="239"/>
      <c r="BA167" s="239"/>
      <c r="BB167" s="239"/>
      <c r="BC167" s="239"/>
      <c r="BD167" s="239"/>
      <c r="BE167" s="239"/>
      <c r="BF167" s="239"/>
      <c r="BG167" s="239"/>
      <c r="BH167" s="239"/>
      <c r="BI167" s="239"/>
      <c r="BJ167" s="239"/>
      <c r="BK167" s="239"/>
      <c r="BL167" s="239"/>
      <c r="BM167" s="239"/>
      <c r="BN167" s="239"/>
      <c r="BO167" s="239"/>
      <c r="BP167" s="239"/>
      <c r="BQ167" s="239"/>
      <c r="BR167" s="239"/>
      <c r="BS167" s="239"/>
      <c r="BT167" s="239"/>
      <c r="BU167" s="239"/>
      <c r="BV167" s="239"/>
      <c r="BW167" s="239"/>
      <c r="BX167" s="239"/>
      <c r="BY167" s="239"/>
      <c r="BZ167" s="239"/>
      <c r="CA167" s="239"/>
      <c r="CB167" s="239"/>
      <c r="CC167" s="239"/>
      <c r="CD167" s="239"/>
      <c r="CE167" s="239"/>
      <c r="CF167" s="239"/>
      <c r="CG167" s="239"/>
      <c r="CH167" s="239"/>
      <c r="CI167" s="239"/>
      <c r="CJ167" s="239"/>
      <c r="CK167" s="239"/>
      <c r="CL167" s="239"/>
      <c r="CM167" s="239"/>
      <c r="CN167" s="239"/>
      <c r="CO167" s="239"/>
      <c r="CP167" s="239"/>
      <c r="CQ167" s="239"/>
      <c r="CR167" s="239"/>
      <c r="CS167" s="239"/>
      <c r="CT167" s="239"/>
      <c r="CU167" s="239"/>
      <c r="CV167" s="239"/>
      <c r="CW167" s="239"/>
      <c r="CX167" s="228"/>
      <c r="CY167" s="228"/>
      <c r="CZ167" s="228"/>
      <c r="DA167" s="228"/>
      <c r="DB167" s="228"/>
      <c r="DC167" s="228"/>
      <c r="DD167" s="228"/>
      <c r="DE167" s="228"/>
      <c r="DF167" s="228"/>
      <c r="DG167" s="228"/>
      <c r="DH167" s="228"/>
      <c r="DI167" s="228"/>
      <c r="DJ167" s="228"/>
      <c r="DK167" s="228"/>
      <c r="DL167" s="228"/>
      <c r="DM167" s="228"/>
      <c r="DN167" s="228"/>
      <c r="DO167" s="228"/>
      <c r="DP167" s="228"/>
      <c r="DQ167" s="228"/>
      <c r="DR167" s="228"/>
      <c r="DS167" s="228"/>
      <c r="DT167" s="228"/>
      <c r="DU167" s="228"/>
      <c r="DV167" s="228"/>
      <c r="DW167" s="228"/>
      <c r="DX167" s="228"/>
      <c r="DY167" s="228"/>
      <c r="DZ167" s="228"/>
      <c r="EA167" s="228"/>
      <c r="EB167" s="228"/>
      <c r="EC167" s="228"/>
      <c r="ED167" s="228"/>
      <c r="EE167" s="228"/>
      <c r="EF167" s="228"/>
      <c r="EG167" s="228"/>
      <c r="EH167" s="228"/>
      <c r="EI167" s="228"/>
      <c r="EJ167" s="228"/>
      <c r="EK167" s="228"/>
      <c r="EL167" s="228"/>
      <c r="EM167" s="228"/>
      <c r="EN167" s="228"/>
      <c r="EO167" s="228"/>
      <c r="EP167" s="228"/>
      <c r="EQ167" s="228"/>
      <c r="ER167" s="228"/>
      <c r="ES167" s="228"/>
      <c r="ET167" s="228"/>
      <c r="EU167" s="228"/>
      <c r="EV167" s="228"/>
      <c r="EW167" s="228"/>
      <c r="EX167" s="228"/>
      <c r="EY167" s="228"/>
      <c r="EZ167" s="228"/>
      <c r="FA167" s="228"/>
      <c r="FB167" s="228"/>
      <c r="FC167" s="228"/>
      <c r="FD167" s="228"/>
      <c r="FE167" s="228"/>
      <c r="FF167" s="228"/>
      <c r="FG167" s="228"/>
      <c r="FH167" s="228"/>
      <c r="FI167" s="228"/>
      <c r="FJ167" s="228"/>
      <c r="FK167" s="228"/>
      <c r="FL167" s="228"/>
      <c r="FM167" s="228"/>
      <c r="FN167" s="228"/>
      <c r="FO167" s="228"/>
      <c r="FP167" s="228"/>
      <c r="FQ167" s="228"/>
      <c r="FR167" s="228"/>
      <c r="FS167" s="228"/>
      <c r="FT167" s="228"/>
      <c r="FU167" s="228"/>
      <c r="FV167" s="228"/>
      <c r="FW167" s="228"/>
      <c r="FX167" s="228"/>
      <c r="FY167" s="228"/>
      <c r="FZ167" s="228"/>
      <c r="GA167" s="228"/>
      <c r="GB167" s="228"/>
      <c r="GC167" s="228"/>
      <c r="GD167" s="228"/>
      <c r="GE167" s="228"/>
      <c r="GF167" s="228"/>
      <c r="GG167" s="228"/>
      <c r="GH167" s="228"/>
      <c r="GI167" s="228"/>
      <c r="GJ167" s="228"/>
      <c r="GK167" s="228"/>
      <c r="GL167" s="228"/>
      <c r="GM167" s="228"/>
      <c r="GN167" s="228"/>
      <c r="GO167" s="228"/>
      <c r="GP167" s="228"/>
      <c r="GQ167" s="228"/>
      <c r="GR167" s="228"/>
      <c r="GS167" s="228"/>
      <c r="GT167" s="228"/>
      <c r="GU167" s="228"/>
      <c r="GV167" s="228"/>
      <c r="GW167" s="228"/>
      <c r="GX167" s="228"/>
      <c r="GY167" s="228"/>
      <c r="GZ167" s="228"/>
      <c r="HA167" s="228"/>
      <c r="HB167" s="228"/>
      <c r="HC167" s="228"/>
      <c r="HD167" s="228"/>
      <c r="HE167" s="228"/>
      <c r="HF167" s="228"/>
      <c r="HG167" s="228"/>
      <c r="HH167" s="228"/>
      <c r="HI167" s="228"/>
      <c r="HJ167" s="228"/>
      <c r="HK167" s="228"/>
      <c r="HL167" s="228"/>
      <c r="HM167" s="228"/>
      <c r="HN167" s="228"/>
      <c r="HO167" s="228"/>
      <c r="HP167" s="228"/>
      <c r="HQ167" s="228"/>
      <c r="HR167" s="228"/>
      <c r="HS167" s="228"/>
      <c r="HT167" s="228"/>
      <c r="HU167" s="228"/>
      <c r="HV167" s="228"/>
      <c r="HW167" s="228"/>
      <c r="HX167" s="228"/>
      <c r="HY167" s="228"/>
      <c r="HZ167" s="228"/>
      <c r="IA167" s="228"/>
      <c r="IB167" s="228"/>
      <c r="IC167" s="228"/>
      <c r="ID167" s="228"/>
      <c r="IE167" s="228"/>
      <c r="IF167" s="228"/>
      <c r="IG167" s="228"/>
      <c r="IH167" s="228"/>
      <c r="II167" s="228"/>
      <c r="IJ167" s="228"/>
      <c r="IK167" s="228"/>
      <c r="IL167" s="228"/>
      <c r="IM167" s="228"/>
      <c r="IN167" s="228"/>
      <c r="IO167" s="228"/>
      <c r="IP167" s="228"/>
      <c r="IQ167" s="228"/>
      <c r="IR167" s="228"/>
      <c r="IS167" s="228"/>
      <c r="IT167" s="228"/>
      <c r="IU167" s="228"/>
      <c r="IV167" s="228"/>
      <c r="IW167" s="228"/>
      <c r="IX167" s="228"/>
      <c r="IY167" s="228"/>
      <c r="IZ167" s="228"/>
      <c r="JA167" s="228"/>
      <c r="JB167" s="228"/>
      <c r="JC167" s="228"/>
      <c r="JD167" s="228"/>
      <c r="JE167" s="228"/>
      <c r="JF167" s="228"/>
      <c r="JG167" s="228"/>
      <c r="JH167" s="228"/>
      <c r="JI167" s="228"/>
      <c r="JJ167" s="228"/>
      <c r="JK167" s="228"/>
      <c r="JL167" s="228"/>
      <c r="JM167" s="228"/>
      <c r="JN167" s="228"/>
      <c r="JO167" s="228"/>
      <c r="JP167" s="228"/>
      <c r="JQ167" s="228"/>
      <c r="JR167" s="228"/>
      <c r="JS167" s="228"/>
      <c r="JT167" s="228"/>
      <c r="JU167" s="228"/>
      <c r="JV167" s="228"/>
      <c r="JW167" s="228"/>
      <c r="JX167" s="228"/>
      <c r="JY167" s="228"/>
      <c r="JZ167" s="228"/>
      <c r="KA167" s="228"/>
      <c r="KB167" s="228"/>
      <c r="KC167" s="228"/>
      <c r="KD167" s="228"/>
      <c r="KE167" s="228"/>
      <c r="KF167" s="228"/>
      <c r="KG167" s="228"/>
      <c r="KH167" s="228"/>
      <c r="KI167" s="228"/>
      <c r="KJ167" s="228"/>
      <c r="KK167" s="228"/>
      <c r="KL167" s="228"/>
      <c r="KM167" s="228"/>
      <c r="KN167" s="228"/>
      <c r="KO167" s="228"/>
      <c r="KP167" s="228"/>
      <c r="KQ167" s="228"/>
      <c r="KR167" s="228"/>
      <c r="KS167" s="228"/>
      <c r="KT167" s="228"/>
      <c r="KU167" s="228"/>
      <c r="KV167" s="228"/>
      <c r="KW167" s="228"/>
      <c r="KX167" s="228"/>
      <c r="KY167" s="228"/>
      <c r="KZ167" s="228"/>
      <c r="LA167" s="228"/>
      <c r="LB167" s="228"/>
      <c r="LC167" s="228"/>
      <c r="LD167" s="228"/>
      <c r="LE167" s="228"/>
      <c r="LF167" s="228"/>
      <c r="LG167" s="228"/>
      <c r="LH167" s="228"/>
      <c r="LI167" s="228"/>
      <c r="LJ167" s="228"/>
      <c r="LK167" s="228"/>
      <c r="LL167" s="228"/>
      <c r="LM167" s="228"/>
      <c r="LN167" s="228"/>
      <c r="LO167" s="228"/>
      <c r="LP167" s="228"/>
      <c r="LQ167" s="228"/>
      <c r="LR167" s="228"/>
    </row>
    <row r="168" spans="1:330" x14ac:dyDescent="0.25">
      <c r="A168" s="182"/>
      <c r="B168" s="182"/>
      <c r="C168" s="182"/>
      <c r="D168" s="182"/>
      <c r="E168" s="182"/>
      <c r="F168" s="182"/>
      <c r="O168" s="182"/>
      <c r="Q168" s="182"/>
      <c r="R168" s="228"/>
      <c r="S168" s="228"/>
      <c r="T168" s="228"/>
      <c r="U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F168" s="228"/>
      <c r="AG168" s="228"/>
      <c r="AH168" s="228"/>
      <c r="AI168" s="228"/>
      <c r="AJ168" s="228"/>
      <c r="AK168" s="228"/>
      <c r="AL168" s="228"/>
      <c r="AM168" s="228"/>
      <c r="AN168" s="228"/>
      <c r="AO168" s="228"/>
      <c r="AP168" s="228"/>
      <c r="AQ168" s="228"/>
      <c r="AR168" s="228"/>
      <c r="AS168" s="228"/>
      <c r="AT168" s="228"/>
      <c r="AU168" s="228"/>
      <c r="AV168" s="228"/>
      <c r="AW168" s="228"/>
      <c r="AX168" s="228"/>
      <c r="AY168" s="228"/>
      <c r="AZ168" s="228"/>
      <c r="BA168" s="228"/>
      <c r="BB168" s="228"/>
      <c r="BC168" s="228"/>
      <c r="BD168" s="228"/>
      <c r="BE168" s="228"/>
      <c r="BF168" s="228"/>
      <c r="BG168" s="228"/>
      <c r="BH168" s="228"/>
      <c r="BI168" s="228"/>
      <c r="BJ168" s="228"/>
      <c r="BK168" s="228"/>
      <c r="BL168" s="228"/>
      <c r="BM168" s="228"/>
      <c r="BN168" s="228"/>
      <c r="BO168" s="228"/>
      <c r="BP168" s="228"/>
      <c r="BQ168" s="228"/>
      <c r="BR168" s="228"/>
      <c r="BS168" s="228"/>
      <c r="BT168" s="228"/>
      <c r="BU168" s="228"/>
      <c r="BV168" s="228"/>
      <c r="BW168" s="228"/>
      <c r="BX168" s="228"/>
      <c r="BY168" s="228"/>
      <c r="BZ168" s="228"/>
      <c r="CA168" s="228"/>
      <c r="CB168" s="228"/>
      <c r="CC168" s="228"/>
      <c r="CD168" s="228"/>
      <c r="CE168" s="228"/>
      <c r="CF168" s="228"/>
      <c r="CG168" s="228"/>
      <c r="CH168" s="228"/>
      <c r="CI168" s="228"/>
      <c r="CJ168" s="228"/>
      <c r="CK168" s="228"/>
      <c r="CL168" s="228"/>
      <c r="CM168" s="228"/>
      <c r="CN168" s="228"/>
      <c r="CO168" s="228"/>
      <c r="CP168" s="228"/>
      <c r="CQ168" s="228"/>
      <c r="CR168" s="228"/>
      <c r="CS168" s="228"/>
      <c r="CT168" s="228"/>
      <c r="CU168" s="228"/>
      <c r="CV168" s="228"/>
      <c r="CW168" s="228"/>
      <c r="CX168" s="228"/>
      <c r="CY168" s="228"/>
      <c r="CZ168" s="228"/>
      <c r="DA168" s="228"/>
      <c r="DB168" s="228"/>
      <c r="DC168" s="228"/>
      <c r="DD168" s="228"/>
      <c r="DE168" s="228"/>
      <c r="DF168" s="228"/>
      <c r="DG168" s="228"/>
      <c r="DH168" s="228"/>
      <c r="DI168" s="228"/>
      <c r="DJ168" s="228"/>
      <c r="DK168" s="228"/>
      <c r="DL168" s="228"/>
      <c r="DM168" s="228"/>
      <c r="DN168" s="228"/>
      <c r="DO168" s="228"/>
      <c r="DP168" s="228"/>
      <c r="DQ168" s="228"/>
      <c r="DR168" s="228"/>
      <c r="DS168" s="228"/>
      <c r="DT168" s="228"/>
      <c r="DU168" s="228"/>
      <c r="DV168" s="228"/>
      <c r="DW168" s="228"/>
      <c r="DX168" s="228"/>
      <c r="DY168" s="228"/>
      <c r="DZ168" s="228"/>
      <c r="EA168" s="228"/>
      <c r="EB168" s="228"/>
      <c r="EC168" s="228"/>
      <c r="ED168" s="228"/>
      <c r="EE168" s="228"/>
      <c r="EF168" s="228"/>
      <c r="EG168" s="228"/>
      <c r="EH168" s="228"/>
      <c r="EI168" s="228"/>
      <c r="EJ168" s="228"/>
      <c r="EK168" s="228"/>
      <c r="EL168" s="228"/>
      <c r="EM168" s="228"/>
      <c r="EN168" s="228"/>
      <c r="EO168" s="228"/>
      <c r="EP168" s="228"/>
      <c r="EQ168" s="228"/>
      <c r="ER168" s="228"/>
      <c r="ES168" s="228"/>
      <c r="ET168" s="228"/>
      <c r="EU168" s="228"/>
      <c r="EV168" s="228"/>
      <c r="EW168" s="228"/>
      <c r="EX168" s="228"/>
      <c r="EY168" s="228"/>
      <c r="EZ168" s="228"/>
      <c r="FA168" s="228"/>
      <c r="FB168" s="228"/>
      <c r="FC168" s="228"/>
      <c r="FD168" s="228"/>
      <c r="FE168" s="228"/>
      <c r="FF168" s="228"/>
      <c r="FG168" s="228"/>
      <c r="FH168" s="228"/>
      <c r="FI168" s="228"/>
      <c r="FJ168" s="228"/>
      <c r="FK168" s="228"/>
      <c r="FL168" s="228"/>
      <c r="FM168" s="228"/>
      <c r="FN168" s="228"/>
      <c r="FO168" s="228"/>
      <c r="FP168" s="228"/>
      <c r="FQ168" s="228"/>
      <c r="FR168" s="228"/>
      <c r="FS168" s="228"/>
      <c r="FT168" s="228"/>
      <c r="FU168" s="228"/>
      <c r="FV168" s="228"/>
      <c r="FW168" s="228"/>
      <c r="FX168" s="228"/>
      <c r="FY168" s="228"/>
      <c r="FZ168" s="228"/>
      <c r="GA168" s="228"/>
      <c r="GB168" s="228"/>
      <c r="GC168" s="228"/>
      <c r="GD168" s="228"/>
      <c r="GE168" s="228"/>
      <c r="GF168" s="228"/>
      <c r="GG168" s="228"/>
      <c r="GH168" s="228"/>
      <c r="GI168" s="228"/>
      <c r="GJ168" s="228"/>
      <c r="GK168" s="228"/>
      <c r="GL168" s="228"/>
      <c r="GM168" s="228"/>
      <c r="GN168" s="228"/>
      <c r="GO168" s="228"/>
      <c r="GP168" s="228"/>
      <c r="GQ168" s="228"/>
      <c r="GR168" s="228"/>
      <c r="GS168" s="228"/>
      <c r="GT168" s="228"/>
      <c r="GU168" s="228"/>
      <c r="GV168" s="228"/>
      <c r="GW168" s="228"/>
      <c r="GX168" s="228"/>
      <c r="GY168" s="228"/>
      <c r="GZ168" s="228"/>
      <c r="HA168" s="228"/>
      <c r="HB168" s="228"/>
      <c r="HC168" s="228"/>
      <c r="HD168" s="228"/>
      <c r="HE168" s="228"/>
      <c r="HF168" s="228"/>
      <c r="HG168" s="228"/>
      <c r="HH168" s="228"/>
      <c r="HI168" s="228"/>
      <c r="HJ168" s="228"/>
      <c r="HK168" s="228"/>
      <c r="HL168" s="228"/>
      <c r="HM168" s="228"/>
      <c r="HN168" s="228"/>
      <c r="HO168" s="228"/>
      <c r="HP168" s="228"/>
      <c r="HQ168" s="228"/>
      <c r="HR168" s="228"/>
      <c r="HS168" s="228"/>
      <c r="HT168" s="228"/>
      <c r="HU168" s="228"/>
      <c r="HV168" s="228"/>
      <c r="HW168" s="228"/>
      <c r="HX168" s="228"/>
      <c r="HY168" s="228"/>
      <c r="HZ168" s="228"/>
      <c r="IA168" s="228"/>
      <c r="IB168" s="228"/>
      <c r="IC168" s="228"/>
      <c r="ID168" s="228"/>
      <c r="IE168" s="228"/>
      <c r="IF168" s="228"/>
      <c r="IG168" s="228"/>
      <c r="IH168" s="228"/>
      <c r="II168" s="228"/>
      <c r="IJ168" s="228"/>
      <c r="IK168" s="228"/>
      <c r="IL168" s="228"/>
      <c r="IM168" s="228"/>
      <c r="IN168" s="228"/>
      <c r="IO168" s="228"/>
      <c r="IP168" s="228"/>
      <c r="IQ168" s="228"/>
      <c r="IR168" s="228"/>
      <c r="IS168" s="228"/>
      <c r="IT168" s="228"/>
      <c r="IU168" s="228"/>
      <c r="IV168" s="228"/>
      <c r="IW168" s="228"/>
      <c r="IX168" s="228"/>
      <c r="IY168" s="228"/>
      <c r="IZ168" s="228"/>
      <c r="JA168" s="228"/>
      <c r="JB168" s="228"/>
      <c r="JC168" s="228"/>
      <c r="JD168" s="228"/>
      <c r="JE168" s="228"/>
      <c r="JF168" s="228"/>
      <c r="JG168" s="228"/>
      <c r="JH168" s="228"/>
      <c r="JI168" s="228"/>
      <c r="JJ168" s="228"/>
      <c r="JK168" s="228"/>
      <c r="JL168" s="228"/>
      <c r="JM168" s="228"/>
      <c r="JN168" s="228"/>
      <c r="JO168" s="228"/>
      <c r="JP168" s="228"/>
      <c r="JQ168" s="228"/>
      <c r="JR168" s="228"/>
      <c r="JS168" s="228"/>
      <c r="JT168" s="228"/>
      <c r="JU168" s="228"/>
      <c r="JV168" s="228"/>
      <c r="JW168" s="228"/>
      <c r="JX168" s="228"/>
      <c r="JY168" s="228"/>
      <c r="JZ168" s="228"/>
      <c r="KA168" s="228"/>
      <c r="KB168" s="228"/>
      <c r="KC168" s="228"/>
      <c r="KD168" s="228"/>
      <c r="KE168" s="228"/>
      <c r="KF168" s="228"/>
      <c r="KG168" s="228"/>
      <c r="KH168" s="228"/>
      <c r="KI168" s="228"/>
      <c r="KJ168" s="228"/>
      <c r="KK168" s="228"/>
      <c r="KL168" s="228"/>
      <c r="KM168" s="228"/>
      <c r="KN168" s="228"/>
      <c r="KO168" s="228"/>
      <c r="KP168" s="228"/>
      <c r="KQ168" s="228"/>
      <c r="KR168" s="228"/>
      <c r="KS168" s="228"/>
      <c r="KT168" s="228"/>
      <c r="KU168" s="228"/>
      <c r="KV168" s="228"/>
      <c r="KW168" s="228"/>
      <c r="KX168" s="228"/>
      <c r="KY168" s="228"/>
      <c r="KZ168" s="228"/>
      <c r="LA168" s="228"/>
      <c r="LB168" s="228"/>
      <c r="LC168" s="228"/>
      <c r="LD168" s="228"/>
      <c r="LE168" s="228"/>
      <c r="LF168" s="228"/>
      <c r="LG168" s="228"/>
      <c r="LH168" s="228"/>
      <c r="LI168" s="228"/>
      <c r="LJ168" s="228"/>
      <c r="LK168" s="228"/>
      <c r="LL168" s="228"/>
      <c r="LM168" s="228"/>
      <c r="LN168" s="228"/>
      <c r="LO168" s="228"/>
      <c r="LP168" s="228"/>
      <c r="LQ168" s="228"/>
      <c r="LR168" s="228"/>
    </row>
    <row r="169" spans="1:330" x14ac:dyDescent="0.25">
      <c r="R169" s="228"/>
      <c r="S169" s="228"/>
      <c r="T169" s="228"/>
      <c r="U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F169" s="228"/>
      <c r="AG169" s="228"/>
      <c r="AH169" s="228"/>
      <c r="AI169" s="228"/>
      <c r="AJ169" s="228"/>
      <c r="AK169" s="228"/>
      <c r="AL169" s="228"/>
      <c r="AM169" s="228"/>
      <c r="AN169" s="228"/>
      <c r="AO169" s="228"/>
      <c r="AP169" s="228"/>
      <c r="AQ169" s="228"/>
      <c r="AR169" s="228"/>
      <c r="AS169" s="228"/>
      <c r="AT169" s="228"/>
      <c r="AU169" s="228"/>
      <c r="AV169" s="228"/>
      <c r="AW169" s="228"/>
      <c r="AX169" s="228"/>
      <c r="AY169" s="228"/>
      <c r="AZ169" s="228"/>
      <c r="BA169" s="228"/>
      <c r="BB169" s="228"/>
      <c r="BC169" s="228"/>
      <c r="BD169" s="228"/>
      <c r="BE169" s="228"/>
      <c r="BF169" s="228"/>
      <c r="BG169" s="228"/>
      <c r="BH169" s="228"/>
      <c r="BI169" s="228"/>
      <c r="BJ169" s="228"/>
      <c r="BK169" s="228"/>
      <c r="BL169" s="228"/>
      <c r="BM169" s="228"/>
      <c r="BN169" s="228"/>
      <c r="BO169" s="228"/>
      <c r="BP169" s="228"/>
      <c r="BQ169" s="228"/>
      <c r="BR169" s="228"/>
      <c r="BS169" s="228"/>
      <c r="BT169" s="228"/>
      <c r="BU169" s="228"/>
      <c r="BV169" s="228"/>
      <c r="BW169" s="228"/>
      <c r="BX169" s="228"/>
      <c r="BY169" s="228"/>
      <c r="BZ169" s="228"/>
      <c r="CA169" s="228"/>
      <c r="CB169" s="228"/>
      <c r="CC169" s="228"/>
      <c r="CD169" s="228"/>
      <c r="CE169" s="228"/>
      <c r="CF169" s="228"/>
      <c r="CG169" s="228"/>
      <c r="CH169" s="228"/>
      <c r="CI169" s="228"/>
      <c r="CJ169" s="228"/>
      <c r="CK169" s="228"/>
      <c r="CL169" s="228"/>
      <c r="CM169" s="228"/>
      <c r="CN169" s="228"/>
      <c r="CO169" s="228"/>
      <c r="CP169" s="228"/>
      <c r="CQ169" s="228"/>
      <c r="CR169" s="228"/>
      <c r="CS169" s="228"/>
      <c r="CT169" s="228"/>
      <c r="CU169" s="228"/>
      <c r="CV169" s="228"/>
      <c r="CW169" s="228"/>
      <c r="CX169" s="228"/>
      <c r="CY169" s="228"/>
      <c r="CZ169" s="228"/>
      <c r="DA169" s="228"/>
      <c r="DB169" s="228"/>
      <c r="DC169" s="228"/>
      <c r="DD169" s="228"/>
      <c r="DE169" s="228"/>
      <c r="DF169" s="228"/>
      <c r="DG169" s="228"/>
      <c r="DH169" s="228"/>
      <c r="DI169" s="228"/>
      <c r="DJ169" s="228"/>
      <c r="DK169" s="228"/>
      <c r="DL169" s="228"/>
      <c r="DM169" s="228"/>
      <c r="DN169" s="228"/>
      <c r="DO169" s="228"/>
      <c r="DP169" s="228"/>
      <c r="DQ169" s="228"/>
      <c r="DR169" s="228"/>
      <c r="DS169" s="228"/>
      <c r="DT169" s="228"/>
      <c r="DU169" s="228"/>
      <c r="DV169" s="228"/>
      <c r="DW169" s="228"/>
      <c r="DX169" s="228"/>
      <c r="DY169" s="228"/>
      <c r="DZ169" s="228"/>
      <c r="EA169" s="228"/>
      <c r="EB169" s="228"/>
      <c r="EC169" s="228"/>
      <c r="ED169" s="228"/>
      <c r="EE169" s="228"/>
      <c r="EF169" s="228"/>
      <c r="EG169" s="228"/>
      <c r="EH169" s="228"/>
      <c r="EI169" s="228"/>
      <c r="EJ169" s="228"/>
      <c r="EK169" s="228"/>
      <c r="EL169" s="228"/>
      <c r="EM169" s="228"/>
      <c r="EN169" s="228"/>
      <c r="EO169" s="228"/>
      <c r="EP169" s="228"/>
      <c r="EQ169" s="228"/>
      <c r="ER169" s="228"/>
      <c r="ES169" s="228"/>
      <c r="ET169" s="228"/>
      <c r="EU169" s="228"/>
      <c r="EV169" s="228"/>
      <c r="EW169" s="228"/>
      <c r="EX169" s="228"/>
      <c r="EY169" s="228"/>
      <c r="EZ169" s="228"/>
      <c r="FA169" s="228"/>
      <c r="FB169" s="228"/>
      <c r="FC169" s="228"/>
      <c r="FD169" s="228"/>
      <c r="FE169" s="228"/>
      <c r="FF169" s="228"/>
      <c r="FG169" s="228"/>
      <c r="FH169" s="228"/>
      <c r="FI169" s="228"/>
      <c r="FJ169" s="228"/>
      <c r="FK169" s="228"/>
      <c r="FL169" s="228"/>
      <c r="FM169" s="228"/>
      <c r="FN169" s="228"/>
      <c r="FO169" s="228"/>
      <c r="FP169" s="228"/>
      <c r="FQ169" s="228"/>
      <c r="FR169" s="228"/>
      <c r="FS169" s="228"/>
      <c r="FT169" s="228"/>
      <c r="FU169" s="228"/>
      <c r="FV169" s="228"/>
      <c r="FW169" s="228"/>
      <c r="FX169" s="228"/>
      <c r="FY169" s="228"/>
      <c r="FZ169" s="228"/>
      <c r="GA169" s="228"/>
      <c r="GB169" s="228"/>
      <c r="GC169" s="228"/>
      <c r="GD169" s="228"/>
      <c r="GE169" s="228"/>
      <c r="GF169" s="228"/>
      <c r="GG169" s="228"/>
      <c r="GH169" s="228"/>
      <c r="GI169" s="228"/>
      <c r="GJ169" s="228"/>
      <c r="GK169" s="228"/>
      <c r="GL169" s="228"/>
      <c r="GM169" s="228"/>
      <c r="GN169" s="228"/>
      <c r="GO169" s="228"/>
      <c r="GP169" s="228"/>
      <c r="GQ169" s="228"/>
      <c r="GR169" s="228"/>
      <c r="GS169" s="228"/>
      <c r="GT169" s="228"/>
      <c r="GU169" s="228"/>
      <c r="GV169" s="228"/>
      <c r="GW169" s="228"/>
      <c r="GX169" s="228"/>
      <c r="GY169" s="228"/>
      <c r="GZ169" s="228"/>
      <c r="HA169" s="228"/>
      <c r="HB169" s="228"/>
      <c r="HC169" s="228"/>
      <c r="HD169" s="228"/>
      <c r="HE169" s="228"/>
      <c r="HF169" s="228"/>
      <c r="HG169" s="228"/>
      <c r="HH169" s="228"/>
      <c r="HI169" s="228"/>
      <c r="HJ169" s="228"/>
      <c r="HK169" s="228"/>
      <c r="HL169" s="228"/>
      <c r="HM169" s="228"/>
      <c r="HN169" s="228"/>
      <c r="HO169" s="228"/>
      <c r="HP169" s="228"/>
      <c r="HQ169" s="228"/>
      <c r="HR169" s="228"/>
      <c r="HS169" s="228"/>
      <c r="HT169" s="228"/>
      <c r="HU169" s="228"/>
      <c r="HV169" s="228"/>
      <c r="HW169" s="228"/>
      <c r="HX169" s="228"/>
      <c r="HY169" s="228"/>
      <c r="HZ169" s="228"/>
      <c r="IA169" s="228"/>
      <c r="IB169" s="228"/>
      <c r="IC169" s="228"/>
      <c r="ID169" s="228"/>
      <c r="IE169" s="228"/>
      <c r="IF169" s="228"/>
      <c r="IG169" s="228"/>
      <c r="IH169" s="228"/>
      <c r="II169" s="228"/>
      <c r="IJ169" s="228"/>
      <c r="IK169" s="228"/>
      <c r="IL169" s="228"/>
      <c r="IM169" s="228"/>
      <c r="IN169" s="228"/>
      <c r="IO169" s="228"/>
      <c r="IP169" s="228"/>
      <c r="IQ169" s="228"/>
      <c r="IR169" s="228"/>
      <c r="IS169" s="228"/>
      <c r="IT169" s="228"/>
      <c r="IU169" s="228"/>
      <c r="IV169" s="228"/>
      <c r="IW169" s="228"/>
      <c r="IX169" s="228"/>
      <c r="IY169" s="228"/>
      <c r="IZ169" s="228"/>
      <c r="JA169" s="228"/>
      <c r="JB169" s="228"/>
      <c r="JC169" s="228"/>
      <c r="JD169" s="228"/>
      <c r="JE169" s="228"/>
      <c r="JF169" s="228"/>
      <c r="JG169" s="228"/>
      <c r="JH169" s="228"/>
      <c r="JI169" s="228"/>
      <c r="JJ169" s="228"/>
      <c r="JK169" s="228"/>
      <c r="JL169" s="228"/>
      <c r="JM169" s="228"/>
      <c r="JN169" s="228"/>
      <c r="JO169" s="228"/>
      <c r="JP169" s="228"/>
      <c r="JQ169" s="228"/>
      <c r="JR169" s="228"/>
      <c r="JS169" s="228"/>
      <c r="JT169" s="228"/>
      <c r="JU169" s="228"/>
      <c r="JV169" s="228"/>
      <c r="JW169" s="228"/>
      <c r="JX169" s="228"/>
      <c r="JY169" s="228"/>
      <c r="JZ169" s="228"/>
      <c r="KA169" s="228"/>
      <c r="KB169" s="228"/>
      <c r="KC169" s="228"/>
      <c r="KD169" s="228"/>
      <c r="KE169" s="228"/>
      <c r="KF169" s="228"/>
      <c r="KG169" s="228"/>
      <c r="KH169" s="228"/>
      <c r="KI169" s="228"/>
      <c r="KJ169" s="228"/>
      <c r="KK169" s="228"/>
      <c r="KL169" s="228"/>
      <c r="KM169" s="228"/>
      <c r="KN169" s="228"/>
      <c r="KO169" s="228"/>
      <c r="KP169" s="228"/>
      <c r="KQ169" s="228"/>
      <c r="KR169" s="228"/>
      <c r="KS169" s="228"/>
      <c r="KT169" s="228"/>
      <c r="KU169" s="228"/>
      <c r="KV169" s="228"/>
      <c r="KW169" s="228"/>
      <c r="KX169" s="228"/>
      <c r="KY169" s="228"/>
      <c r="KZ169" s="228"/>
      <c r="LA169" s="228"/>
      <c r="LB169" s="228"/>
      <c r="LC169" s="228"/>
      <c r="LD169" s="228"/>
      <c r="LE169" s="228"/>
      <c r="LF169" s="228"/>
      <c r="LG169" s="228"/>
      <c r="LH169" s="228"/>
      <c r="LI169" s="228"/>
      <c r="LJ169" s="228"/>
      <c r="LK169" s="228"/>
      <c r="LL169" s="228"/>
      <c r="LM169" s="228"/>
      <c r="LN169" s="228"/>
      <c r="LO169" s="228"/>
      <c r="LP169" s="228"/>
      <c r="LQ169" s="228"/>
      <c r="LR169" s="228"/>
    </row>
    <row r="170" spans="1:330" x14ac:dyDescent="0.25">
      <c r="R170" s="228"/>
      <c r="S170" s="228"/>
      <c r="T170" s="228"/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  <c r="AL170" s="228"/>
      <c r="AM170" s="228"/>
      <c r="AN170" s="228"/>
      <c r="AO170" s="228"/>
      <c r="AP170" s="228"/>
      <c r="AQ170" s="228"/>
      <c r="AR170" s="228"/>
      <c r="AS170" s="228"/>
      <c r="AT170" s="228"/>
      <c r="AU170" s="228"/>
      <c r="AV170" s="228"/>
      <c r="AW170" s="228"/>
      <c r="AX170" s="228"/>
      <c r="AY170" s="228"/>
      <c r="AZ170" s="228"/>
      <c r="BA170" s="228"/>
      <c r="BB170" s="228"/>
      <c r="BC170" s="228"/>
      <c r="BD170" s="228"/>
      <c r="BE170" s="228"/>
      <c r="BF170" s="228"/>
      <c r="BG170" s="228"/>
      <c r="BH170" s="228"/>
      <c r="BI170" s="228"/>
      <c r="BJ170" s="228"/>
      <c r="BK170" s="228"/>
      <c r="BL170" s="228"/>
      <c r="BM170" s="228"/>
      <c r="BN170" s="228"/>
      <c r="BO170" s="228"/>
      <c r="BP170" s="228"/>
      <c r="BQ170" s="228"/>
      <c r="BR170" s="228"/>
      <c r="BS170" s="228"/>
      <c r="BT170" s="228"/>
      <c r="BU170" s="228"/>
      <c r="BV170" s="228"/>
      <c r="BW170" s="228"/>
      <c r="BX170" s="228"/>
      <c r="BY170" s="228"/>
      <c r="BZ170" s="228"/>
      <c r="CA170" s="228"/>
      <c r="CB170" s="228"/>
      <c r="CC170" s="228"/>
      <c r="CD170" s="228"/>
      <c r="CE170" s="228"/>
      <c r="CF170" s="228"/>
      <c r="CG170" s="228"/>
      <c r="CH170" s="228"/>
      <c r="CI170" s="228"/>
      <c r="CJ170" s="228"/>
      <c r="CK170" s="228"/>
      <c r="CL170" s="228"/>
      <c r="CM170" s="228"/>
      <c r="CN170" s="228"/>
      <c r="CO170" s="228"/>
      <c r="CP170" s="228"/>
      <c r="CQ170" s="228"/>
      <c r="CR170" s="228"/>
      <c r="CS170" s="228"/>
      <c r="CT170" s="228"/>
      <c r="CU170" s="228"/>
      <c r="CV170" s="228"/>
      <c r="CW170" s="228"/>
      <c r="CX170" s="228"/>
      <c r="CY170" s="228"/>
      <c r="CZ170" s="228"/>
      <c r="DA170" s="228"/>
      <c r="DB170" s="228"/>
      <c r="DC170" s="228"/>
      <c r="DD170" s="228"/>
      <c r="DE170" s="228"/>
      <c r="DF170" s="228"/>
      <c r="DG170" s="228"/>
      <c r="DH170" s="228"/>
      <c r="DI170" s="228"/>
      <c r="DJ170" s="228"/>
      <c r="DK170" s="228"/>
      <c r="DL170" s="228"/>
      <c r="DM170" s="228"/>
      <c r="DN170" s="228"/>
      <c r="DO170" s="228"/>
      <c r="DP170" s="228"/>
      <c r="DQ170" s="228"/>
      <c r="DR170" s="228"/>
      <c r="DS170" s="228"/>
      <c r="DT170" s="228"/>
      <c r="DU170" s="228"/>
      <c r="DV170" s="228"/>
      <c r="DW170" s="228"/>
      <c r="DX170" s="228"/>
      <c r="DY170" s="228"/>
      <c r="DZ170" s="228"/>
    </row>
    <row r="171" spans="1:330" x14ac:dyDescent="0.25"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  <c r="BI171" s="228"/>
      <c r="BJ171" s="228"/>
      <c r="BK171" s="228"/>
      <c r="BL171" s="228"/>
      <c r="BM171" s="228"/>
      <c r="BN171" s="228"/>
      <c r="BO171" s="228"/>
      <c r="BP171" s="228"/>
      <c r="BQ171" s="228"/>
      <c r="BR171" s="228"/>
      <c r="BS171" s="228"/>
      <c r="BT171" s="228"/>
      <c r="BU171" s="228"/>
      <c r="BV171" s="228"/>
      <c r="BW171" s="228"/>
      <c r="BX171" s="228"/>
      <c r="BY171" s="228"/>
      <c r="BZ171" s="228"/>
      <c r="CA171" s="228"/>
      <c r="CB171" s="228"/>
      <c r="CC171" s="228"/>
      <c r="CD171" s="228"/>
      <c r="CE171" s="228"/>
      <c r="CF171" s="228"/>
      <c r="CG171" s="228"/>
      <c r="CH171" s="228"/>
      <c r="CI171" s="228"/>
      <c r="CJ171" s="228"/>
      <c r="CK171" s="228"/>
      <c r="CL171" s="228"/>
      <c r="CM171" s="228"/>
      <c r="CN171" s="228"/>
      <c r="CO171" s="228"/>
      <c r="CP171" s="228"/>
      <c r="CQ171" s="228"/>
      <c r="CR171" s="228"/>
      <c r="CS171" s="228"/>
      <c r="CT171" s="228"/>
      <c r="CU171" s="228"/>
      <c r="CV171" s="228"/>
      <c r="CW171" s="228"/>
      <c r="CX171" s="228"/>
      <c r="CY171" s="228"/>
      <c r="CZ171" s="228"/>
      <c r="DA171" s="228"/>
      <c r="DB171" s="228"/>
      <c r="DC171" s="228"/>
      <c r="DD171" s="228"/>
      <c r="DE171" s="228"/>
      <c r="DF171" s="228"/>
      <c r="DG171" s="228"/>
      <c r="DH171" s="228"/>
      <c r="DI171" s="228"/>
      <c r="DJ171" s="228"/>
      <c r="DK171" s="228"/>
      <c r="DL171" s="228"/>
      <c r="DM171" s="228"/>
      <c r="DN171" s="228"/>
      <c r="DO171" s="228"/>
      <c r="DP171" s="228"/>
      <c r="DQ171" s="228"/>
      <c r="DR171" s="228"/>
      <c r="DS171" s="228"/>
      <c r="DT171" s="228"/>
      <c r="DU171" s="228"/>
      <c r="DV171" s="228"/>
      <c r="DW171" s="228"/>
      <c r="DX171" s="228"/>
      <c r="DY171" s="228"/>
      <c r="DZ171" s="228"/>
    </row>
    <row r="172" spans="1:330" x14ac:dyDescent="0.25">
      <c r="N172" s="234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228"/>
      <c r="BB172" s="228"/>
      <c r="BC172" s="228"/>
      <c r="BD172" s="228"/>
      <c r="BE172" s="228"/>
      <c r="BF172" s="228"/>
      <c r="BG172" s="228"/>
      <c r="BH172" s="228"/>
      <c r="BI172" s="228"/>
      <c r="BJ172" s="228"/>
      <c r="BK172" s="228"/>
      <c r="BL172" s="228"/>
      <c r="BM172" s="228"/>
      <c r="BN172" s="228"/>
      <c r="BO172" s="228"/>
      <c r="BP172" s="228"/>
      <c r="BQ172" s="228"/>
      <c r="BR172" s="228"/>
      <c r="BS172" s="228"/>
      <c r="BT172" s="228"/>
      <c r="BU172" s="228"/>
      <c r="BV172" s="228"/>
      <c r="BW172" s="228"/>
      <c r="BX172" s="228"/>
      <c r="BY172" s="228"/>
      <c r="BZ172" s="228"/>
      <c r="CA172" s="228"/>
      <c r="CB172" s="228"/>
      <c r="CC172" s="228"/>
      <c r="CD172" s="228"/>
      <c r="CE172" s="228"/>
      <c r="CF172" s="228"/>
      <c r="CG172" s="228"/>
      <c r="CH172" s="228"/>
      <c r="CI172" s="228"/>
      <c r="CJ172" s="228"/>
      <c r="CK172" s="228"/>
      <c r="CL172" s="228"/>
      <c r="CM172" s="228"/>
      <c r="CN172" s="228"/>
      <c r="CO172" s="228"/>
      <c r="CP172" s="228"/>
      <c r="CQ172" s="228"/>
      <c r="CR172" s="228"/>
      <c r="CS172" s="228"/>
      <c r="CT172" s="228"/>
      <c r="CU172" s="228"/>
      <c r="CV172" s="228"/>
      <c r="CW172" s="228"/>
      <c r="CX172" s="228"/>
      <c r="CY172" s="228"/>
      <c r="CZ172" s="228"/>
      <c r="DA172" s="228"/>
      <c r="DB172" s="228"/>
      <c r="DC172" s="228"/>
      <c r="DD172" s="228"/>
      <c r="DE172" s="228"/>
      <c r="DF172" s="228"/>
      <c r="DG172" s="228"/>
      <c r="DH172" s="228"/>
      <c r="DI172" s="228"/>
      <c r="DJ172" s="228"/>
      <c r="DK172" s="228"/>
      <c r="DL172" s="228"/>
      <c r="DM172" s="228"/>
      <c r="DN172" s="228"/>
      <c r="DO172" s="228"/>
      <c r="DP172" s="228"/>
      <c r="DQ172" s="228"/>
      <c r="DR172" s="228"/>
      <c r="DS172" s="228"/>
      <c r="DT172" s="228"/>
      <c r="DU172" s="228"/>
      <c r="DV172" s="228"/>
      <c r="DW172" s="228"/>
      <c r="DX172" s="228"/>
      <c r="DY172" s="228"/>
      <c r="DZ172" s="228"/>
    </row>
    <row r="173" spans="1:330" x14ac:dyDescent="0.25"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  <c r="AV173" s="228"/>
      <c r="AW173" s="228"/>
      <c r="AX173" s="228"/>
      <c r="AY173" s="228"/>
      <c r="AZ173" s="228"/>
      <c r="BA173" s="228"/>
      <c r="BB173" s="228"/>
      <c r="BC173" s="228"/>
      <c r="BD173" s="228"/>
      <c r="BE173" s="228"/>
      <c r="BF173" s="228"/>
      <c r="BG173" s="228"/>
      <c r="BH173" s="228"/>
      <c r="BI173" s="228"/>
      <c r="BJ173" s="228"/>
      <c r="BK173" s="228"/>
      <c r="BL173" s="228"/>
      <c r="BM173" s="228"/>
      <c r="BN173" s="228"/>
      <c r="BO173" s="228"/>
      <c r="BP173" s="228"/>
      <c r="BQ173" s="228"/>
      <c r="BR173" s="228"/>
      <c r="BS173" s="228"/>
      <c r="BT173" s="228"/>
      <c r="BU173" s="228"/>
      <c r="BV173" s="228"/>
      <c r="BW173" s="228"/>
      <c r="BX173" s="228"/>
      <c r="BY173" s="228"/>
      <c r="BZ173" s="228"/>
      <c r="CA173" s="228"/>
      <c r="CB173" s="228"/>
      <c r="CC173" s="228"/>
      <c r="CD173" s="228"/>
      <c r="CE173" s="228"/>
      <c r="CF173" s="228"/>
      <c r="CG173" s="228"/>
      <c r="CH173" s="228"/>
      <c r="CI173" s="228"/>
      <c r="CJ173" s="228"/>
      <c r="CK173" s="228"/>
      <c r="CL173" s="228"/>
      <c r="CM173" s="228"/>
      <c r="CN173" s="228"/>
      <c r="CO173" s="228"/>
      <c r="CP173" s="228"/>
      <c r="CQ173" s="228"/>
      <c r="CR173" s="228"/>
      <c r="CS173" s="228"/>
      <c r="CT173" s="228"/>
      <c r="CU173" s="228"/>
      <c r="CV173" s="228"/>
      <c r="CW173" s="228"/>
      <c r="CX173" s="228"/>
      <c r="CY173" s="228"/>
      <c r="CZ173" s="228"/>
      <c r="DA173" s="228"/>
      <c r="DB173" s="228"/>
      <c r="DC173" s="228"/>
      <c r="DD173" s="228"/>
      <c r="DE173" s="228"/>
      <c r="DF173" s="228"/>
      <c r="DG173" s="228"/>
      <c r="DH173" s="228"/>
      <c r="DI173" s="228"/>
      <c r="DJ173" s="228"/>
      <c r="DK173" s="228"/>
      <c r="DL173" s="228"/>
      <c r="DM173" s="228"/>
      <c r="DN173" s="228"/>
      <c r="DO173" s="228"/>
      <c r="DP173" s="228"/>
      <c r="DQ173" s="228"/>
      <c r="DR173" s="228"/>
      <c r="DS173" s="228"/>
      <c r="DT173" s="228"/>
      <c r="DU173" s="228"/>
      <c r="DV173" s="228"/>
      <c r="DW173" s="228"/>
      <c r="DX173" s="228"/>
      <c r="DY173" s="228"/>
      <c r="DZ173" s="228"/>
    </row>
    <row r="174" spans="1:330" x14ac:dyDescent="0.25"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28"/>
      <c r="BA174" s="228"/>
      <c r="BB174" s="228"/>
      <c r="BC174" s="228"/>
      <c r="BD174" s="228"/>
      <c r="BE174" s="228"/>
      <c r="BF174" s="228"/>
      <c r="BG174" s="228"/>
      <c r="BH174" s="228"/>
      <c r="BI174" s="228"/>
      <c r="BJ174" s="228"/>
      <c r="BK174" s="228"/>
      <c r="BL174" s="228"/>
      <c r="BM174" s="228"/>
      <c r="BN174" s="228"/>
      <c r="BO174" s="228"/>
      <c r="BP174" s="228"/>
      <c r="BQ174" s="228"/>
      <c r="BR174" s="228"/>
      <c r="BS174" s="228"/>
      <c r="BT174" s="228"/>
      <c r="BU174" s="228"/>
      <c r="BV174" s="228"/>
      <c r="BW174" s="228"/>
      <c r="BX174" s="228"/>
      <c r="BY174" s="228"/>
      <c r="BZ174" s="228"/>
      <c r="CA174" s="228"/>
      <c r="CB174" s="228"/>
      <c r="CC174" s="228"/>
      <c r="CD174" s="228"/>
      <c r="CE174" s="228"/>
      <c r="CF174" s="228"/>
      <c r="CG174" s="228"/>
      <c r="CH174" s="228"/>
      <c r="CI174" s="228"/>
      <c r="CJ174" s="228"/>
      <c r="CK174" s="228"/>
      <c r="CL174" s="228"/>
      <c r="CM174" s="228"/>
      <c r="CN174" s="228"/>
      <c r="CO174" s="228"/>
      <c r="CP174" s="228"/>
      <c r="CQ174" s="228"/>
      <c r="CR174" s="228"/>
      <c r="CS174" s="228"/>
      <c r="CT174" s="228"/>
      <c r="CU174" s="228"/>
      <c r="CV174" s="228"/>
      <c r="CW174" s="228"/>
      <c r="CX174" s="228"/>
      <c r="CY174" s="228"/>
      <c r="CZ174" s="228"/>
      <c r="DA174" s="228"/>
      <c r="DB174" s="228"/>
      <c r="DC174" s="228"/>
      <c r="DD174" s="228"/>
      <c r="DE174" s="228"/>
      <c r="DF174" s="228"/>
      <c r="DG174" s="228"/>
      <c r="DH174" s="228"/>
      <c r="DI174" s="228"/>
      <c r="DJ174" s="228"/>
      <c r="DK174" s="228"/>
      <c r="DL174" s="228"/>
      <c r="DM174" s="228"/>
      <c r="DN174" s="228"/>
      <c r="DO174" s="228"/>
      <c r="DP174" s="228"/>
      <c r="DQ174" s="228"/>
      <c r="DR174" s="228"/>
      <c r="DS174" s="228"/>
      <c r="DT174" s="228"/>
      <c r="DU174" s="228"/>
      <c r="DV174" s="228"/>
      <c r="DW174" s="228"/>
      <c r="DX174" s="228"/>
      <c r="DY174" s="228"/>
      <c r="DZ174" s="228"/>
    </row>
    <row r="175" spans="1:330" x14ac:dyDescent="0.25"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228"/>
      <c r="BB175" s="228"/>
      <c r="BC175" s="228"/>
      <c r="BD175" s="228"/>
      <c r="BE175" s="228"/>
      <c r="BF175" s="228"/>
      <c r="BG175" s="228"/>
      <c r="BH175" s="228"/>
      <c r="BI175" s="228"/>
      <c r="BJ175" s="228"/>
      <c r="BK175" s="228"/>
      <c r="BL175" s="228"/>
      <c r="BM175" s="228"/>
      <c r="BN175" s="228"/>
      <c r="BO175" s="228"/>
      <c r="BP175" s="228"/>
      <c r="BQ175" s="228"/>
      <c r="BR175" s="228"/>
      <c r="BS175" s="228"/>
      <c r="BT175" s="228"/>
      <c r="BU175" s="228"/>
      <c r="BV175" s="228"/>
      <c r="BW175" s="228"/>
      <c r="BX175" s="228"/>
      <c r="BY175" s="228"/>
      <c r="BZ175" s="228"/>
      <c r="CA175" s="228"/>
      <c r="CB175" s="228"/>
      <c r="CC175" s="228"/>
      <c r="CD175" s="228"/>
      <c r="CE175" s="228"/>
      <c r="CF175" s="228"/>
      <c r="CG175" s="228"/>
      <c r="CH175" s="228"/>
      <c r="CI175" s="228"/>
      <c r="CJ175" s="228"/>
      <c r="CK175" s="228"/>
      <c r="CL175" s="228"/>
      <c r="CM175" s="228"/>
      <c r="CN175" s="228"/>
      <c r="CO175" s="228"/>
      <c r="CP175" s="228"/>
      <c r="CQ175" s="228"/>
      <c r="CR175" s="228"/>
      <c r="CS175" s="228"/>
      <c r="CT175" s="228"/>
      <c r="CU175" s="228"/>
      <c r="CV175" s="228"/>
      <c r="CW175" s="228"/>
      <c r="CX175" s="228"/>
      <c r="CY175" s="228"/>
      <c r="CZ175" s="228"/>
      <c r="DA175" s="228"/>
      <c r="DB175" s="228"/>
      <c r="DC175" s="228"/>
      <c r="DD175" s="228"/>
      <c r="DE175" s="228"/>
      <c r="DF175" s="228"/>
      <c r="DG175" s="228"/>
      <c r="DH175" s="228"/>
      <c r="DI175" s="228"/>
      <c r="DJ175" s="228"/>
      <c r="DK175" s="228"/>
      <c r="DL175" s="228"/>
      <c r="DM175" s="228"/>
      <c r="DN175" s="228"/>
      <c r="DO175" s="228"/>
      <c r="DP175" s="228"/>
      <c r="DQ175" s="228"/>
      <c r="DR175" s="228"/>
      <c r="DS175" s="228"/>
      <c r="DT175" s="228"/>
      <c r="DU175" s="228"/>
      <c r="DV175" s="228"/>
      <c r="DW175" s="228"/>
      <c r="DX175" s="228"/>
      <c r="DY175" s="228"/>
      <c r="DZ175" s="228"/>
    </row>
    <row r="176" spans="1:330" x14ac:dyDescent="0.25"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228"/>
      <c r="BB176" s="228"/>
      <c r="BC176" s="228"/>
      <c r="BD176" s="228"/>
      <c r="BE176" s="228"/>
      <c r="BF176" s="228"/>
      <c r="BG176" s="228"/>
      <c r="BH176" s="228"/>
      <c r="BI176" s="228"/>
      <c r="BJ176" s="228"/>
      <c r="BK176" s="228"/>
      <c r="BL176" s="228"/>
      <c r="BM176" s="228"/>
      <c r="BN176" s="228"/>
      <c r="BO176" s="228"/>
      <c r="BP176" s="228"/>
      <c r="BQ176" s="228"/>
      <c r="BR176" s="228"/>
      <c r="BS176" s="228"/>
      <c r="BT176" s="228"/>
      <c r="BU176" s="228"/>
      <c r="BV176" s="228"/>
      <c r="BW176" s="228"/>
      <c r="BX176" s="228"/>
      <c r="BY176" s="228"/>
      <c r="BZ176" s="228"/>
      <c r="CA176" s="228"/>
      <c r="CB176" s="228"/>
      <c r="CC176" s="228"/>
      <c r="CD176" s="228"/>
      <c r="CE176" s="228"/>
      <c r="CF176" s="228"/>
      <c r="CG176" s="228"/>
      <c r="CH176" s="228"/>
      <c r="CI176" s="228"/>
      <c r="CJ176" s="228"/>
      <c r="CK176" s="228"/>
      <c r="CL176" s="228"/>
      <c r="CM176" s="228"/>
      <c r="CN176" s="228"/>
      <c r="CO176" s="228"/>
      <c r="CP176" s="228"/>
      <c r="CQ176" s="228"/>
      <c r="CR176" s="228"/>
      <c r="CS176" s="228"/>
      <c r="CT176" s="228"/>
      <c r="CU176" s="228"/>
      <c r="CV176" s="228"/>
      <c r="CW176" s="228"/>
      <c r="CX176" s="228"/>
      <c r="CY176" s="228"/>
      <c r="CZ176" s="228"/>
      <c r="DA176" s="228"/>
      <c r="DB176" s="228"/>
      <c r="DC176" s="228"/>
      <c r="DD176" s="228"/>
      <c r="DE176" s="228"/>
      <c r="DF176" s="228"/>
      <c r="DG176" s="228"/>
      <c r="DH176" s="228"/>
      <c r="DI176" s="228"/>
      <c r="DJ176" s="228"/>
      <c r="DK176" s="228"/>
      <c r="DL176" s="228"/>
      <c r="DM176" s="228"/>
      <c r="DN176" s="228"/>
      <c r="DO176" s="228"/>
      <c r="DP176" s="228"/>
      <c r="DQ176" s="228"/>
      <c r="DR176" s="228"/>
      <c r="DS176" s="228"/>
      <c r="DT176" s="228"/>
      <c r="DU176" s="228"/>
      <c r="DV176" s="228"/>
      <c r="DW176" s="228"/>
      <c r="DX176" s="228"/>
      <c r="DY176" s="228"/>
      <c r="DZ176" s="228"/>
    </row>
    <row r="177" spans="18:130" x14ac:dyDescent="0.25"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  <c r="AO177" s="228"/>
      <c r="AP177" s="228"/>
      <c r="AQ177" s="228"/>
      <c r="AR177" s="228"/>
      <c r="AS177" s="228"/>
      <c r="AT177" s="228"/>
      <c r="AU177" s="228"/>
      <c r="AV177" s="228"/>
      <c r="AW177" s="228"/>
      <c r="AX177" s="228"/>
      <c r="AY177" s="228"/>
      <c r="AZ177" s="228"/>
      <c r="BA177" s="228"/>
      <c r="BB177" s="228"/>
      <c r="BC177" s="228"/>
      <c r="BD177" s="228"/>
      <c r="BE177" s="228"/>
      <c r="BF177" s="228"/>
      <c r="BG177" s="228"/>
      <c r="BH177" s="228"/>
      <c r="BI177" s="228"/>
      <c r="BJ177" s="228"/>
      <c r="BK177" s="228"/>
      <c r="BL177" s="228"/>
      <c r="BM177" s="228"/>
      <c r="BN177" s="228"/>
      <c r="BO177" s="228"/>
      <c r="BP177" s="228"/>
      <c r="BQ177" s="228"/>
      <c r="BR177" s="228"/>
      <c r="BS177" s="228"/>
      <c r="BT177" s="228"/>
      <c r="BU177" s="228"/>
      <c r="BV177" s="228"/>
      <c r="BW177" s="228"/>
      <c r="BX177" s="228"/>
      <c r="BY177" s="228"/>
      <c r="BZ177" s="228"/>
      <c r="CA177" s="228"/>
      <c r="CB177" s="228"/>
      <c r="CC177" s="228"/>
      <c r="CD177" s="228"/>
      <c r="CE177" s="228"/>
      <c r="CF177" s="228"/>
      <c r="CG177" s="228"/>
      <c r="CH177" s="228"/>
      <c r="CI177" s="228"/>
      <c r="CJ177" s="228"/>
      <c r="CK177" s="228"/>
      <c r="CL177" s="228"/>
      <c r="CM177" s="228"/>
      <c r="CN177" s="228"/>
      <c r="CO177" s="228"/>
      <c r="CP177" s="228"/>
      <c r="CQ177" s="228"/>
      <c r="CR177" s="228"/>
      <c r="CS177" s="228"/>
      <c r="CT177" s="228"/>
      <c r="CU177" s="228"/>
      <c r="CV177" s="228"/>
      <c r="CW177" s="228"/>
      <c r="CX177" s="228"/>
      <c r="CY177" s="228"/>
      <c r="CZ177" s="228"/>
      <c r="DA177" s="228"/>
      <c r="DB177" s="228"/>
      <c r="DC177" s="228"/>
      <c r="DD177" s="228"/>
      <c r="DE177" s="228"/>
      <c r="DF177" s="228"/>
      <c r="DG177" s="228"/>
      <c r="DH177" s="228"/>
      <c r="DI177" s="228"/>
      <c r="DJ177" s="228"/>
      <c r="DK177" s="228"/>
      <c r="DL177" s="228"/>
      <c r="DM177" s="228"/>
      <c r="DN177" s="228"/>
      <c r="DO177" s="228"/>
      <c r="DP177" s="228"/>
      <c r="DQ177" s="228"/>
      <c r="DR177" s="228"/>
      <c r="DS177" s="228"/>
      <c r="DT177" s="228"/>
      <c r="DU177" s="228"/>
      <c r="DV177" s="228"/>
      <c r="DW177" s="228"/>
      <c r="DX177" s="228"/>
      <c r="DY177" s="228"/>
      <c r="DZ177" s="228"/>
    </row>
    <row r="178" spans="18:130" x14ac:dyDescent="0.25"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  <c r="AO178" s="228"/>
      <c r="AP178" s="228"/>
      <c r="AQ178" s="228"/>
      <c r="AR178" s="228"/>
      <c r="AS178" s="228"/>
      <c r="AT178" s="228"/>
      <c r="AU178" s="228"/>
      <c r="AV178" s="228"/>
      <c r="AW178" s="228"/>
      <c r="AX178" s="228"/>
      <c r="AY178" s="228"/>
      <c r="AZ178" s="228"/>
      <c r="BA178" s="228"/>
      <c r="BB178" s="228"/>
      <c r="BC178" s="228"/>
      <c r="BD178" s="228"/>
      <c r="BE178" s="228"/>
      <c r="BF178" s="228"/>
      <c r="BG178" s="228"/>
      <c r="BH178" s="228"/>
      <c r="BI178" s="228"/>
      <c r="BJ178" s="228"/>
      <c r="BK178" s="228"/>
      <c r="BL178" s="228"/>
      <c r="BM178" s="228"/>
      <c r="BN178" s="228"/>
      <c r="BO178" s="228"/>
      <c r="BP178" s="228"/>
      <c r="BQ178" s="228"/>
      <c r="BR178" s="228"/>
      <c r="BS178" s="228"/>
      <c r="BT178" s="228"/>
      <c r="BU178" s="228"/>
      <c r="BV178" s="228"/>
      <c r="BW178" s="228"/>
      <c r="BX178" s="228"/>
      <c r="BY178" s="228"/>
      <c r="BZ178" s="228"/>
      <c r="CA178" s="228"/>
      <c r="CB178" s="228"/>
      <c r="CC178" s="228"/>
      <c r="CD178" s="228"/>
      <c r="CE178" s="228"/>
      <c r="CF178" s="228"/>
      <c r="CG178" s="228"/>
      <c r="CH178" s="228"/>
      <c r="CI178" s="228"/>
      <c r="CJ178" s="228"/>
      <c r="CK178" s="228"/>
      <c r="CL178" s="228"/>
      <c r="CM178" s="228"/>
      <c r="CN178" s="228"/>
      <c r="CO178" s="228"/>
      <c r="CP178" s="228"/>
      <c r="CQ178" s="228"/>
      <c r="CR178" s="228"/>
      <c r="CS178" s="228"/>
      <c r="CT178" s="228"/>
      <c r="CU178" s="228"/>
      <c r="CV178" s="228"/>
      <c r="CW178" s="228"/>
      <c r="CX178" s="228"/>
      <c r="CY178" s="228"/>
      <c r="CZ178" s="228"/>
      <c r="DA178" s="228"/>
      <c r="DB178" s="228"/>
      <c r="DC178" s="228"/>
      <c r="DD178" s="228"/>
      <c r="DE178" s="228"/>
      <c r="DF178" s="228"/>
      <c r="DG178" s="228"/>
      <c r="DH178" s="228"/>
      <c r="DI178" s="228"/>
      <c r="DJ178" s="228"/>
      <c r="DK178" s="228"/>
      <c r="DL178" s="228"/>
      <c r="DM178" s="228"/>
      <c r="DN178" s="228"/>
      <c r="DO178" s="228"/>
      <c r="DP178" s="228"/>
      <c r="DQ178" s="228"/>
      <c r="DR178" s="228"/>
      <c r="DS178" s="228"/>
      <c r="DT178" s="228"/>
      <c r="DU178" s="228"/>
      <c r="DV178" s="228"/>
      <c r="DW178" s="228"/>
      <c r="DX178" s="228"/>
      <c r="DY178" s="228"/>
      <c r="DZ178" s="228"/>
    </row>
    <row r="179" spans="18:130" x14ac:dyDescent="0.25"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  <c r="AI179" s="228"/>
      <c r="AJ179" s="228"/>
      <c r="AK179" s="228"/>
      <c r="AL179" s="228"/>
      <c r="AM179" s="228"/>
      <c r="AN179" s="228"/>
      <c r="AO179" s="228"/>
      <c r="AP179" s="228"/>
      <c r="AQ179" s="228"/>
      <c r="AR179" s="228"/>
      <c r="AS179" s="228"/>
      <c r="AT179" s="228"/>
      <c r="AU179" s="228"/>
      <c r="AV179" s="228"/>
      <c r="AW179" s="228"/>
      <c r="AX179" s="228"/>
      <c r="AY179" s="228"/>
      <c r="AZ179" s="228"/>
      <c r="BA179" s="228"/>
      <c r="BB179" s="228"/>
      <c r="BC179" s="228"/>
      <c r="BD179" s="228"/>
      <c r="BE179" s="228"/>
      <c r="BF179" s="228"/>
      <c r="BG179" s="228"/>
      <c r="BH179" s="228"/>
      <c r="BI179" s="228"/>
      <c r="BJ179" s="228"/>
      <c r="BK179" s="228"/>
      <c r="BL179" s="228"/>
      <c r="BM179" s="228"/>
      <c r="BN179" s="228"/>
      <c r="BO179" s="228"/>
      <c r="BP179" s="228"/>
      <c r="BQ179" s="228"/>
      <c r="BR179" s="228"/>
      <c r="BS179" s="228"/>
      <c r="BT179" s="228"/>
      <c r="BU179" s="228"/>
      <c r="BV179" s="228"/>
      <c r="BW179" s="228"/>
      <c r="BX179" s="228"/>
      <c r="BY179" s="228"/>
      <c r="BZ179" s="228"/>
      <c r="CA179" s="228"/>
      <c r="CB179" s="228"/>
      <c r="CC179" s="228"/>
      <c r="CD179" s="228"/>
      <c r="CE179" s="228"/>
      <c r="CF179" s="228"/>
      <c r="CG179" s="228"/>
      <c r="CH179" s="228"/>
      <c r="CI179" s="228"/>
      <c r="CJ179" s="228"/>
      <c r="CK179" s="228"/>
      <c r="CL179" s="228"/>
      <c r="CM179" s="228"/>
      <c r="CN179" s="228"/>
      <c r="CO179" s="228"/>
      <c r="CP179" s="228"/>
      <c r="CQ179" s="228"/>
      <c r="CR179" s="228"/>
      <c r="CS179" s="228"/>
      <c r="CT179" s="228"/>
      <c r="CU179" s="228"/>
      <c r="CV179" s="228"/>
      <c r="CW179" s="228"/>
      <c r="CX179" s="228"/>
      <c r="CY179" s="228"/>
      <c r="CZ179" s="228"/>
      <c r="DA179" s="228"/>
      <c r="DB179" s="228"/>
      <c r="DC179" s="228"/>
      <c r="DD179" s="228"/>
      <c r="DE179" s="228"/>
      <c r="DF179" s="228"/>
      <c r="DG179" s="228"/>
      <c r="DH179" s="228"/>
      <c r="DI179" s="228"/>
      <c r="DJ179" s="228"/>
      <c r="DK179" s="228"/>
      <c r="DL179" s="228"/>
      <c r="DM179" s="228"/>
      <c r="DN179" s="228"/>
      <c r="DO179" s="228"/>
      <c r="DP179" s="228"/>
      <c r="DQ179" s="228"/>
      <c r="DR179" s="228"/>
      <c r="DS179" s="228"/>
      <c r="DT179" s="228"/>
      <c r="DU179" s="228"/>
      <c r="DV179" s="228"/>
      <c r="DW179" s="228"/>
      <c r="DX179" s="228"/>
      <c r="DY179" s="228"/>
      <c r="DZ179" s="228"/>
    </row>
    <row r="180" spans="18:130" x14ac:dyDescent="0.25">
      <c r="R180" s="228"/>
      <c r="S180" s="228"/>
      <c r="T180" s="228"/>
      <c r="U180" s="228"/>
      <c r="V180" s="228"/>
      <c r="W180" s="228"/>
      <c r="X180" s="228"/>
      <c r="Y180" s="228"/>
      <c r="Z180" s="228"/>
      <c r="AA180" s="228"/>
      <c r="AB180" s="228"/>
      <c r="AC180" s="228"/>
      <c r="AD180" s="228"/>
      <c r="AE180" s="228"/>
      <c r="AF180" s="228"/>
      <c r="AG180" s="228"/>
      <c r="AH180" s="228"/>
      <c r="AI180" s="228"/>
      <c r="AJ180" s="228"/>
      <c r="AK180" s="228"/>
      <c r="AL180" s="228"/>
      <c r="AM180" s="228"/>
      <c r="AN180" s="228"/>
      <c r="AO180" s="228"/>
      <c r="AP180" s="228"/>
      <c r="AQ180" s="228"/>
      <c r="AR180" s="228"/>
      <c r="AS180" s="228"/>
      <c r="AT180" s="228"/>
      <c r="AU180" s="228"/>
      <c r="AV180" s="228"/>
      <c r="AW180" s="228"/>
      <c r="AX180" s="228"/>
      <c r="AY180" s="228"/>
      <c r="AZ180" s="228"/>
      <c r="BA180" s="228"/>
      <c r="BB180" s="228"/>
      <c r="BC180" s="228"/>
      <c r="BD180" s="228"/>
      <c r="BE180" s="228"/>
      <c r="BF180" s="228"/>
      <c r="BG180" s="228"/>
      <c r="BH180" s="228"/>
      <c r="BI180" s="228"/>
      <c r="BJ180" s="228"/>
      <c r="BK180" s="228"/>
      <c r="BL180" s="228"/>
      <c r="BM180" s="228"/>
      <c r="BN180" s="228"/>
      <c r="BO180" s="228"/>
      <c r="BP180" s="228"/>
      <c r="BQ180" s="228"/>
      <c r="BR180" s="228"/>
      <c r="BS180" s="228"/>
      <c r="BT180" s="228"/>
      <c r="BU180" s="228"/>
      <c r="BV180" s="228"/>
      <c r="BW180" s="228"/>
      <c r="BX180" s="228"/>
      <c r="BY180" s="228"/>
      <c r="BZ180" s="228"/>
      <c r="CA180" s="228"/>
      <c r="CB180" s="228"/>
      <c r="CC180" s="228"/>
      <c r="CD180" s="228"/>
      <c r="CE180" s="228"/>
      <c r="CF180" s="228"/>
      <c r="CG180" s="228"/>
      <c r="CH180" s="228"/>
      <c r="CI180" s="228"/>
      <c r="CJ180" s="228"/>
      <c r="CK180" s="228"/>
      <c r="CL180" s="228"/>
      <c r="CM180" s="228"/>
      <c r="CN180" s="228"/>
      <c r="CO180" s="228"/>
      <c r="CP180" s="228"/>
      <c r="CQ180" s="228"/>
      <c r="CR180" s="228"/>
      <c r="CS180" s="228"/>
      <c r="CT180" s="228"/>
      <c r="CU180" s="228"/>
      <c r="CV180" s="228"/>
      <c r="CW180" s="228"/>
      <c r="CX180" s="228"/>
      <c r="CY180" s="228"/>
      <c r="CZ180" s="228"/>
      <c r="DA180" s="228"/>
      <c r="DB180" s="228"/>
      <c r="DC180" s="228"/>
      <c r="DD180" s="228"/>
      <c r="DE180" s="228"/>
      <c r="DF180" s="228"/>
      <c r="DG180" s="228"/>
      <c r="DH180" s="228"/>
      <c r="DI180" s="228"/>
      <c r="DJ180" s="228"/>
      <c r="DK180" s="228"/>
      <c r="DL180" s="228"/>
      <c r="DM180" s="228"/>
      <c r="DN180" s="228"/>
      <c r="DO180" s="228"/>
      <c r="DP180" s="228"/>
      <c r="DQ180" s="228"/>
      <c r="DR180" s="228"/>
      <c r="DS180" s="228"/>
      <c r="DT180" s="228"/>
      <c r="DU180" s="228"/>
      <c r="DV180" s="228"/>
      <c r="DW180" s="228"/>
      <c r="DX180" s="228"/>
      <c r="DY180" s="228"/>
      <c r="DZ180" s="228"/>
    </row>
    <row r="181" spans="18:130" x14ac:dyDescent="0.25">
      <c r="R181" s="228"/>
      <c r="S181" s="228"/>
      <c r="T181" s="228"/>
      <c r="U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F181" s="228"/>
      <c r="AG181" s="228"/>
      <c r="AH181" s="228"/>
      <c r="AI181" s="228"/>
      <c r="AJ181" s="228"/>
      <c r="AK181" s="228"/>
      <c r="AL181" s="228"/>
      <c r="AM181" s="228"/>
      <c r="AN181" s="228"/>
      <c r="AO181" s="228"/>
      <c r="AP181" s="228"/>
      <c r="AQ181" s="228"/>
      <c r="AR181" s="228"/>
      <c r="AS181" s="228"/>
      <c r="AT181" s="228"/>
      <c r="AU181" s="228"/>
      <c r="AV181" s="228"/>
      <c r="AW181" s="228"/>
      <c r="AX181" s="228"/>
      <c r="AY181" s="228"/>
      <c r="AZ181" s="228"/>
      <c r="BA181" s="228"/>
      <c r="BB181" s="228"/>
      <c r="BC181" s="228"/>
      <c r="BD181" s="228"/>
      <c r="BE181" s="228"/>
      <c r="BF181" s="228"/>
      <c r="BG181" s="228"/>
      <c r="BH181" s="228"/>
      <c r="BI181" s="228"/>
      <c r="BJ181" s="228"/>
      <c r="BK181" s="228"/>
      <c r="BL181" s="228"/>
      <c r="BM181" s="228"/>
      <c r="BN181" s="228"/>
      <c r="BO181" s="228"/>
      <c r="BP181" s="228"/>
      <c r="BQ181" s="228"/>
      <c r="BR181" s="228"/>
      <c r="BS181" s="228"/>
      <c r="BT181" s="228"/>
      <c r="BU181" s="228"/>
      <c r="BV181" s="228"/>
      <c r="BW181" s="228"/>
      <c r="BX181" s="228"/>
      <c r="BY181" s="228"/>
      <c r="BZ181" s="228"/>
      <c r="CA181" s="228"/>
      <c r="CB181" s="228"/>
      <c r="CC181" s="228"/>
      <c r="CD181" s="228"/>
      <c r="CE181" s="228"/>
      <c r="CF181" s="228"/>
      <c r="CG181" s="228"/>
      <c r="CH181" s="228"/>
      <c r="CI181" s="228"/>
      <c r="CJ181" s="228"/>
      <c r="CK181" s="228"/>
      <c r="CL181" s="228"/>
      <c r="CM181" s="228"/>
      <c r="CN181" s="228"/>
      <c r="CO181" s="228"/>
      <c r="CP181" s="228"/>
      <c r="CQ181" s="228"/>
      <c r="CR181" s="228"/>
      <c r="CS181" s="228"/>
      <c r="CT181" s="228"/>
      <c r="CU181" s="228"/>
      <c r="CV181" s="228"/>
      <c r="CW181" s="228"/>
      <c r="CX181" s="228"/>
      <c r="CY181" s="228"/>
      <c r="CZ181" s="228"/>
      <c r="DA181" s="228"/>
      <c r="DB181" s="228"/>
      <c r="DC181" s="228"/>
      <c r="DD181" s="228"/>
      <c r="DE181" s="228"/>
      <c r="DF181" s="228"/>
      <c r="DG181" s="228"/>
      <c r="DH181" s="228"/>
      <c r="DI181" s="228"/>
      <c r="DJ181" s="228"/>
      <c r="DK181" s="228"/>
      <c r="DL181" s="228"/>
      <c r="DM181" s="228"/>
      <c r="DN181" s="228"/>
      <c r="DO181" s="228"/>
      <c r="DP181" s="228"/>
      <c r="DQ181" s="228"/>
      <c r="DR181" s="228"/>
      <c r="DS181" s="228"/>
      <c r="DT181" s="228"/>
      <c r="DU181" s="228"/>
      <c r="DV181" s="228"/>
      <c r="DW181" s="228"/>
      <c r="DX181" s="228"/>
      <c r="DY181" s="228"/>
      <c r="DZ181" s="228"/>
    </row>
    <row r="182" spans="18:130" x14ac:dyDescent="0.25">
      <c r="R182" s="228"/>
      <c r="S182" s="228"/>
      <c r="T182" s="228"/>
      <c r="U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F182" s="228"/>
      <c r="AG182" s="228"/>
      <c r="AH182" s="228"/>
      <c r="AI182" s="228"/>
      <c r="AJ182" s="228"/>
      <c r="AK182" s="228"/>
      <c r="AL182" s="228"/>
      <c r="AM182" s="228"/>
      <c r="AN182" s="228"/>
      <c r="AO182" s="228"/>
      <c r="AP182" s="228"/>
      <c r="AQ182" s="228"/>
      <c r="AR182" s="228"/>
      <c r="AS182" s="228"/>
      <c r="AT182" s="228"/>
      <c r="AU182" s="228"/>
      <c r="AV182" s="228"/>
      <c r="AW182" s="228"/>
      <c r="AX182" s="228"/>
      <c r="AY182" s="228"/>
      <c r="AZ182" s="228"/>
      <c r="BA182" s="228"/>
      <c r="BB182" s="228"/>
      <c r="BC182" s="228"/>
      <c r="BD182" s="228"/>
      <c r="BE182" s="228"/>
      <c r="BF182" s="228"/>
      <c r="BG182" s="228"/>
      <c r="BH182" s="228"/>
      <c r="BI182" s="228"/>
      <c r="BJ182" s="228"/>
      <c r="BK182" s="228"/>
      <c r="BL182" s="228"/>
      <c r="BM182" s="228"/>
      <c r="BN182" s="228"/>
      <c r="BO182" s="228"/>
      <c r="BP182" s="228"/>
      <c r="BQ182" s="228"/>
      <c r="BR182" s="228"/>
      <c r="BS182" s="228"/>
      <c r="BT182" s="228"/>
      <c r="BU182" s="228"/>
      <c r="BV182" s="228"/>
      <c r="BW182" s="228"/>
      <c r="BX182" s="228"/>
      <c r="BY182" s="228"/>
      <c r="BZ182" s="228"/>
      <c r="CA182" s="228"/>
      <c r="CB182" s="228"/>
      <c r="CC182" s="228"/>
      <c r="CD182" s="228"/>
      <c r="CE182" s="228"/>
      <c r="CF182" s="228"/>
      <c r="CG182" s="228"/>
      <c r="CH182" s="228"/>
      <c r="CI182" s="228"/>
      <c r="CJ182" s="228"/>
      <c r="CK182" s="228"/>
      <c r="CL182" s="228"/>
      <c r="CM182" s="228"/>
      <c r="CN182" s="228"/>
      <c r="CO182" s="228"/>
      <c r="CP182" s="228"/>
      <c r="CQ182" s="228"/>
      <c r="CR182" s="228"/>
      <c r="CS182" s="228"/>
      <c r="CT182" s="228"/>
      <c r="CU182" s="228"/>
      <c r="CV182" s="228"/>
      <c r="CW182" s="228"/>
      <c r="CX182" s="228"/>
      <c r="CY182" s="228"/>
      <c r="CZ182" s="228"/>
      <c r="DA182" s="228"/>
      <c r="DB182" s="228"/>
      <c r="DC182" s="228"/>
      <c r="DD182" s="228"/>
      <c r="DE182" s="228"/>
      <c r="DF182" s="228"/>
      <c r="DG182" s="228"/>
      <c r="DH182" s="228"/>
      <c r="DI182" s="228"/>
      <c r="DJ182" s="228"/>
      <c r="DK182" s="228"/>
      <c r="DL182" s="228"/>
      <c r="DM182" s="228"/>
      <c r="DN182" s="228"/>
      <c r="DO182" s="228"/>
      <c r="DP182" s="228"/>
      <c r="DQ182" s="228"/>
      <c r="DR182" s="228"/>
      <c r="DS182" s="228"/>
      <c r="DT182" s="228"/>
      <c r="DU182" s="228"/>
      <c r="DV182" s="228"/>
      <c r="DW182" s="228"/>
      <c r="DX182" s="228"/>
      <c r="DY182" s="228"/>
      <c r="DZ182" s="228"/>
    </row>
    <row r="183" spans="18:130" x14ac:dyDescent="0.25">
      <c r="R183" s="228"/>
      <c r="S183" s="228"/>
      <c r="T183" s="228"/>
      <c r="U183" s="228"/>
      <c r="V183" s="228"/>
      <c r="W183" s="228"/>
      <c r="X183" s="228"/>
      <c r="Y183" s="228"/>
      <c r="Z183" s="228"/>
      <c r="AA183" s="228"/>
      <c r="AB183" s="228"/>
      <c r="AC183" s="228"/>
      <c r="AD183" s="228"/>
      <c r="AE183" s="228"/>
      <c r="AF183" s="228"/>
      <c r="AG183" s="228"/>
      <c r="AH183" s="228"/>
      <c r="AI183" s="228"/>
      <c r="AJ183" s="228"/>
      <c r="AK183" s="228"/>
      <c r="AL183" s="228"/>
      <c r="AM183" s="228"/>
      <c r="AN183" s="228"/>
      <c r="AO183" s="228"/>
      <c r="AP183" s="228"/>
      <c r="AQ183" s="228"/>
      <c r="AR183" s="228"/>
      <c r="AS183" s="228"/>
      <c r="AT183" s="228"/>
      <c r="AU183" s="228"/>
      <c r="AV183" s="228"/>
      <c r="AW183" s="228"/>
      <c r="AX183" s="228"/>
      <c r="AY183" s="228"/>
      <c r="AZ183" s="228"/>
      <c r="BA183" s="228"/>
      <c r="BB183" s="228"/>
      <c r="BC183" s="228"/>
      <c r="BD183" s="228"/>
      <c r="BE183" s="228"/>
      <c r="BF183" s="228"/>
      <c r="BG183" s="228"/>
      <c r="BH183" s="228"/>
      <c r="BI183" s="228"/>
      <c r="BJ183" s="228"/>
      <c r="BK183" s="228"/>
      <c r="BL183" s="228"/>
      <c r="BM183" s="228"/>
      <c r="BN183" s="228"/>
      <c r="BO183" s="228"/>
      <c r="BP183" s="228"/>
      <c r="BQ183" s="228"/>
      <c r="BR183" s="228"/>
      <c r="BS183" s="228"/>
      <c r="BT183" s="228"/>
      <c r="BU183" s="228"/>
      <c r="BV183" s="228"/>
      <c r="BW183" s="228"/>
      <c r="BX183" s="228"/>
      <c r="BY183" s="228"/>
      <c r="BZ183" s="228"/>
      <c r="CA183" s="228"/>
      <c r="CB183" s="228"/>
      <c r="CC183" s="228"/>
      <c r="CD183" s="228"/>
      <c r="CE183" s="228"/>
      <c r="CF183" s="228"/>
      <c r="CG183" s="228"/>
      <c r="CH183" s="228"/>
      <c r="CI183" s="228"/>
      <c r="CJ183" s="228"/>
      <c r="CK183" s="228"/>
      <c r="CL183" s="228"/>
      <c r="CM183" s="228"/>
      <c r="CN183" s="228"/>
      <c r="CO183" s="228"/>
      <c r="CP183" s="228"/>
      <c r="CQ183" s="228"/>
      <c r="CR183" s="228"/>
      <c r="CS183" s="228"/>
      <c r="CT183" s="228"/>
      <c r="CU183" s="228"/>
      <c r="CV183" s="228"/>
      <c r="CW183" s="228"/>
      <c r="CX183" s="228"/>
      <c r="CY183" s="228"/>
      <c r="CZ183" s="228"/>
      <c r="DA183" s="228"/>
      <c r="DB183" s="228"/>
      <c r="DC183" s="228"/>
      <c r="DD183" s="228"/>
      <c r="DE183" s="228"/>
      <c r="DF183" s="228"/>
      <c r="DG183" s="228"/>
      <c r="DH183" s="228"/>
      <c r="DI183" s="228"/>
      <c r="DJ183" s="228"/>
      <c r="DK183" s="228"/>
      <c r="DL183" s="228"/>
      <c r="DM183" s="228"/>
      <c r="DN183" s="228"/>
      <c r="DO183" s="228"/>
      <c r="DP183" s="228"/>
      <c r="DQ183" s="228"/>
      <c r="DR183" s="228"/>
      <c r="DS183" s="228"/>
      <c r="DT183" s="228"/>
      <c r="DU183" s="228"/>
      <c r="DV183" s="228"/>
      <c r="DW183" s="228"/>
      <c r="DX183" s="228"/>
      <c r="DY183" s="228"/>
      <c r="DZ183" s="228"/>
    </row>
    <row r="184" spans="18:130" x14ac:dyDescent="0.25">
      <c r="R184" s="228"/>
      <c r="S184" s="228"/>
      <c r="T184" s="228"/>
      <c r="U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F184" s="228"/>
      <c r="AG184" s="228"/>
      <c r="AH184" s="228"/>
      <c r="AI184" s="228"/>
      <c r="AJ184" s="228"/>
      <c r="AK184" s="228"/>
      <c r="AL184" s="228"/>
      <c r="AM184" s="228"/>
      <c r="AN184" s="228"/>
      <c r="AO184" s="228"/>
      <c r="AP184" s="228"/>
      <c r="AQ184" s="228"/>
      <c r="AR184" s="228"/>
      <c r="AS184" s="228"/>
      <c r="AT184" s="228"/>
      <c r="AU184" s="228"/>
      <c r="AV184" s="228"/>
      <c r="AW184" s="228"/>
      <c r="AX184" s="228"/>
      <c r="AY184" s="228"/>
      <c r="AZ184" s="228"/>
      <c r="BA184" s="228"/>
      <c r="BB184" s="228"/>
      <c r="BC184" s="228"/>
      <c r="BD184" s="228"/>
      <c r="BE184" s="228"/>
      <c r="BF184" s="228"/>
      <c r="BG184" s="228"/>
      <c r="BH184" s="228"/>
      <c r="BI184" s="228"/>
      <c r="BJ184" s="228"/>
      <c r="BK184" s="228"/>
      <c r="BL184" s="228"/>
      <c r="BM184" s="228"/>
      <c r="BN184" s="228"/>
      <c r="BO184" s="228"/>
      <c r="BP184" s="228"/>
      <c r="BQ184" s="228"/>
      <c r="BR184" s="228"/>
      <c r="BS184" s="228"/>
      <c r="BT184" s="228"/>
      <c r="BU184" s="228"/>
      <c r="BV184" s="228"/>
      <c r="BW184" s="228"/>
      <c r="BX184" s="228"/>
      <c r="BY184" s="228"/>
      <c r="BZ184" s="228"/>
      <c r="CA184" s="228"/>
      <c r="CB184" s="228"/>
      <c r="CC184" s="228"/>
      <c r="CD184" s="228"/>
      <c r="CE184" s="228"/>
      <c r="CF184" s="228"/>
      <c r="CG184" s="228"/>
      <c r="CH184" s="228"/>
      <c r="CI184" s="228"/>
      <c r="CJ184" s="228"/>
      <c r="CK184" s="228"/>
      <c r="CL184" s="228"/>
      <c r="CM184" s="228"/>
      <c r="CN184" s="228"/>
      <c r="CO184" s="228"/>
      <c r="CP184" s="228"/>
      <c r="CQ184" s="228"/>
      <c r="CR184" s="228"/>
      <c r="CS184" s="228"/>
      <c r="CT184" s="228"/>
      <c r="CU184" s="228"/>
      <c r="CV184" s="228"/>
      <c r="CW184" s="228"/>
      <c r="CX184" s="228"/>
      <c r="CY184" s="228"/>
      <c r="CZ184" s="228"/>
      <c r="DA184" s="228"/>
      <c r="DB184" s="228"/>
      <c r="DC184" s="228"/>
      <c r="DD184" s="228"/>
      <c r="DE184" s="228"/>
      <c r="DF184" s="228"/>
      <c r="DG184" s="228"/>
      <c r="DH184" s="228"/>
      <c r="DI184" s="228"/>
      <c r="DJ184" s="228"/>
      <c r="DK184" s="228"/>
      <c r="DL184" s="228"/>
      <c r="DM184" s="228"/>
      <c r="DN184" s="228"/>
      <c r="DO184" s="228"/>
      <c r="DP184" s="228"/>
      <c r="DQ184" s="228"/>
      <c r="DR184" s="228"/>
      <c r="DS184" s="228"/>
      <c r="DT184" s="228"/>
      <c r="DU184" s="228"/>
      <c r="DV184" s="228"/>
      <c r="DW184" s="228"/>
      <c r="DX184" s="228"/>
      <c r="DY184" s="228"/>
      <c r="DZ184" s="228"/>
    </row>
    <row r="185" spans="18:130" x14ac:dyDescent="0.25">
      <c r="R185" s="228"/>
      <c r="S185" s="228"/>
      <c r="T185" s="228"/>
      <c r="U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F185" s="228"/>
      <c r="AG185" s="228"/>
      <c r="AH185" s="228"/>
      <c r="AI185" s="228"/>
      <c r="AJ185" s="228"/>
      <c r="AK185" s="228"/>
      <c r="AL185" s="228"/>
      <c r="AM185" s="228"/>
      <c r="AN185" s="228"/>
      <c r="AO185" s="228"/>
      <c r="AP185" s="228"/>
      <c r="AQ185" s="228"/>
      <c r="AR185" s="228"/>
      <c r="AS185" s="228"/>
      <c r="AT185" s="228"/>
      <c r="AU185" s="228"/>
      <c r="AV185" s="228"/>
      <c r="AW185" s="228"/>
      <c r="AX185" s="228"/>
      <c r="AY185" s="228"/>
      <c r="AZ185" s="228"/>
      <c r="BA185" s="228"/>
      <c r="BB185" s="228"/>
      <c r="BC185" s="228"/>
      <c r="BD185" s="228"/>
      <c r="BE185" s="228"/>
      <c r="BF185" s="228"/>
      <c r="BG185" s="228"/>
      <c r="BH185" s="228"/>
      <c r="BI185" s="228"/>
      <c r="BJ185" s="228"/>
      <c r="BK185" s="228"/>
      <c r="BL185" s="228"/>
      <c r="BM185" s="228"/>
      <c r="BN185" s="228"/>
      <c r="BO185" s="228"/>
      <c r="BP185" s="228"/>
      <c r="BQ185" s="228"/>
      <c r="BR185" s="228"/>
      <c r="BS185" s="228"/>
      <c r="BT185" s="228"/>
      <c r="BU185" s="228"/>
      <c r="BV185" s="228"/>
      <c r="BW185" s="228"/>
      <c r="BX185" s="228"/>
      <c r="BY185" s="228"/>
      <c r="BZ185" s="228"/>
      <c r="CA185" s="228"/>
      <c r="CB185" s="228"/>
      <c r="CC185" s="228"/>
      <c r="CD185" s="228"/>
      <c r="CE185" s="228"/>
      <c r="CF185" s="228"/>
      <c r="CG185" s="228"/>
      <c r="CH185" s="228"/>
      <c r="CI185" s="228"/>
      <c r="CJ185" s="228"/>
      <c r="CK185" s="228"/>
      <c r="CL185" s="228"/>
      <c r="CM185" s="228"/>
      <c r="CN185" s="228"/>
      <c r="CO185" s="228"/>
      <c r="CP185" s="228"/>
      <c r="CQ185" s="228"/>
      <c r="CR185" s="228"/>
      <c r="CS185" s="228"/>
      <c r="CT185" s="228"/>
      <c r="CU185" s="228"/>
      <c r="CV185" s="228"/>
      <c r="CW185" s="228"/>
      <c r="CX185" s="228"/>
      <c r="CY185" s="228"/>
      <c r="CZ185" s="228"/>
      <c r="DA185" s="228"/>
      <c r="DB185" s="228"/>
      <c r="DC185" s="228"/>
      <c r="DD185" s="228"/>
      <c r="DE185" s="228"/>
      <c r="DF185" s="228"/>
      <c r="DG185" s="228"/>
      <c r="DH185" s="228"/>
      <c r="DI185" s="228"/>
      <c r="DJ185" s="228"/>
      <c r="DK185" s="228"/>
      <c r="DL185" s="228"/>
      <c r="DM185" s="228"/>
      <c r="DN185" s="228"/>
      <c r="DO185" s="228"/>
      <c r="DP185" s="228"/>
      <c r="DQ185" s="228"/>
      <c r="DR185" s="228"/>
      <c r="DS185" s="228"/>
      <c r="DT185" s="228"/>
      <c r="DU185" s="228"/>
      <c r="DV185" s="228"/>
      <c r="DW185" s="228"/>
      <c r="DX185" s="228"/>
      <c r="DY185" s="228"/>
      <c r="DZ185" s="228"/>
    </row>
    <row r="186" spans="18:130" x14ac:dyDescent="0.25">
      <c r="R186" s="228"/>
      <c r="S186" s="228"/>
      <c r="T186" s="228"/>
      <c r="U186" s="228"/>
      <c r="V186" s="228"/>
      <c r="W186" s="228"/>
      <c r="X186" s="228"/>
      <c r="Y186" s="228"/>
      <c r="Z186" s="228"/>
      <c r="AA186" s="228"/>
      <c r="AB186" s="228"/>
      <c r="AC186" s="228"/>
      <c r="AD186" s="228"/>
      <c r="AE186" s="228"/>
      <c r="AF186" s="228"/>
      <c r="AG186" s="228"/>
      <c r="AH186" s="228"/>
      <c r="AI186" s="228"/>
      <c r="AJ186" s="228"/>
      <c r="AK186" s="228"/>
      <c r="AL186" s="228"/>
      <c r="AM186" s="228"/>
      <c r="AN186" s="228"/>
      <c r="AO186" s="228"/>
      <c r="AP186" s="228"/>
      <c r="AQ186" s="228"/>
      <c r="AR186" s="228"/>
      <c r="AS186" s="228"/>
      <c r="AT186" s="228"/>
      <c r="AU186" s="228"/>
      <c r="AV186" s="228"/>
      <c r="AW186" s="228"/>
      <c r="AX186" s="228"/>
      <c r="AY186" s="228"/>
      <c r="AZ186" s="228"/>
      <c r="BA186" s="228"/>
      <c r="BB186" s="228"/>
      <c r="BC186" s="228"/>
      <c r="BD186" s="228"/>
      <c r="BE186" s="228"/>
      <c r="BF186" s="228"/>
      <c r="BG186" s="228"/>
      <c r="BH186" s="228"/>
      <c r="BI186" s="228"/>
      <c r="BJ186" s="228"/>
      <c r="BK186" s="228"/>
      <c r="BL186" s="228"/>
      <c r="BM186" s="228"/>
      <c r="BN186" s="228"/>
      <c r="BO186" s="228"/>
      <c r="BP186" s="228"/>
      <c r="BQ186" s="228"/>
      <c r="BR186" s="228"/>
      <c r="BS186" s="228"/>
      <c r="BT186" s="228"/>
      <c r="BU186" s="228"/>
      <c r="BV186" s="228"/>
      <c r="BW186" s="228"/>
      <c r="BX186" s="228"/>
      <c r="BY186" s="228"/>
      <c r="BZ186" s="228"/>
      <c r="CA186" s="228"/>
      <c r="CB186" s="228"/>
      <c r="CC186" s="228"/>
      <c r="CD186" s="228"/>
      <c r="CE186" s="228"/>
      <c r="CF186" s="228"/>
      <c r="CG186" s="228"/>
      <c r="CH186" s="228"/>
      <c r="CI186" s="228"/>
      <c r="CJ186" s="228"/>
      <c r="CK186" s="228"/>
      <c r="CL186" s="228"/>
      <c r="CM186" s="228"/>
      <c r="CN186" s="228"/>
      <c r="CO186" s="228"/>
      <c r="CP186" s="228"/>
      <c r="CQ186" s="228"/>
      <c r="CR186" s="228"/>
      <c r="CS186" s="228"/>
      <c r="CT186" s="228"/>
      <c r="CU186" s="228"/>
      <c r="CV186" s="228"/>
      <c r="CW186" s="228"/>
      <c r="CX186" s="228"/>
      <c r="CY186" s="228"/>
      <c r="CZ186" s="228"/>
      <c r="DA186" s="228"/>
      <c r="DB186" s="228"/>
      <c r="DC186" s="228"/>
      <c r="DD186" s="228"/>
      <c r="DE186" s="228"/>
      <c r="DF186" s="228"/>
      <c r="DG186" s="228"/>
      <c r="DH186" s="228"/>
      <c r="DI186" s="228"/>
      <c r="DJ186" s="228"/>
      <c r="DK186" s="228"/>
      <c r="DL186" s="228"/>
      <c r="DM186" s="228"/>
      <c r="DN186" s="228"/>
      <c r="DO186" s="228"/>
      <c r="DP186" s="228"/>
      <c r="DQ186" s="228"/>
      <c r="DR186" s="228"/>
      <c r="DS186" s="228"/>
      <c r="DT186" s="228"/>
      <c r="DU186" s="228"/>
      <c r="DV186" s="228"/>
      <c r="DW186" s="228"/>
      <c r="DX186" s="228"/>
      <c r="DY186" s="228"/>
      <c r="DZ186" s="228"/>
    </row>
    <row r="187" spans="18:130" x14ac:dyDescent="0.25">
      <c r="R187" s="228"/>
      <c r="S187" s="228"/>
      <c r="T187" s="228"/>
      <c r="U187" s="228"/>
      <c r="V187" s="228"/>
      <c r="W187" s="228"/>
      <c r="X187" s="228"/>
      <c r="Y187" s="228"/>
      <c r="Z187" s="228"/>
      <c r="AA187" s="228"/>
      <c r="AB187" s="228"/>
      <c r="AC187" s="228"/>
      <c r="AD187" s="228"/>
      <c r="AE187" s="228"/>
      <c r="AF187" s="228"/>
      <c r="AG187" s="228"/>
      <c r="AH187" s="228"/>
      <c r="AI187" s="228"/>
      <c r="AJ187" s="228"/>
      <c r="AK187" s="228"/>
      <c r="AL187" s="228"/>
      <c r="AM187" s="228"/>
      <c r="AN187" s="228"/>
      <c r="AO187" s="228"/>
      <c r="AP187" s="228"/>
      <c r="AQ187" s="228"/>
      <c r="AR187" s="228"/>
      <c r="AS187" s="228"/>
      <c r="AT187" s="228"/>
      <c r="AU187" s="228"/>
      <c r="AV187" s="228"/>
      <c r="AW187" s="228"/>
      <c r="AX187" s="228"/>
      <c r="AY187" s="228"/>
      <c r="AZ187" s="228"/>
      <c r="BA187" s="228"/>
      <c r="BB187" s="228"/>
      <c r="BC187" s="228"/>
      <c r="BD187" s="228"/>
      <c r="BE187" s="228"/>
      <c r="BF187" s="228"/>
      <c r="BG187" s="228"/>
      <c r="BH187" s="228"/>
      <c r="BI187" s="228"/>
      <c r="BJ187" s="228"/>
      <c r="BK187" s="228"/>
      <c r="BL187" s="228"/>
      <c r="BM187" s="228"/>
      <c r="BN187" s="228"/>
      <c r="BO187" s="228"/>
      <c r="BP187" s="228"/>
      <c r="BQ187" s="228"/>
      <c r="BR187" s="228"/>
      <c r="BS187" s="228"/>
      <c r="BT187" s="228"/>
      <c r="BU187" s="228"/>
      <c r="BV187" s="228"/>
      <c r="BW187" s="228"/>
      <c r="BX187" s="228"/>
      <c r="BY187" s="228"/>
      <c r="BZ187" s="228"/>
      <c r="CA187" s="228"/>
      <c r="CB187" s="228"/>
      <c r="CC187" s="228"/>
      <c r="CD187" s="228"/>
      <c r="CE187" s="228"/>
      <c r="CF187" s="228"/>
      <c r="CG187" s="228"/>
      <c r="CH187" s="228"/>
      <c r="CI187" s="228"/>
      <c r="CJ187" s="228"/>
      <c r="CK187" s="228"/>
      <c r="CL187" s="228"/>
      <c r="CM187" s="228"/>
      <c r="CN187" s="228"/>
      <c r="CO187" s="228"/>
      <c r="CP187" s="228"/>
      <c r="CQ187" s="228"/>
      <c r="CR187" s="228"/>
      <c r="CS187" s="228"/>
      <c r="CT187" s="228"/>
      <c r="CU187" s="228"/>
      <c r="CV187" s="228"/>
      <c r="CW187" s="228"/>
      <c r="CX187" s="228"/>
      <c r="CY187" s="228"/>
      <c r="CZ187" s="228"/>
      <c r="DA187" s="228"/>
      <c r="DB187" s="228"/>
      <c r="DC187" s="228"/>
      <c r="DD187" s="228"/>
      <c r="DE187" s="228"/>
      <c r="DF187" s="228"/>
      <c r="DG187" s="228"/>
      <c r="DH187" s="228"/>
      <c r="DI187" s="228"/>
      <c r="DJ187" s="228"/>
      <c r="DK187" s="228"/>
      <c r="DL187" s="228"/>
      <c r="DM187" s="228"/>
      <c r="DN187" s="228"/>
      <c r="DO187" s="228"/>
      <c r="DP187" s="228"/>
      <c r="DQ187" s="228"/>
      <c r="DR187" s="228"/>
      <c r="DS187" s="228"/>
      <c r="DT187" s="228"/>
      <c r="DU187" s="228"/>
      <c r="DV187" s="228"/>
      <c r="DW187" s="228"/>
      <c r="DX187" s="228"/>
      <c r="DY187" s="228"/>
      <c r="DZ187" s="228"/>
    </row>
    <row r="188" spans="18:130" x14ac:dyDescent="0.25">
      <c r="R188" s="228"/>
      <c r="S188" s="228"/>
      <c r="T188" s="228"/>
      <c r="U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F188" s="228"/>
      <c r="AG188" s="228"/>
      <c r="AH188" s="228"/>
      <c r="AI188" s="228"/>
      <c r="AJ188" s="228"/>
      <c r="AK188" s="228"/>
      <c r="AL188" s="228"/>
      <c r="AM188" s="228"/>
      <c r="AN188" s="228"/>
      <c r="AO188" s="228"/>
      <c r="AP188" s="228"/>
      <c r="AQ188" s="228"/>
      <c r="AR188" s="228"/>
      <c r="AS188" s="228"/>
      <c r="AT188" s="228"/>
      <c r="AU188" s="228"/>
      <c r="AV188" s="228"/>
      <c r="AW188" s="228"/>
      <c r="AX188" s="228"/>
      <c r="AY188" s="228"/>
      <c r="AZ188" s="228"/>
      <c r="BA188" s="228"/>
      <c r="BB188" s="228"/>
      <c r="BC188" s="228"/>
      <c r="BD188" s="228"/>
      <c r="BE188" s="228"/>
      <c r="BF188" s="228"/>
      <c r="BG188" s="228"/>
      <c r="BH188" s="228"/>
      <c r="BI188" s="228"/>
      <c r="BJ188" s="228"/>
      <c r="BK188" s="228"/>
      <c r="BL188" s="228"/>
      <c r="BM188" s="228"/>
      <c r="BN188" s="228"/>
      <c r="BO188" s="228"/>
      <c r="BP188" s="228"/>
      <c r="BQ188" s="228"/>
      <c r="BR188" s="228"/>
      <c r="BS188" s="228"/>
      <c r="BT188" s="228"/>
      <c r="BU188" s="228"/>
      <c r="BV188" s="228"/>
      <c r="BW188" s="228"/>
      <c r="BX188" s="228"/>
      <c r="BY188" s="228"/>
      <c r="BZ188" s="228"/>
      <c r="CA188" s="228"/>
      <c r="CB188" s="228"/>
      <c r="CC188" s="228"/>
      <c r="CD188" s="228"/>
      <c r="CE188" s="228"/>
      <c r="CF188" s="228"/>
      <c r="CG188" s="228"/>
      <c r="CH188" s="228"/>
      <c r="CI188" s="228"/>
      <c r="CJ188" s="228"/>
      <c r="CK188" s="228"/>
      <c r="CL188" s="228"/>
      <c r="CM188" s="228"/>
      <c r="CN188" s="228"/>
      <c r="CO188" s="228"/>
      <c r="CP188" s="228"/>
      <c r="CQ188" s="228"/>
      <c r="CR188" s="228"/>
      <c r="CS188" s="228"/>
      <c r="CT188" s="228"/>
      <c r="CU188" s="228"/>
      <c r="CV188" s="228"/>
      <c r="CW188" s="228"/>
      <c r="CX188" s="228"/>
      <c r="CY188" s="228"/>
      <c r="CZ188" s="228"/>
      <c r="DA188" s="228"/>
      <c r="DB188" s="228"/>
      <c r="DC188" s="228"/>
      <c r="DD188" s="228"/>
      <c r="DE188" s="228"/>
      <c r="DF188" s="228"/>
      <c r="DG188" s="228"/>
      <c r="DH188" s="228"/>
      <c r="DI188" s="228"/>
      <c r="DJ188" s="228"/>
      <c r="DK188" s="228"/>
      <c r="DL188" s="228"/>
      <c r="DM188" s="228"/>
      <c r="DN188" s="228"/>
      <c r="DO188" s="228"/>
      <c r="DP188" s="228"/>
      <c r="DQ188" s="228"/>
      <c r="DR188" s="228"/>
      <c r="DS188" s="228"/>
      <c r="DT188" s="228"/>
      <c r="DU188" s="228"/>
      <c r="DV188" s="228"/>
      <c r="DW188" s="228"/>
      <c r="DX188" s="228"/>
      <c r="DY188" s="228"/>
      <c r="DZ188" s="228"/>
    </row>
    <row r="189" spans="18:130" x14ac:dyDescent="0.25">
      <c r="R189" s="228"/>
      <c r="S189" s="228"/>
      <c r="T189" s="228"/>
      <c r="U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F189" s="228"/>
      <c r="AG189" s="228"/>
      <c r="AH189" s="228"/>
      <c r="AI189" s="228"/>
      <c r="AJ189" s="228"/>
      <c r="AK189" s="228"/>
      <c r="AL189" s="228"/>
      <c r="AM189" s="228"/>
      <c r="AN189" s="228"/>
      <c r="AO189" s="228"/>
      <c r="AP189" s="228"/>
      <c r="AQ189" s="228"/>
      <c r="AR189" s="228"/>
      <c r="AS189" s="228"/>
      <c r="AT189" s="228"/>
      <c r="AU189" s="228"/>
      <c r="AV189" s="228"/>
      <c r="AW189" s="228"/>
      <c r="AX189" s="228"/>
      <c r="AY189" s="228"/>
      <c r="AZ189" s="228"/>
      <c r="BA189" s="228"/>
      <c r="BB189" s="228"/>
      <c r="BC189" s="228"/>
      <c r="BD189" s="228"/>
      <c r="BE189" s="228"/>
      <c r="BF189" s="228"/>
      <c r="BG189" s="228"/>
      <c r="BH189" s="228"/>
      <c r="BI189" s="228"/>
      <c r="BJ189" s="228"/>
      <c r="BK189" s="228"/>
      <c r="BL189" s="228"/>
      <c r="BM189" s="228"/>
      <c r="BN189" s="228"/>
      <c r="BO189" s="228"/>
      <c r="BP189" s="228"/>
      <c r="BQ189" s="228"/>
      <c r="BR189" s="228"/>
      <c r="BS189" s="228"/>
      <c r="BT189" s="228"/>
      <c r="BU189" s="228"/>
      <c r="BV189" s="228"/>
      <c r="BW189" s="228"/>
      <c r="BX189" s="228"/>
      <c r="BY189" s="228"/>
      <c r="BZ189" s="228"/>
      <c r="CA189" s="228"/>
      <c r="CB189" s="228"/>
      <c r="CC189" s="228"/>
      <c r="CD189" s="228"/>
      <c r="CE189" s="228"/>
      <c r="CF189" s="228"/>
      <c r="CG189" s="228"/>
      <c r="CH189" s="228"/>
      <c r="CI189" s="228"/>
      <c r="CJ189" s="228"/>
      <c r="CK189" s="228"/>
      <c r="CL189" s="228"/>
      <c r="CM189" s="228"/>
      <c r="CN189" s="228"/>
      <c r="CO189" s="228"/>
      <c r="CP189" s="228"/>
      <c r="CQ189" s="228"/>
      <c r="CR189" s="228"/>
      <c r="CS189" s="228"/>
      <c r="CT189" s="228"/>
      <c r="CU189" s="228"/>
      <c r="CV189" s="228"/>
      <c r="CW189" s="228"/>
      <c r="CX189" s="228"/>
      <c r="CY189" s="228"/>
      <c r="CZ189" s="228"/>
      <c r="DA189" s="228"/>
      <c r="DB189" s="228"/>
      <c r="DC189" s="228"/>
      <c r="DD189" s="228"/>
      <c r="DE189" s="228"/>
      <c r="DF189" s="228"/>
      <c r="DG189" s="228"/>
      <c r="DH189" s="228"/>
      <c r="DI189" s="228"/>
      <c r="DJ189" s="228"/>
      <c r="DK189" s="228"/>
      <c r="DL189" s="228"/>
      <c r="DM189" s="228"/>
      <c r="DN189" s="228"/>
      <c r="DO189" s="228"/>
      <c r="DP189" s="228"/>
      <c r="DQ189" s="228"/>
      <c r="DR189" s="228"/>
      <c r="DS189" s="228"/>
      <c r="DT189" s="228"/>
      <c r="DU189" s="228"/>
      <c r="DV189" s="228"/>
      <c r="DW189" s="228"/>
      <c r="DX189" s="228"/>
      <c r="DY189" s="228"/>
      <c r="DZ189" s="228"/>
    </row>
    <row r="190" spans="18:130" x14ac:dyDescent="0.25">
      <c r="R190" s="228"/>
      <c r="S190" s="228"/>
      <c r="T190" s="228"/>
      <c r="U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F190" s="228"/>
      <c r="AG190" s="228"/>
      <c r="AH190" s="228"/>
      <c r="AI190" s="228"/>
      <c r="AJ190" s="228"/>
      <c r="AK190" s="228"/>
      <c r="AL190" s="228"/>
      <c r="AM190" s="228"/>
      <c r="AN190" s="228"/>
      <c r="AO190" s="228"/>
      <c r="AP190" s="228"/>
      <c r="AQ190" s="228"/>
      <c r="AR190" s="228"/>
      <c r="AS190" s="228"/>
      <c r="AT190" s="228"/>
      <c r="AU190" s="228"/>
      <c r="AV190" s="228"/>
      <c r="AW190" s="228"/>
      <c r="AX190" s="228"/>
      <c r="AY190" s="228"/>
      <c r="AZ190" s="228"/>
      <c r="BA190" s="228"/>
      <c r="BB190" s="228"/>
      <c r="BC190" s="228"/>
      <c r="BD190" s="228"/>
      <c r="BE190" s="228"/>
      <c r="BF190" s="228"/>
      <c r="BG190" s="228"/>
      <c r="BH190" s="228"/>
      <c r="BI190" s="228"/>
      <c r="BJ190" s="228"/>
      <c r="BK190" s="228"/>
      <c r="BL190" s="228"/>
      <c r="BM190" s="228"/>
      <c r="BN190" s="228"/>
      <c r="BO190" s="228"/>
      <c r="BP190" s="228"/>
      <c r="BQ190" s="228"/>
      <c r="BR190" s="228"/>
      <c r="BS190" s="228"/>
      <c r="BT190" s="228"/>
      <c r="BU190" s="228"/>
      <c r="BV190" s="228"/>
      <c r="BW190" s="228"/>
      <c r="BX190" s="228"/>
      <c r="BY190" s="228"/>
      <c r="BZ190" s="228"/>
      <c r="CA190" s="228"/>
      <c r="CB190" s="228"/>
      <c r="CC190" s="228"/>
      <c r="CD190" s="228"/>
      <c r="CE190" s="228"/>
      <c r="CF190" s="228"/>
      <c r="CG190" s="228"/>
      <c r="CH190" s="228"/>
      <c r="CI190" s="228"/>
      <c r="CJ190" s="228"/>
      <c r="CK190" s="228"/>
      <c r="CL190" s="228"/>
      <c r="CM190" s="228"/>
      <c r="CN190" s="228"/>
      <c r="CO190" s="228"/>
      <c r="CP190" s="228"/>
      <c r="CQ190" s="228"/>
      <c r="CR190" s="228"/>
      <c r="CS190" s="228"/>
      <c r="CT190" s="228"/>
      <c r="CU190" s="228"/>
      <c r="CV190" s="228"/>
      <c r="CW190" s="228"/>
      <c r="CX190" s="228"/>
      <c r="CY190" s="228"/>
      <c r="CZ190" s="228"/>
      <c r="DA190" s="228"/>
      <c r="DB190" s="228"/>
      <c r="DC190" s="228"/>
      <c r="DD190" s="228"/>
      <c r="DE190" s="228"/>
      <c r="DF190" s="228"/>
      <c r="DG190" s="228"/>
      <c r="DH190" s="228"/>
      <c r="DI190" s="228"/>
      <c r="DJ190" s="228"/>
      <c r="DK190" s="228"/>
      <c r="DL190" s="228"/>
      <c r="DM190" s="228"/>
      <c r="DN190" s="228"/>
      <c r="DO190" s="228"/>
      <c r="DP190" s="228"/>
      <c r="DQ190" s="228"/>
      <c r="DR190" s="228"/>
      <c r="DS190" s="228"/>
      <c r="DT190" s="228"/>
      <c r="DU190" s="228"/>
      <c r="DV190" s="228"/>
      <c r="DW190" s="228"/>
      <c r="DX190" s="228"/>
      <c r="DY190" s="228"/>
      <c r="DZ190" s="228"/>
    </row>
    <row r="191" spans="18:130" x14ac:dyDescent="0.25">
      <c r="R191" s="228"/>
      <c r="S191" s="228"/>
      <c r="T191" s="228"/>
      <c r="U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F191" s="228"/>
      <c r="AG191" s="228"/>
      <c r="AH191" s="228"/>
      <c r="AI191" s="228"/>
      <c r="AJ191" s="228"/>
      <c r="AK191" s="228"/>
      <c r="AL191" s="228"/>
      <c r="AM191" s="228"/>
      <c r="AN191" s="228"/>
      <c r="AO191" s="228"/>
      <c r="AP191" s="228"/>
      <c r="AQ191" s="228"/>
      <c r="AR191" s="228"/>
      <c r="AS191" s="228"/>
      <c r="AT191" s="228"/>
      <c r="AU191" s="228"/>
      <c r="AV191" s="228"/>
      <c r="AW191" s="228"/>
      <c r="AX191" s="228"/>
      <c r="AY191" s="228"/>
      <c r="AZ191" s="228"/>
      <c r="BA191" s="228"/>
      <c r="BB191" s="228"/>
      <c r="BC191" s="228"/>
      <c r="BD191" s="228"/>
      <c r="BE191" s="228"/>
      <c r="BF191" s="228"/>
      <c r="BG191" s="228"/>
      <c r="BH191" s="228"/>
      <c r="BI191" s="228"/>
      <c r="BJ191" s="228"/>
      <c r="BK191" s="228"/>
      <c r="BL191" s="228"/>
      <c r="BM191" s="228"/>
      <c r="BN191" s="228"/>
      <c r="BO191" s="228"/>
      <c r="BP191" s="228"/>
      <c r="BQ191" s="228"/>
      <c r="BR191" s="228"/>
      <c r="BS191" s="228"/>
      <c r="BT191" s="228"/>
      <c r="BU191" s="228"/>
      <c r="BV191" s="228"/>
      <c r="BW191" s="228"/>
      <c r="BX191" s="228"/>
      <c r="BY191" s="228"/>
      <c r="BZ191" s="228"/>
      <c r="CA191" s="228"/>
      <c r="CB191" s="228"/>
      <c r="CC191" s="228"/>
      <c r="CD191" s="228"/>
      <c r="CE191" s="228"/>
      <c r="CF191" s="228"/>
      <c r="CG191" s="228"/>
      <c r="CH191" s="228"/>
      <c r="CI191" s="228"/>
      <c r="CJ191" s="228"/>
      <c r="CK191" s="228"/>
      <c r="CL191" s="228"/>
      <c r="CM191" s="228"/>
      <c r="CN191" s="228"/>
      <c r="CO191" s="228"/>
      <c r="CP191" s="228"/>
      <c r="CQ191" s="228"/>
      <c r="CR191" s="228"/>
      <c r="CS191" s="228"/>
      <c r="CT191" s="228"/>
      <c r="CU191" s="228"/>
      <c r="CV191" s="228"/>
      <c r="CW191" s="228"/>
      <c r="CX191" s="228"/>
      <c r="CY191" s="228"/>
      <c r="CZ191" s="228"/>
      <c r="DA191" s="228"/>
      <c r="DB191" s="228"/>
      <c r="DC191" s="228"/>
      <c r="DD191" s="228"/>
      <c r="DE191" s="228"/>
      <c r="DF191" s="228"/>
      <c r="DG191" s="228"/>
      <c r="DH191" s="228"/>
      <c r="DI191" s="228"/>
      <c r="DJ191" s="228"/>
      <c r="DK191" s="228"/>
      <c r="DL191" s="228"/>
      <c r="DM191" s="228"/>
      <c r="DN191" s="228"/>
      <c r="DO191" s="228"/>
      <c r="DP191" s="228"/>
      <c r="DQ191" s="228"/>
      <c r="DR191" s="228"/>
      <c r="DS191" s="228"/>
      <c r="DT191" s="228"/>
      <c r="DU191" s="228"/>
      <c r="DV191" s="228"/>
      <c r="DW191" s="228"/>
      <c r="DX191" s="228"/>
      <c r="DY191" s="228"/>
      <c r="DZ191" s="228"/>
    </row>
    <row r="192" spans="18:130" x14ac:dyDescent="0.25">
      <c r="R192" s="228"/>
      <c r="S192" s="228"/>
      <c r="T192" s="228"/>
      <c r="U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F192" s="228"/>
      <c r="AG192" s="228"/>
      <c r="AH192" s="228"/>
      <c r="AI192" s="228"/>
      <c r="AJ192" s="228"/>
      <c r="AK192" s="228"/>
      <c r="AL192" s="228"/>
      <c r="AM192" s="228"/>
      <c r="AN192" s="228"/>
      <c r="AO192" s="228"/>
      <c r="AP192" s="228"/>
      <c r="AQ192" s="228"/>
      <c r="AR192" s="228"/>
      <c r="AS192" s="228"/>
      <c r="AT192" s="228"/>
      <c r="AU192" s="228"/>
      <c r="AV192" s="228"/>
      <c r="AW192" s="228"/>
      <c r="AX192" s="228"/>
      <c r="AY192" s="228"/>
      <c r="AZ192" s="228"/>
      <c r="BA192" s="228"/>
      <c r="BB192" s="228"/>
      <c r="BC192" s="228"/>
      <c r="BD192" s="228"/>
      <c r="BE192" s="228"/>
      <c r="BF192" s="228"/>
      <c r="BG192" s="228"/>
      <c r="BH192" s="228"/>
      <c r="BI192" s="228"/>
      <c r="BJ192" s="228"/>
      <c r="BK192" s="228"/>
      <c r="BL192" s="228"/>
      <c r="BM192" s="228"/>
      <c r="BN192" s="228"/>
      <c r="BO192" s="228"/>
      <c r="BP192" s="228"/>
      <c r="BQ192" s="228"/>
      <c r="BR192" s="228"/>
      <c r="BS192" s="228"/>
      <c r="BT192" s="228"/>
      <c r="BU192" s="228"/>
      <c r="BV192" s="228"/>
      <c r="BW192" s="228"/>
      <c r="BX192" s="228"/>
      <c r="BY192" s="228"/>
      <c r="BZ192" s="228"/>
      <c r="CA192" s="228"/>
      <c r="CB192" s="228"/>
      <c r="CC192" s="228"/>
      <c r="CD192" s="228"/>
      <c r="CE192" s="228"/>
      <c r="CF192" s="228"/>
      <c r="CG192" s="228"/>
      <c r="CH192" s="228"/>
      <c r="CI192" s="228"/>
      <c r="CJ192" s="228"/>
      <c r="CK192" s="228"/>
      <c r="CL192" s="228"/>
      <c r="CM192" s="228"/>
      <c r="CN192" s="228"/>
      <c r="CO192" s="228"/>
      <c r="CP192" s="228"/>
      <c r="CQ192" s="228"/>
      <c r="CR192" s="228"/>
      <c r="CS192" s="228"/>
      <c r="CT192" s="228"/>
      <c r="CU192" s="228"/>
      <c r="CV192" s="228"/>
      <c r="CW192" s="228"/>
      <c r="CX192" s="228"/>
      <c r="CY192" s="228"/>
      <c r="CZ192" s="228"/>
      <c r="DA192" s="228"/>
      <c r="DB192" s="228"/>
      <c r="DC192" s="228"/>
      <c r="DD192" s="228"/>
      <c r="DE192" s="228"/>
      <c r="DF192" s="228"/>
      <c r="DG192" s="228"/>
      <c r="DH192" s="228"/>
      <c r="DI192" s="228"/>
      <c r="DJ192" s="228"/>
      <c r="DK192" s="228"/>
      <c r="DL192" s="228"/>
      <c r="DM192" s="228"/>
      <c r="DN192" s="228"/>
      <c r="DO192" s="228"/>
      <c r="DP192" s="228"/>
      <c r="DQ192" s="228"/>
      <c r="DR192" s="228"/>
      <c r="DS192" s="228"/>
      <c r="DT192" s="228"/>
      <c r="DU192" s="228"/>
      <c r="DV192" s="228"/>
      <c r="DW192" s="228"/>
      <c r="DX192" s="228"/>
      <c r="DY192" s="228"/>
      <c r="DZ192" s="228"/>
    </row>
    <row r="193" spans="18:130" x14ac:dyDescent="0.25">
      <c r="R193" s="228"/>
      <c r="S193" s="228"/>
      <c r="T193" s="228"/>
      <c r="U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F193" s="228"/>
      <c r="AG193" s="228"/>
      <c r="AH193" s="228"/>
      <c r="AI193" s="228"/>
      <c r="AJ193" s="228"/>
      <c r="AK193" s="228"/>
      <c r="AL193" s="228"/>
      <c r="AM193" s="228"/>
      <c r="AN193" s="228"/>
      <c r="AO193" s="228"/>
      <c r="AP193" s="228"/>
      <c r="AQ193" s="228"/>
      <c r="AR193" s="228"/>
      <c r="AS193" s="228"/>
      <c r="AT193" s="228"/>
      <c r="AU193" s="228"/>
      <c r="AV193" s="228"/>
      <c r="AW193" s="228"/>
      <c r="AX193" s="228"/>
      <c r="AY193" s="228"/>
      <c r="AZ193" s="228"/>
      <c r="BA193" s="228"/>
      <c r="BB193" s="228"/>
      <c r="BC193" s="228"/>
      <c r="BD193" s="228"/>
      <c r="BE193" s="228"/>
      <c r="BF193" s="228"/>
      <c r="BG193" s="228"/>
      <c r="BH193" s="228"/>
      <c r="BI193" s="228"/>
      <c r="BJ193" s="228"/>
      <c r="BK193" s="228"/>
      <c r="BL193" s="228"/>
      <c r="BM193" s="228"/>
      <c r="BN193" s="228"/>
      <c r="BO193" s="228"/>
      <c r="BP193" s="228"/>
      <c r="BQ193" s="228"/>
      <c r="BR193" s="228"/>
      <c r="BS193" s="228"/>
      <c r="BT193" s="228"/>
      <c r="BU193" s="228"/>
      <c r="BV193" s="228"/>
      <c r="BW193" s="228"/>
      <c r="BX193" s="228"/>
      <c r="BY193" s="228"/>
      <c r="BZ193" s="228"/>
      <c r="CA193" s="228"/>
      <c r="CB193" s="228"/>
      <c r="CC193" s="228"/>
      <c r="CD193" s="228"/>
      <c r="CE193" s="228"/>
      <c r="CF193" s="228"/>
      <c r="CG193" s="228"/>
      <c r="CH193" s="228"/>
      <c r="CI193" s="228"/>
      <c r="CJ193" s="228"/>
      <c r="CK193" s="228"/>
      <c r="CL193" s="228"/>
      <c r="CM193" s="228"/>
      <c r="CN193" s="228"/>
      <c r="CO193" s="228"/>
      <c r="CP193" s="228"/>
      <c r="CQ193" s="228"/>
      <c r="CR193" s="228"/>
      <c r="CS193" s="228"/>
      <c r="CT193" s="228"/>
      <c r="CU193" s="228"/>
      <c r="CV193" s="228"/>
      <c r="CW193" s="228"/>
      <c r="CX193" s="228"/>
      <c r="CY193" s="228"/>
      <c r="CZ193" s="228"/>
      <c r="DA193" s="228"/>
      <c r="DB193" s="228"/>
      <c r="DC193" s="228"/>
      <c r="DD193" s="228"/>
      <c r="DE193" s="228"/>
      <c r="DF193" s="228"/>
      <c r="DG193" s="228"/>
      <c r="DH193" s="228"/>
      <c r="DI193" s="228"/>
      <c r="DJ193" s="228"/>
      <c r="DK193" s="228"/>
      <c r="DL193" s="228"/>
      <c r="DM193" s="228"/>
      <c r="DN193" s="228"/>
      <c r="DO193" s="228"/>
      <c r="DP193" s="228"/>
      <c r="DQ193" s="228"/>
      <c r="DR193" s="228"/>
      <c r="DS193" s="228"/>
      <c r="DT193" s="228"/>
      <c r="DU193" s="228"/>
      <c r="DV193" s="228"/>
      <c r="DW193" s="228"/>
      <c r="DX193" s="228"/>
      <c r="DY193" s="228"/>
      <c r="DZ193" s="228"/>
    </row>
    <row r="194" spans="18:130" x14ac:dyDescent="0.25">
      <c r="R194" s="228"/>
      <c r="S194" s="228"/>
      <c r="T194" s="228"/>
      <c r="U194" s="228"/>
      <c r="V194" s="228"/>
      <c r="W194" s="228"/>
      <c r="X194" s="228"/>
      <c r="Y194" s="228"/>
      <c r="Z194" s="228"/>
      <c r="AA194" s="228"/>
      <c r="AB194" s="228"/>
      <c r="AC194" s="228"/>
      <c r="AD194" s="228"/>
      <c r="AE194" s="228"/>
      <c r="AF194" s="228"/>
      <c r="AG194" s="228"/>
      <c r="AH194" s="228"/>
      <c r="AI194" s="228"/>
      <c r="AJ194" s="228"/>
      <c r="AK194" s="228"/>
      <c r="AL194" s="228"/>
      <c r="AM194" s="228"/>
      <c r="AN194" s="228"/>
      <c r="AO194" s="228"/>
      <c r="AP194" s="228"/>
      <c r="AQ194" s="228"/>
      <c r="AR194" s="228"/>
      <c r="AS194" s="228"/>
      <c r="AT194" s="228"/>
      <c r="AU194" s="228"/>
      <c r="AV194" s="228"/>
      <c r="AW194" s="228"/>
      <c r="AX194" s="228"/>
      <c r="AY194" s="228"/>
      <c r="AZ194" s="228"/>
      <c r="BA194" s="228"/>
      <c r="BB194" s="228"/>
      <c r="BC194" s="228"/>
      <c r="BD194" s="228"/>
      <c r="BE194" s="228"/>
      <c r="BF194" s="228"/>
      <c r="BG194" s="228"/>
      <c r="BH194" s="228"/>
      <c r="BI194" s="228"/>
      <c r="BJ194" s="228"/>
      <c r="BK194" s="228"/>
      <c r="BL194" s="228"/>
      <c r="BM194" s="228"/>
      <c r="BN194" s="228"/>
      <c r="BO194" s="228"/>
      <c r="BP194" s="228"/>
      <c r="BQ194" s="228"/>
      <c r="BR194" s="228"/>
      <c r="BS194" s="228"/>
      <c r="BT194" s="228"/>
      <c r="BU194" s="228"/>
      <c r="BV194" s="228"/>
      <c r="BW194" s="228"/>
      <c r="BX194" s="228"/>
      <c r="BY194" s="228"/>
      <c r="BZ194" s="228"/>
      <c r="CA194" s="228"/>
      <c r="CB194" s="228"/>
      <c r="CC194" s="228"/>
      <c r="CD194" s="228"/>
      <c r="CE194" s="228"/>
      <c r="CF194" s="228"/>
      <c r="CG194" s="228"/>
      <c r="CH194" s="228"/>
      <c r="CI194" s="228"/>
      <c r="CJ194" s="228"/>
      <c r="CK194" s="228"/>
      <c r="CL194" s="228"/>
      <c r="CM194" s="228"/>
      <c r="CN194" s="228"/>
      <c r="CO194" s="228"/>
      <c r="CP194" s="228"/>
      <c r="CQ194" s="228"/>
      <c r="CR194" s="228"/>
      <c r="CS194" s="228"/>
      <c r="CT194" s="228"/>
      <c r="CU194" s="228"/>
      <c r="CV194" s="228"/>
      <c r="CW194" s="228"/>
      <c r="CX194" s="228"/>
      <c r="CY194" s="228"/>
      <c r="CZ194" s="228"/>
      <c r="DA194" s="228"/>
      <c r="DB194" s="228"/>
      <c r="DC194" s="228"/>
      <c r="DD194" s="228"/>
      <c r="DE194" s="228"/>
      <c r="DF194" s="228"/>
      <c r="DG194" s="228"/>
      <c r="DH194" s="228"/>
      <c r="DI194" s="228"/>
      <c r="DJ194" s="228"/>
      <c r="DK194" s="228"/>
      <c r="DL194" s="228"/>
      <c r="DM194" s="228"/>
      <c r="DN194" s="228"/>
      <c r="DO194" s="228"/>
      <c r="DP194" s="228"/>
      <c r="DQ194" s="228"/>
      <c r="DR194" s="228"/>
      <c r="DS194" s="228"/>
      <c r="DT194" s="228"/>
      <c r="DU194" s="228"/>
      <c r="DV194" s="228"/>
      <c r="DW194" s="228"/>
      <c r="DX194" s="228"/>
      <c r="DY194" s="228"/>
      <c r="DZ194" s="228"/>
    </row>
    <row r="195" spans="18:130" x14ac:dyDescent="0.25">
      <c r="R195" s="228"/>
      <c r="S195" s="228"/>
      <c r="T195" s="228"/>
      <c r="U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F195" s="228"/>
      <c r="AG195" s="228"/>
      <c r="AH195" s="228"/>
      <c r="AI195" s="228"/>
      <c r="AJ195" s="228"/>
      <c r="AK195" s="228"/>
      <c r="AL195" s="228"/>
      <c r="AM195" s="228"/>
      <c r="AN195" s="228"/>
      <c r="AO195" s="228"/>
      <c r="AP195" s="228"/>
      <c r="AQ195" s="228"/>
      <c r="AR195" s="228"/>
      <c r="AS195" s="228"/>
      <c r="AT195" s="228"/>
      <c r="AU195" s="228"/>
      <c r="AV195" s="228"/>
      <c r="AW195" s="228"/>
      <c r="AX195" s="228"/>
      <c r="AY195" s="228"/>
      <c r="AZ195" s="228"/>
      <c r="BA195" s="228"/>
      <c r="BB195" s="228"/>
      <c r="BC195" s="228"/>
      <c r="BD195" s="228"/>
      <c r="BE195" s="228"/>
      <c r="BF195" s="228"/>
      <c r="BG195" s="228"/>
      <c r="BH195" s="228"/>
      <c r="BI195" s="228"/>
      <c r="BJ195" s="228"/>
      <c r="BK195" s="228"/>
      <c r="BL195" s="228"/>
      <c r="BM195" s="228"/>
      <c r="BN195" s="228"/>
      <c r="BO195" s="228"/>
      <c r="BP195" s="228"/>
      <c r="BQ195" s="228"/>
      <c r="BR195" s="228"/>
      <c r="BS195" s="228"/>
      <c r="BT195" s="228"/>
      <c r="BU195" s="228"/>
      <c r="BV195" s="228"/>
      <c r="BW195" s="228"/>
      <c r="BX195" s="228"/>
      <c r="BY195" s="228"/>
      <c r="BZ195" s="228"/>
      <c r="CA195" s="228"/>
      <c r="CB195" s="228"/>
      <c r="CC195" s="228"/>
      <c r="CD195" s="228"/>
      <c r="CE195" s="228"/>
      <c r="CF195" s="228"/>
      <c r="CG195" s="228"/>
      <c r="CH195" s="228"/>
      <c r="CI195" s="228"/>
      <c r="CJ195" s="228"/>
      <c r="CK195" s="228"/>
      <c r="CL195" s="228"/>
      <c r="CM195" s="228"/>
      <c r="CN195" s="228"/>
      <c r="CO195" s="228"/>
      <c r="CP195" s="228"/>
      <c r="CQ195" s="228"/>
      <c r="CR195" s="228"/>
      <c r="CS195" s="228"/>
      <c r="CT195" s="228"/>
      <c r="CU195" s="228"/>
      <c r="CV195" s="228"/>
      <c r="CW195" s="228"/>
      <c r="CX195" s="228"/>
      <c r="CY195" s="228"/>
      <c r="CZ195" s="228"/>
      <c r="DA195" s="228"/>
      <c r="DB195" s="228"/>
      <c r="DC195" s="228"/>
      <c r="DD195" s="228"/>
      <c r="DE195" s="228"/>
      <c r="DF195" s="228"/>
      <c r="DG195" s="228"/>
      <c r="DH195" s="228"/>
      <c r="DI195" s="228"/>
      <c r="DJ195" s="228"/>
      <c r="DK195" s="228"/>
      <c r="DL195" s="228"/>
      <c r="DM195" s="228"/>
      <c r="DN195" s="228"/>
      <c r="DO195" s="228"/>
      <c r="DP195" s="228"/>
      <c r="DQ195" s="228"/>
      <c r="DR195" s="228"/>
      <c r="DS195" s="228"/>
      <c r="DT195" s="228"/>
      <c r="DU195" s="228"/>
      <c r="DV195" s="228"/>
      <c r="DW195" s="228"/>
      <c r="DX195" s="228"/>
      <c r="DY195" s="228"/>
      <c r="DZ195" s="228"/>
    </row>
    <row r="196" spans="18:130" x14ac:dyDescent="0.25">
      <c r="R196" s="228"/>
      <c r="S196" s="228"/>
      <c r="T196" s="228"/>
      <c r="U196" s="228"/>
      <c r="V196" s="228"/>
      <c r="W196" s="228"/>
      <c r="X196" s="228"/>
      <c r="Y196" s="228"/>
      <c r="Z196" s="228"/>
      <c r="AA196" s="228"/>
      <c r="AB196" s="228"/>
      <c r="AC196" s="228"/>
      <c r="AD196" s="228"/>
      <c r="AE196" s="228"/>
      <c r="AF196" s="228"/>
      <c r="AG196" s="228"/>
      <c r="AH196" s="228"/>
      <c r="AI196" s="228"/>
      <c r="AJ196" s="228"/>
      <c r="AK196" s="228"/>
      <c r="AL196" s="228"/>
      <c r="AM196" s="228"/>
      <c r="AN196" s="228"/>
      <c r="AO196" s="228"/>
      <c r="AP196" s="228"/>
      <c r="AQ196" s="228"/>
      <c r="AR196" s="228"/>
      <c r="AS196" s="228"/>
      <c r="AT196" s="228"/>
      <c r="AU196" s="228"/>
      <c r="AV196" s="228"/>
      <c r="AW196" s="228"/>
      <c r="AX196" s="228"/>
      <c r="AY196" s="228"/>
      <c r="AZ196" s="228"/>
      <c r="BA196" s="228"/>
      <c r="BB196" s="228"/>
      <c r="BC196" s="228"/>
      <c r="BD196" s="228"/>
      <c r="BE196" s="228"/>
      <c r="BF196" s="228"/>
      <c r="BG196" s="228"/>
      <c r="BH196" s="228"/>
      <c r="BI196" s="228"/>
      <c r="BJ196" s="228"/>
      <c r="BK196" s="228"/>
      <c r="BL196" s="228"/>
      <c r="BM196" s="228"/>
      <c r="BN196" s="228"/>
      <c r="BO196" s="228"/>
      <c r="BP196" s="228"/>
      <c r="BQ196" s="228"/>
      <c r="BR196" s="228"/>
      <c r="BS196" s="228"/>
      <c r="BT196" s="228"/>
      <c r="BU196" s="228"/>
      <c r="BV196" s="228"/>
      <c r="BW196" s="228"/>
      <c r="BX196" s="228"/>
      <c r="BY196" s="228"/>
      <c r="BZ196" s="228"/>
      <c r="CA196" s="228"/>
      <c r="CB196" s="228"/>
      <c r="CC196" s="228"/>
      <c r="CD196" s="228"/>
      <c r="CE196" s="228"/>
      <c r="CF196" s="228"/>
      <c r="CG196" s="228"/>
      <c r="CH196" s="228"/>
      <c r="CI196" s="228"/>
      <c r="CJ196" s="228"/>
      <c r="CK196" s="228"/>
      <c r="CL196" s="228"/>
      <c r="CM196" s="228"/>
      <c r="CN196" s="228"/>
      <c r="CO196" s="228"/>
      <c r="CP196" s="228"/>
      <c r="CQ196" s="228"/>
      <c r="CR196" s="228"/>
      <c r="CS196" s="228"/>
      <c r="CT196" s="228"/>
      <c r="CU196" s="228"/>
      <c r="CV196" s="228"/>
      <c r="CW196" s="228"/>
      <c r="CX196" s="228"/>
      <c r="CY196" s="228"/>
      <c r="CZ196" s="228"/>
      <c r="DA196" s="228"/>
      <c r="DB196" s="228"/>
      <c r="DC196" s="228"/>
      <c r="DD196" s="228"/>
      <c r="DE196" s="228"/>
      <c r="DF196" s="228"/>
      <c r="DG196" s="228"/>
      <c r="DH196" s="228"/>
      <c r="DI196" s="228"/>
      <c r="DJ196" s="228"/>
      <c r="DK196" s="228"/>
      <c r="DL196" s="228"/>
      <c r="DM196" s="228"/>
      <c r="DN196" s="228"/>
      <c r="DO196" s="228"/>
      <c r="DP196" s="228"/>
      <c r="DQ196" s="228"/>
      <c r="DR196" s="228"/>
      <c r="DS196" s="228"/>
      <c r="DT196" s="228"/>
      <c r="DU196" s="228"/>
      <c r="DV196" s="228"/>
      <c r="DW196" s="228"/>
      <c r="DX196" s="228"/>
      <c r="DY196" s="228"/>
      <c r="DZ196" s="228"/>
    </row>
    <row r="197" spans="18:130" x14ac:dyDescent="0.25">
      <c r="R197" s="228"/>
      <c r="S197" s="228"/>
      <c r="T197" s="228"/>
      <c r="U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F197" s="228"/>
      <c r="AG197" s="228"/>
      <c r="AH197" s="228"/>
      <c r="AI197" s="228"/>
      <c r="AJ197" s="228"/>
      <c r="AK197" s="228"/>
      <c r="AL197" s="228"/>
      <c r="AM197" s="228"/>
      <c r="AN197" s="228"/>
      <c r="AO197" s="228"/>
      <c r="AP197" s="228"/>
      <c r="AQ197" s="228"/>
      <c r="AR197" s="228"/>
      <c r="AS197" s="228"/>
      <c r="AT197" s="228"/>
      <c r="AU197" s="228"/>
      <c r="AV197" s="228"/>
      <c r="AW197" s="228"/>
      <c r="AX197" s="228"/>
      <c r="AY197" s="228"/>
      <c r="AZ197" s="228"/>
      <c r="BA197" s="228"/>
      <c r="BB197" s="228"/>
      <c r="BC197" s="228"/>
      <c r="BD197" s="228"/>
      <c r="BE197" s="228"/>
      <c r="BF197" s="228"/>
      <c r="BG197" s="228"/>
      <c r="BH197" s="228"/>
      <c r="BI197" s="228"/>
      <c r="BJ197" s="228"/>
      <c r="BK197" s="228"/>
      <c r="BL197" s="228"/>
      <c r="BM197" s="228"/>
      <c r="BN197" s="228"/>
      <c r="BO197" s="228"/>
      <c r="BP197" s="228"/>
      <c r="BQ197" s="228"/>
      <c r="BR197" s="228"/>
      <c r="BS197" s="228"/>
      <c r="BT197" s="228"/>
      <c r="BU197" s="228"/>
      <c r="BV197" s="228"/>
      <c r="BW197" s="228"/>
      <c r="BX197" s="228"/>
      <c r="BY197" s="228"/>
      <c r="BZ197" s="228"/>
      <c r="CA197" s="228"/>
      <c r="CB197" s="228"/>
      <c r="CC197" s="228"/>
      <c r="CD197" s="228"/>
      <c r="CE197" s="228"/>
      <c r="CF197" s="228"/>
      <c r="CG197" s="228"/>
      <c r="CH197" s="228"/>
      <c r="CI197" s="228"/>
      <c r="CJ197" s="228"/>
      <c r="CK197" s="228"/>
      <c r="CL197" s="228"/>
      <c r="CM197" s="228"/>
      <c r="CN197" s="228"/>
      <c r="CO197" s="228"/>
      <c r="CP197" s="228"/>
      <c r="CQ197" s="228"/>
      <c r="CR197" s="228"/>
      <c r="CS197" s="228"/>
      <c r="CT197" s="228"/>
      <c r="CU197" s="228"/>
      <c r="CV197" s="228"/>
      <c r="CW197" s="228"/>
      <c r="CX197" s="228"/>
      <c r="CY197" s="228"/>
      <c r="CZ197" s="228"/>
      <c r="DA197" s="228"/>
      <c r="DB197" s="228"/>
      <c r="DC197" s="228"/>
      <c r="DD197" s="228"/>
      <c r="DE197" s="228"/>
      <c r="DF197" s="228"/>
      <c r="DG197" s="228"/>
      <c r="DH197" s="228"/>
      <c r="DI197" s="228"/>
      <c r="DJ197" s="228"/>
      <c r="DK197" s="228"/>
      <c r="DL197" s="228"/>
      <c r="DM197" s="228"/>
      <c r="DN197" s="228"/>
      <c r="DO197" s="228"/>
      <c r="DP197" s="228"/>
      <c r="DQ197" s="228"/>
      <c r="DR197" s="228"/>
      <c r="DS197" s="228"/>
      <c r="DT197" s="228"/>
      <c r="DU197" s="228"/>
      <c r="DV197" s="228"/>
      <c r="DW197" s="228"/>
      <c r="DX197" s="228"/>
      <c r="DY197" s="228"/>
      <c r="DZ197" s="228"/>
    </row>
    <row r="198" spans="18:130" x14ac:dyDescent="0.25">
      <c r="R198" s="228"/>
      <c r="S198" s="228"/>
      <c r="T198" s="228"/>
      <c r="U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F198" s="228"/>
      <c r="AG198" s="228"/>
      <c r="AH198" s="228"/>
      <c r="AI198" s="228"/>
      <c r="AJ198" s="228"/>
      <c r="AK198" s="228"/>
      <c r="AL198" s="228"/>
      <c r="AM198" s="228"/>
      <c r="AN198" s="228"/>
      <c r="AO198" s="228"/>
      <c r="AP198" s="228"/>
      <c r="AQ198" s="228"/>
      <c r="AR198" s="228"/>
      <c r="AS198" s="228"/>
      <c r="AT198" s="228"/>
      <c r="AU198" s="228"/>
      <c r="AV198" s="228"/>
      <c r="AW198" s="228"/>
      <c r="AX198" s="228"/>
      <c r="AY198" s="228"/>
      <c r="AZ198" s="228"/>
      <c r="BA198" s="228"/>
      <c r="BB198" s="228"/>
      <c r="BC198" s="228"/>
      <c r="BD198" s="228"/>
      <c r="BE198" s="228"/>
      <c r="BF198" s="228"/>
      <c r="BG198" s="228"/>
      <c r="BH198" s="228"/>
      <c r="BI198" s="228"/>
      <c r="BJ198" s="228"/>
      <c r="BK198" s="228"/>
      <c r="BL198" s="228"/>
      <c r="BM198" s="228"/>
      <c r="BN198" s="228"/>
      <c r="BO198" s="228"/>
      <c r="BP198" s="228"/>
      <c r="BQ198" s="228"/>
      <c r="BR198" s="228"/>
      <c r="BS198" s="228"/>
      <c r="BT198" s="228"/>
      <c r="BU198" s="228"/>
      <c r="BV198" s="228"/>
      <c r="BW198" s="228"/>
      <c r="BX198" s="228"/>
      <c r="BY198" s="228"/>
      <c r="BZ198" s="228"/>
      <c r="CA198" s="228"/>
      <c r="CB198" s="228"/>
      <c r="CC198" s="228"/>
      <c r="CD198" s="228"/>
      <c r="CE198" s="228"/>
      <c r="CF198" s="228"/>
      <c r="CG198" s="228"/>
      <c r="CH198" s="228"/>
      <c r="CI198" s="228"/>
      <c r="CJ198" s="228"/>
      <c r="CK198" s="228"/>
      <c r="CL198" s="228"/>
      <c r="CM198" s="228"/>
      <c r="CN198" s="228"/>
      <c r="CO198" s="228"/>
      <c r="CP198" s="228"/>
      <c r="CQ198" s="228"/>
      <c r="CR198" s="228"/>
      <c r="CS198" s="228"/>
      <c r="CT198" s="228"/>
      <c r="CU198" s="228"/>
      <c r="CV198" s="228"/>
      <c r="CW198" s="228"/>
      <c r="CX198" s="228"/>
      <c r="CY198" s="228"/>
      <c r="CZ198" s="228"/>
      <c r="DA198" s="228"/>
      <c r="DB198" s="228"/>
      <c r="DC198" s="228"/>
      <c r="DD198" s="228"/>
      <c r="DE198" s="228"/>
      <c r="DF198" s="228"/>
      <c r="DG198" s="228"/>
      <c r="DH198" s="228"/>
      <c r="DI198" s="228"/>
      <c r="DJ198" s="228"/>
      <c r="DK198" s="228"/>
      <c r="DL198" s="228"/>
      <c r="DM198" s="228"/>
      <c r="DN198" s="228"/>
      <c r="DO198" s="228"/>
      <c r="DP198" s="228"/>
      <c r="DQ198" s="228"/>
      <c r="DR198" s="228"/>
      <c r="DS198" s="228"/>
      <c r="DT198" s="228"/>
      <c r="DU198" s="228"/>
      <c r="DV198" s="228"/>
      <c r="DW198" s="228"/>
      <c r="DX198" s="228"/>
      <c r="DY198" s="228"/>
      <c r="DZ198" s="228"/>
    </row>
  </sheetData>
  <sheetProtection algorithmName="SHA-512" hashValue="lWHEgiG08jbrxNhwumHqTaS6PDmXjbbKTrgBfSnXHqDstOWYnya0yrUUNQEQiJk9yrpq2l97/4nfUarwB/Soog==" saltValue="4HxN2jAgicOcSQ2YNM/oKA==" spinCount="100000" sheet="1" objects="1" scenarios="1" selectLockedCells="1"/>
  <autoFilter ref="B11:Q166" xr:uid="{00000000-0009-0000-0000-000001000000}"/>
  <sortState xmlns:xlrd2="http://schemas.microsoft.com/office/spreadsheetml/2017/richdata2" ref="A12:Q167">
    <sortCondition ref="B12:B167"/>
    <sortCondition ref="D12:D167"/>
  </sortState>
  <mergeCells count="11">
    <mergeCell ref="A167:F167"/>
    <mergeCell ref="A1:D1"/>
    <mergeCell ref="C2:D2"/>
    <mergeCell ref="C3:D3"/>
    <mergeCell ref="C4:D4"/>
    <mergeCell ref="C5:D5"/>
    <mergeCell ref="C6:D6"/>
    <mergeCell ref="C7:D7"/>
    <mergeCell ref="C8:D8"/>
    <mergeCell ref="C9:D9"/>
    <mergeCell ref="E2:F9"/>
  </mergeCells>
  <conditionalFormatting sqref="E31">
    <cfRule type="duplicateValues" dxfId="82" priority="208"/>
  </conditionalFormatting>
  <conditionalFormatting sqref="E45">
    <cfRule type="duplicateValues" dxfId="81" priority="207"/>
  </conditionalFormatting>
  <conditionalFormatting sqref="E46">
    <cfRule type="duplicateValues" dxfId="80" priority="206"/>
  </conditionalFormatting>
  <conditionalFormatting sqref="E67">
    <cfRule type="duplicateValues" dxfId="79" priority="205"/>
  </conditionalFormatting>
  <conditionalFormatting sqref="E75:E77">
    <cfRule type="duplicateValues" dxfId="78" priority="204"/>
  </conditionalFormatting>
  <conditionalFormatting sqref="E79">
    <cfRule type="duplicateValues" dxfId="77" priority="203"/>
  </conditionalFormatting>
  <conditionalFormatting sqref="E152">
    <cfRule type="duplicateValues" dxfId="76" priority="201"/>
  </conditionalFormatting>
  <conditionalFormatting sqref="E82">
    <cfRule type="duplicateValues" dxfId="75" priority="199"/>
  </conditionalFormatting>
  <conditionalFormatting sqref="E88">
    <cfRule type="duplicateValues" dxfId="74" priority="197"/>
  </conditionalFormatting>
  <conditionalFormatting sqref="E89">
    <cfRule type="duplicateValues" dxfId="73" priority="196"/>
  </conditionalFormatting>
  <conditionalFormatting sqref="E90">
    <cfRule type="duplicateValues" dxfId="72" priority="194"/>
  </conditionalFormatting>
  <conditionalFormatting sqref="E91:E92">
    <cfRule type="duplicateValues" dxfId="71" priority="193"/>
  </conditionalFormatting>
  <conditionalFormatting sqref="E95">
    <cfRule type="duplicateValues" dxfId="70" priority="191"/>
  </conditionalFormatting>
  <conditionalFormatting sqref="E96">
    <cfRule type="duplicateValues" dxfId="69" priority="190"/>
  </conditionalFormatting>
  <conditionalFormatting sqref="E97">
    <cfRule type="duplicateValues" dxfId="68" priority="189"/>
  </conditionalFormatting>
  <conditionalFormatting sqref="E98">
    <cfRule type="duplicateValues" dxfId="67" priority="188"/>
  </conditionalFormatting>
  <conditionalFormatting sqref="E99">
    <cfRule type="duplicateValues" dxfId="66" priority="187"/>
  </conditionalFormatting>
  <conditionalFormatting sqref="E100:E101">
    <cfRule type="duplicateValues" dxfId="65" priority="186"/>
  </conditionalFormatting>
  <conditionalFormatting sqref="E102">
    <cfRule type="duplicateValues" dxfId="64" priority="185"/>
  </conditionalFormatting>
  <conditionalFormatting sqref="E103">
    <cfRule type="duplicateValues" dxfId="63" priority="184"/>
  </conditionalFormatting>
  <conditionalFormatting sqref="E104">
    <cfRule type="duplicateValues" dxfId="62" priority="183"/>
  </conditionalFormatting>
  <conditionalFormatting sqref="E111">
    <cfRule type="duplicateValues" dxfId="61" priority="182"/>
  </conditionalFormatting>
  <conditionalFormatting sqref="E112">
    <cfRule type="duplicateValues" dxfId="60" priority="181"/>
  </conditionalFormatting>
  <conditionalFormatting sqref="E113">
    <cfRule type="duplicateValues" dxfId="59" priority="180"/>
  </conditionalFormatting>
  <conditionalFormatting sqref="E114">
    <cfRule type="duplicateValues" dxfId="58" priority="179"/>
  </conditionalFormatting>
  <conditionalFormatting sqref="E115">
    <cfRule type="duplicateValues" dxfId="57" priority="178"/>
  </conditionalFormatting>
  <conditionalFormatting sqref="E116">
    <cfRule type="duplicateValues" dxfId="56" priority="177"/>
  </conditionalFormatting>
  <conditionalFormatting sqref="E117">
    <cfRule type="duplicateValues" dxfId="55" priority="176"/>
  </conditionalFormatting>
  <conditionalFormatting sqref="E118">
    <cfRule type="duplicateValues" dxfId="54" priority="175"/>
  </conditionalFormatting>
  <conditionalFormatting sqref="E120">
    <cfRule type="duplicateValues" dxfId="53" priority="174"/>
  </conditionalFormatting>
  <conditionalFormatting sqref="E121">
    <cfRule type="duplicateValues" dxfId="52" priority="173"/>
  </conditionalFormatting>
  <conditionalFormatting sqref="E123">
    <cfRule type="duplicateValues" dxfId="51" priority="172"/>
  </conditionalFormatting>
  <conditionalFormatting sqref="E147">
    <cfRule type="duplicateValues" dxfId="50" priority="171"/>
  </conditionalFormatting>
  <conditionalFormatting sqref="E140">
    <cfRule type="duplicateValues" dxfId="49" priority="170"/>
  </conditionalFormatting>
  <conditionalFormatting sqref="E128">
    <cfRule type="duplicateValues" dxfId="48" priority="169"/>
  </conditionalFormatting>
  <conditionalFormatting sqref="E127">
    <cfRule type="duplicateValues" dxfId="47" priority="168"/>
  </conditionalFormatting>
  <conditionalFormatting sqref="E126">
    <cfRule type="duplicateValues" dxfId="46" priority="167"/>
  </conditionalFormatting>
  <conditionalFormatting sqref="E131">
    <cfRule type="duplicateValues" dxfId="45" priority="165"/>
  </conditionalFormatting>
  <conditionalFormatting sqref="E130">
    <cfRule type="duplicateValues" dxfId="44" priority="164"/>
  </conditionalFormatting>
  <conditionalFormatting sqref="E132:E133">
    <cfRule type="duplicateValues" dxfId="43" priority="163"/>
  </conditionalFormatting>
  <conditionalFormatting sqref="E154">
    <cfRule type="duplicateValues" dxfId="42" priority="162"/>
  </conditionalFormatting>
  <conditionalFormatting sqref="E134">
    <cfRule type="duplicateValues" dxfId="41" priority="160"/>
  </conditionalFormatting>
  <conditionalFormatting sqref="E135">
    <cfRule type="duplicateValues" dxfId="40" priority="159"/>
  </conditionalFormatting>
  <conditionalFormatting sqref="E155">
    <cfRule type="duplicateValues" dxfId="39" priority="158"/>
  </conditionalFormatting>
  <conditionalFormatting sqref="E136">
    <cfRule type="duplicateValues" dxfId="38" priority="157"/>
  </conditionalFormatting>
  <conditionalFormatting sqref="E137">
    <cfRule type="duplicateValues" dxfId="37" priority="156"/>
  </conditionalFormatting>
  <conditionalFormatting sqref="E138">
    <cfRule type="duplicateValues" dxfId="36" priority="155"/>
  </conditionalFormatting>
  <conditionalFormatting sqref="E143">
    <cfRule type="duplicateValues" dxfId="35" priority="153"/>
  </conditionalFormatting>
  <conditionalFormatting sqref="E144">
    <cfRule type="duplicateValues" dxfId="34" priority="152"/>
  </conditionalFormatting>
  <conditionalFormatting sqref="E145">
    <cfRule type="duplicateValues" dxfId="33" priority="151"/>
  </conditionalFormatting>
  <conditionalFormatting sqref="E159">
    <cfRule type="duplicateValues" dxfId="32" priority="146"/>
  </conditionalFormatting>
  <conditionalFormatting sqref="E160">
    <cfRule type="duplicateValues" dxfId="31" priority="142"/>
  </conditionalFormatting>
  <conditionalFormatting sqref="E165">
    <cfRule type="duplicateValues" dxfId="30" priority="134"/>
  </conditionalFormatting>
  <conditionalFormatting sqref="E158">
    <cfRule type="duplicateValues" dxfId="29" priority="115"/>
  </conditionalFormatting>
  <conditionalFormatting sqref="E94">
    <cfRule type="duplicateValues" dxfId="28" priority="52"/>
  </conditionalFormatting>
  <conditionalFormatting sqref="E139">
    <cfRule type="duplicateValues" dxfId="27" priority="51"/>
  </conditionalFormatting>
  <conditionalFormatting sqref="E148">
    <cfRule type="duplicateValues" dxfId="26" priority="50"/>
  </conditionalFormatting>
  <conditionalFormatting sqref="E23">
    <cfRule type="duplicateValues" dxfId="25" priority="22"/>
  </conditionalFormatting>
  <conditionalFormatting sqref="E129">
    <cfRule type="duplicateValues" dxfId="24" priority="19"/>
  </conditionalFormatting>
  <conditionalFormatting sqref="E141">
    <cfRule type="duplicateValues" dxfId="23" priority="18"/>
  </conditionalFormatting>
  <conditionalFormatting sqref="E150">
    <cfRule type="duplicateValues" dxfId="22" priority="17"/>
  </conditionalFormatting>
  <conditionalFormatting sqref="E57">
    <cfRule type="duplicateValues" dxfId="21" priority="5"/>
  </conditionalFormatting>
  <conditionalFormatting sqref="F133">
    <cfRule type="duplicateValues" dxfId="20" priority="1"/>
  </conditionalFormatting>
  <conditionalFormatting sqref="E157">
    <cfRule type="duplicateValues" dxfId="19" priority="215"/>
  </conditionalFormatting>
  <pageMargins left="0.7" right="0.7" top="0.75" bottom="0.75" header="0.3" footer="0.3"/>
  <pageSetup paperSize="8" scale="55" fitToHeight="0" orientation="landscape" r:id="rId1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8"/>
  <sheetViews>
    <sheetView topLeftCell="A316" workbookViewId="0">
      <selection activeCell="B361" sqref="B361"/>
    </sheetView>
  </sheetViews>
  <sheetFormatPr defaultColWidth="9" defaultRowHeight="12.75" customHeight="1" x14ac:dyDescent="0.25"/>
  <cols>
    <col min="1" max="1" width="9.90625" style="80" bestFit="1" customWidth="1"/>
    <col min="2" max="2" width="50.7265625" style="80" bestFit="1" customWidth="1"/>
    <col min="3" max="3" width="8.26953125" style="80" bestFit="1" customWidth="1"/>
    <col min="4" max="4" width="7.6328125" style="80" bestFit="1" customWidth="1"/>
    <col min="5" max="5" width="8.26953125" style="80" bestFit="1" customWidth="1"/>
    <col min="6" max="6" width="8.36328125" style="79" customWidth="1"/>
    <col min="7" max="7" width="9.90625" style="79" bestFit="1" customWidth="1"/>
    <col min="8" max="9" width="7.6328125" style="80" bestFit="1" customWidth="1"/>
    <col min="10" max="10" width="9.90625" style="80" bestFit="1" customWidth="1"/>
    <col min="11" max="11" width="7.6328125" style="80" bestFit="1" customWidth="1"/>
    <col min="12" max="13" width="9.90625" style="80" bestFit="1" customWidth="1"/>
    <col min="14" max="16384" width="9" style="80"/>
  </cols>
  <sheetData>
    <row r="1" spans="1:9" ht="12.75" customHeight="1" thickBot="1" x14ac:dyDescent="0.3">
      <c r="A1" s="75"/>
      <c r="B1" s="76"/>
      <c r="C1" s="77" t="s">
        <v>1088</v>
      </c>
      <c r="D1" s="77" t="s">
        <v>1089</v>
      </c>
      <c r="E1" s="78">
        <v>2024</v>
      </c>
    </row>
    <row r="2" spans="1:9" ht="12.75" customHeight="1" thickBot="1" x14ac:dyDescent="0.3">
      <c r="A2" s="81"/>
      <c r="B2" s="82"/>
    </row>
    <row r="3" spans="1:9" ht="12.75" customHeight="1" thickBot="1" x14ac:dyDescent="0.3">
      <c r="A3" s="83" t="s">
        <v>1090</v>
      </c>
      <c r="B3" s="83" t="s">
        <v>1091</v>
      </c>
      <c r="C3" s="84" t="s">
        <v>1092</v>
      </c>
      <c r="D3" s="84" t="s">
        <v>1092</v>
      </c>
      <c r="E3" s="84" t="s">
        <v>1092</v>
      </c>
      <c r="F3" s="79" t="s">
        <v>1093</v>
      </c>
      <c r="G3" s="79" t="s">
        <v>1094</v>
      </c>
      <c r="H3" s="80" t="s">
        <v>1095</v>
      </c>
      <c r="I3" s="80" t="s">
        <v>1583</v>
      </c>
    </row>
    <row r="4" spans="1:9" ht="12.75" customHeight="1" thickBot="1" x14ac:dyDescent="0.3">
      <c r="A4" s="84" t="s">
        <v>603</v>
      </c>
      <c r="B4" s="84" t="s">
        <v>1096</v>
      </c>
      <c r="C4" s="85">
        <v>1833</v>
      </c>
      <c r="D4" s="85">
        <v>2961</v>
      </c>
      <c r="E4" s="85"/>
      <c r="F4" s="79">
        <f>IFERROR(AVERAGE(C4:E4),0)</f>
        <v>2397</v>
      </c>
      <c r="G4" s="79">
        <v>4614</v>
      </c>
      <c r="H4" s="86">
        <f>F4-G4</f>
        <v>-2217</v>
      </c>
      <c r="I4" s="80" t="e">
        <f>VLOOKUP(A4,Kernassortiment!$F:$H,4,FALSE)</f>
        <v>#N/A</v>
      </c>
    </row>
    <row r="5" spans="1:9" ht="12.75" customHeight="1" thickBot="1" x14ac:dyDescent="0.3">
      <c r="A5" s="84" t="s">
        <v>843</v>
      </c>
      <c r="B5" s="84" t="s">
        <v>1097</v>
      </c>
      <c r="C5" s="85">
        <v>216</v>
      </c>
      <c r="D5" s="85">
        <v>204</v>
      </c>
      <c r="E5" s="85"/>
      <c r="F5" s="79">
        <f t="shared" ref="F5:F68" si="0">IFERROR(AVERAGE(C5:E5),0)</f>
        <v>210</v>
      </c>
      <c r="G5" s="79">
        <v>420</v>
      </c>
      <c r="H5" s="86">
        <f t="shared" ref="H5:H68" si="1">F5-G5</f>
        <v>-210</v>
      </c>
      <c r="I5" s="80" t="e">
        <f>VLOOKUP(A5,Kernassortiment!$F:$H,4,FALSE)</f>
        <v>#N/A</v>
      </c>
    </row>
    <row r="6" spans="1:9" ht="12.75" customHeight="1" thickBot="1" x14ac:dyDescent="0.3">
      <c r="A6" s="84" t="s">
        <v>857</v>
      </c>
      <c r="B6" s="84" t="s">
        <v>1098</v>
      </c>
      <c r="C6" s="85">
        <v>1621</v>
      </c>
      <c r="D6" s="85">
        <v>2982</v>
      </c>
      <c r="E6" s="85"/>
      <c r="F6" s="79">
        <f t="shared" si="0"/>
        <v>2301.5</v>
      </c>
      <c r="G6" s="79">
        <v>4431</v>
      </c>
      <c r="H6" s="86">
        <f t="shared" si="1"/>
        <v>-2129.5</v>
      </c>
      <c r="I6" s="80" t="e">
        <f>VLOOKUP(A6,Kernassortiment!$F:$H,4,FALSE)</f>
        <v>#N/A</v>
      </c>
    </row>
    <row r="7" spans="1:9" ht="12.75" customHeight="1" thickBot="1" x14ac:dyDescent="0.3">
      <c r="A7" s="84" t="s">
        <v>588</v>
      </c>
      <c r="B7" s="84" t="s">
        <v>1099</v>
      </c>
      <c r="C7" s="85">
        <v>756</v>
      </c>
      <c r="D7" s="85">
        <v>708</v>
      </c>
      <c r="E7" s="85"/>
      <c r="F7" s="79">
        <f t="shared" si="0"/>
        <v>732</v>
      </c>
      <c r="G7" s="79">
        <v>1404</v>
      </c>
      <c r="H7" s="86">
        <f t="shared" si="1"/>
        <v>-672</v>
      </c>
      <c r="I7" s="80" t="e">
        <f>VLOOKUP(A7,Kernassortiment!$F:$H,4,FALSE)</f>
        <v>#N/A</v>
      </c>
    </row>
    <row r="8" spans="1:9" ht="12.75" customHeight="1" thickBot="1" x14ac:dyDescent="0.3">
      <c r="A8" s="84" t="s">
        <v>853</v>
      </c>
      <c r="B8" s="84" t="s">
        <v>1100</v>
      </c>
      <c r="C8" s="85">
        <v>2662</v>
      </c>
      <c r="D8" s="85">
        <v>8923</v>
      </c>
      <c r="E8" s="85"/>
      <c r="F8" s="79">
        <f t="shared" si="0"/>
        <v>5792.5</v>
      </c>
      <c r="G8" s="79">
        <v>11339</v>
      </c>
      <c r="H8" s="86">
        <f t="shared" si="1"/>
        <v>-5546.5</v>
      </c>
      <c r="I8" s="80" t="e">
        <f>VLOOKUP(A8,Kernassortiment!$F:$H,4,FALSE)</f>
        <v>#N/A</v>
      </c>
    </row>
    <row r="9" spans="1:9" ht="12.75" customHeight="1" thickBot="1" x14ac:dyDescent="0.3">
      <c r="A9" s="84" t="s">
        <v>458</v>
      </c>
      <c r="B9" s="84" t="s">
        <v>1101</v>
      </c>
      <c r="C9" s="85">
        <v>2160</v>
      </c>
      <c r="D9" s="85">
        <v>3457</v>
      </c>
      <c r="E9" s="85"/>
      <c r="F9" s="79">
        <f t="shared" si="0"/>
        <v>2808.5</v>
      </c>
      <c r="G9" s="79">
        <v>5557</v>
      </c>
      <c r="H9" s="86">
        <f t="shared" si="1"/>
        <v>-2748.5</v>
      </c>
      <c r="I9" s="80" t="e">
        <f>VLOOKUP(A9,Kernassortiment!$F:$H,4,FALSE)</f>
        <v>#N/A</v>
      </c>
    </row>
    <row r="10" spans="1:9" ht="12.75" customHeight="1" thickBot="1" x14ac:dyDescent="0.3">
      <c r="A10" s="84" t="s">
        <v>777</v>
      </c>
      <c r="B10" s="84" t="s">
        <v>1102</v>
      </c>
      <c r="C10" s="85">
        <v>1200</v>
      </c>
      <c r="D10" s="85">
        <v>360</v>
      </c>
      <c r="E10" s="85"/>
      <c r="F10" s="79">
        <f t="shared" si="0"/>
        <v>780</v>
      </c>
      <c r="G10" s="79">
        <v>1488</v>
      </c>
      <c r="H10" s="86">
        <f t="shared" si="1"/>
        <v>-708</v>
      </c>
      <c r="I10" s="80" t="e">
        <f>VLOOKUP(A10,Kernassortiment!$F:$H,4,FALSE)</f>
        <v>#N/A</v>
      </c>
    </row>
    <row r="11" spans="1:9" ht="12.75" customHeight="1" thickBot="1" x14ac:dyDescent="0.3">
      <c r="A11" s="84" t="s">
        <v>888</v>
      </c>
      <c r="B11" s="84" t="s">
        <v>1103</v>
      </c>
      <c r="C11" s="85">
        <v>372</v>
      </c>
      <c r="D11" s="85">
        <v>60</v>
      </c>
      <c r="E11" s="85"/>
      <c r="F11" s="79">
        <f t="shared" si="0"/>
        <v>216</v>
      </c>
      <c r="G11" s="79">
        <v>432</v>
      </c>
      <c r="H11" s="86">
        <f t="shared" si="1"/>
        <v>-216</v>
      </c>
      <c r="I11" s="80" t="e">
        <f>VLOOKUP(A11,Kernassortiment!$F:$H,4,FALSE)</f>
        <v>#N/A</v>
      </c>
    </row>
    <row r="12" spans="1:9" ht="12.75" customHeight="1" thickBot="1" x14ac:dyDescent="0.3">
      <c r="A12" s="84" t="s">
        <v>531</v>
      </c>
      <c r="B12" s="84" t="s">
        <v>1104</v>
      </c>
      <c r="C12" s="85">
        <v>106</v>
      </c>
      <c r="D12" s="85">
        <v>107</v>
      </c>
      <c r="E12" s="85"/>
      <c r="F12" s="79">
        <f t="shared" si="0"/>
        <v>106.5</v>
      </c>
      <c r="G12" s="79">
        <v>183</v>
      </c>
      <c r="H12" s="86">
        <f t="shared" si="1"/>
        <v>-76.5</v>
      </c>
      <c r="I12" s="80" t="e">
        <f>VLOOKUP(A12,Kernassortiment!$F:$H,4,FALSE)</f>
        <v>#N/A</v>
      </c>
    </row>
    <row r="13" spans="1:9" ht="12.75" customHeight="1" thickBot="1" x14ac:dyDescent="0.3">
      <c r="A13" s="84" t="s">
        <v>534</v>
      </c>
      <c r="B13" s="84" t="s">
        <v>1105</v>
      </c>
      <c r="C13" s="85">
        <v>26</v>
      </c>
      <c r="D13" s="85">
        <v>4</v>
      </c>
      <c r="E13" s="85"/>
      <c r="F13" s="79">
        <f t="shared" si="0"/>
        <v>15</v>
      </c>
      <c r="G13" s="79">
        <v>30</v>
      </c>
      <c r="H13" s="86">
        <f t="shared" si="1"/>
        <v>-15</v>
      </c>
      <c r="I13" s="80" t="e">
        <f>VLOOKUP(A13,Kernassortiment!$F:$H,4,FALSE)</f>
        <v>#N/A</v>
      </c>
    </row>
    <row r="14" spans="1:9" ht="12.75" customHeight="1" thickBot="1" x14ac:dyDescent="0.3">
      <c r="A14" s="84" t="s">
        <v>623</v>
      </c>
      <c r="B14" s="84" t="s">
        <v>1106</v>
      </c>
      <c r="C14" s="85">
        <v>48</v>
      </c>
      <c r="D14" s="85">
        <v>24</v>
      </c>
      <c r="E14" s="85"/>
      <c r="F14" s="79">
        <f t="shared" si="0"/>
        <v>36</v>
      </c>
      <c r="G14" s="79">
        <v>72</v>
      </c>
      <c r="H14" s="86">
        <f t="shared" si="1"/>
        <v>-36</v>
      </c>
      <c r="I14" s="80" t="e">
        <f>VLOOKUP(A14,Kernassortiment!$F:$H,4,FALSE)</f>
        <v>#N/A</v>
      </c>
    </row>
    <row r="15" spans="1:9" ht="12.75" customHeight="1" thickBot="1" x14ac:dyDescent="0.3">
      <c r="A15" s="84" t="s">
        <v>626</v>
      </c>
      <c r="B15" s="84" t="s">
        <v>1107</v>
      </c>
      <c r="C15" s="85">
        <v>24</v>
      </c>
      <c r="D15" s="85">
        <v>24</v>
      </c>
      <c r="E15" s="85"/>
      <c r="F15" s="79">
        <f t="shared" si="0"/>
        <v>24</v>
      </c>
      <c r="G15" s="79">
        <v>48</v>
      </c>
      <c r="H15" s="86">
        <f t="shared" si="1"/>
        <v>-24</v>
      </c>
      <c r="I15" s="80" t="e">
        <f>VLOOKUP(A15,Kernassortiment!$F:$H,4,FALSE)</f>
        <v>#N/A</v>
      </c>
    </row>
    <row r="16" spans="1:9" ht="12.75" customHeight="1" thickBot="1" x14ac:dyDescent="0.3">
      <c r="A16" s="84" t="s">
        <v>819</v>
      </c>
      <c r="B16" s="84" t="s">
        <v>1085</v>
      </c>
      <c r="C16" s="85">
        <v>840</v>
      </c>
      <c r="D16" s="85">
        <v>1704</v>
      </c>
      <c r="E16" s="85"/>
      <c r="F16" s="79">
        <f t="shared" si="0"/>
        <v>1272</v>
      </c>
      <c r="G16" s="79">
        <v>2328</v>
      </c>
      <c r="H16" s="86">
        <f t="shared" si="1"/>
        <v>-1056</v>
      </c>
      <c r="I16" s="80" t="e">
        <f>VLOOKUP(A16,Kernassortiment!$F:$H,4,FALSE)</f>
        <v>#N/A</v>
      </c>
    </row>
    <row r="17" spans="1:9" ht="12.75" customHeight="1" thickBot="1" x14ac:dyDescent="0.3">
      <c r="A17" s="84" t="s">
        <v>926</v>
      </c>
      <c r="B17" s="84" t="s">
        <v>1108</v>
      </c>
      <c r="C17" s="85">
        <v>204</v>
      </c>
      <c r="D17" s="85">
        <v>576</v>
      </c>
      <c r="E17" s="85"/>
      <c r="F17" s="79">
        <f t="shared" si="0"/>
        <v>390</v>
      </c>
      <c r="G17" s="79">
        <v>768</v>
      </c>
      <c r="H17" s="86">
        <f t="shared" si="1"/>
        <v>-378</v>
      </c>
      <c r="I17" s="80" t="e">
        <f>VLOOKUP(A17,Kernassortiment!$F:$H,4,FALSE)</f>
        <v>#N/A</v>
      </c>
    </row>
    <row r="18" spans="1:9" ht="12.75" customHeight="1" thickBot="1" x14ac:dyDescent="0.3">
      <c r="A18" s="84" t="s">
        <v>869</v>
      </c>
      <c r="B18" s="84" t="s">
        <v>1109</v>
      </c>
      <c r="C18" s="85">
        <v>360</v>
      </c>
      <c r="D18" s="85">
        <v>120</v>
      </c>
      <c r="E18" s="85"/>
      <c r="F18" s="79">
        <f t="shared" si="0"/>
        <v>240</v>
      </c>
      <c r="G18" s="79">
        <v>600</v>
      </c>
      <c r="H18" s="86">
        <f t="shared" si="1"/>
        <v>-360</v>
      </c>
      <c r="I18" s="80" t="e">
        <f>VLOOKUP(A18,Kernassortiment!$F:$H,4,FALSE)</f>
        <v>#N/A</v>
      </c>
    </row>
    <row r="19" spans="1:9" ht="12.75" customHeight="1" thickBot="1" x14ac:dyDescent="0.3">
      <c r="A19" s="84" t="s">
        <v>872</v>
      </c>
      <c r="B19" s="84" t="s">
        <v>1110</v>
      </c>
      <c r="C19" s="85">
        <v>510</v>
      </c>
      <c r="D19" s="85">
        <v>-122</v>
      </c>
      <c r="E19" s="85"/>
      <c r="F19" s="79">
        <f t="shared" si="0"/>
        <v>194</v>
      </c>
      <c r="G19" s="79">
        <v>388</v>
      </c>
      <c r="H19" s="86">
        <f t="shared" si="1"/>
        <v>-194</v>
      </c>
      <c r="I19" s="80" t="e">
        <f>VLOOKUP(A19,Kernassortiment!$F:$H,4,FALSE)</f>
        <v>#N/A</v>
      </c>
    </row>
    <row r="20" spans="1:9" ht="12.75" customHeight="1" thickBot="1" x14ac:dyDescent="0.3">
      <c r="A20" s="84" t="s">
        <v>760</v>
      </c>
      <c r="B20" s="84" t="s">
        <v>1111</v>
      </c>
      <c r="C20" s="85">
        <v>32</v>
      </c>
      <c r="D20" s="85">
        <v>342</v>
      </c>
      <c r="E20" s="85"/>
      <c r="F20" s="79">
        <f t="shared" si="0"/>
        <v>187</v>
      </c>
      <c r="G20" s="79">
        <v>314</v>
      </c>
      <c r="H20" s="86">
        <f t="shared" si="1"/>
        <v>-127</v>
      </c>
      <c r="I20" s="80" t="e">
        <f>VLOOKUP(A20,Kernassortiment!$F:$H,4,FALSE)</f>
        <v>#N/A</v>
      </c>
    </row>
    <row r="21" spans="1:9" ht="12.75" customHeight="1" thickBot="1" x14ac:dyDescent="0.3">
      <c r="A21" s="84" t="s">
        <v>593</v>
      </c>
      <c r="B21" s="84" t="s">
        <v>1112</v>
      </c>
      <c r="C21" s="85">
        <v>294</v>
      </c>
      <c r="D21" s="85">
        <v>66</v>
      </c>
      <c r="E21" s="85"/>
      <c r="F21" s="79">
        <f t="shared" si="0"/>
        <v>180</v>
      </c>
      <c r="G21" s="79">
        <v>360</v>
      </c>
      <c r="H21" s="86">
        <f t="shared" si="1"/>
        <v>-180</v>
      </c>
      <c r="I21" s="80" t="e">
        <f>VLOOKUP(A21,Kernassortiment!$F:$H,4,FALSE)</f>
        <v>#N/A</v>
      </c>
    </row>
    <row r="22" spans="1:9" ht="12.75" customHeight="1" thickBot="1" x14ac:dyDescent="0.3">
      <c r="A22" s="84" t="s">
        <v>939</v>
      </c>
      <c r="B22" s="84" t="s">
        <v>1113</v>
      </c>
      <c r="C22" s="85">
        <v>1770</v>
      </c>
      <c r="D22" s="85">
        <v>2754</v>
      </c>
      <c r="E22" s="85"/>
      <c r="F22" s="79">
        <f t="shared" si="0"/>
        <v>2262</v>
      </c>
      <c r="G22" s="79">
        <v>4476</v>
      </c>
      <c r="H22" s="86">
        <f t="shared" si="1"/>
        <v>-2214</v>
      </c>
      <c r="I22" s="80" t="e">
        <f>VLOOKUP(A22,Kernassortiment!$F:$H,4,FALSE)</f>
        <v>#N/A</v>
      </c>
    </row>
    <row r="23" spans="1:9" ht="12.75" customHeight="1" thickBot="1" x14ac:dyDescent="0.3">
      <c r="A23" s="84" t="s">
        <v>1087</v>
      </c>
      <c r="B23" s="84" t="s">
        <v>1086</v>
      </c>
      <c r="C23" s="85">
        <v>576</v>
      </c>
      <c r="D23" s="85">
        <v>648</v>
      </c>
      <c r="E23" s="85"/>
      <c r="F23" s="79">
        <f t="shared" si="0"/>
        <v>612</v>
      </c>
      <c r="G23" s="79">
        <v>1176</v>
      </c>
      <c r="H23" s="86">
        <f t="shared" si="1"/>
        <v>-564</v>
      </c>
      <c r="I23" s="80" t="e">
        <f>VLOOKUP(A23,Kernassortiment!$F:$H,4,FALSE)</f>
        <v>#N/A</v>
      </c>
    </row>
    <row r="24" spans="1:9" ht="12.75" customHeight="1" thickBot="1" x14ac:dyDescent="0.3">
      <c r="A24" s="84" t="s">
        <v>1084</v>
      </c>
      <c r="B24" s="84" t="s">
        <v>1114</v>
      </c>
      <c r="C24" s="85">
        <v>180</v>
      </c>
      <c r="D24" s="85">
        <v>192</v>
      </c>
      <c r="E24" s="85"/>
      <c r="F24" s="79">
        <f t="shared" si="0"/>
        <v>186</v>
      </c>
      <c r="G24" s="79">
        <v>522</v>
      </c>
      <c r="H24" s="86">
        <f t="shared" si="1"/>
        <v>-336</v>
      </c>
      <c r="I24" s="80" t="e">
        <f>VLOOKUP(A24,Kernassortiment!$F:$H,4,FALSE)</f>
        <v>#N/A</v>
      </c>
    </row>
    <row r="25" spans="1:9" ht="12.75" customHeight="1" thickBot="1" x14ac:dyDescent="0.3">
      <c r="A25" s="84" t="s">
        <v>1078</v>
      </c>
      <c r="B25" s="84" t="s">
        <v>1077</v>
      </c>
      <c r="C25" s="85">
        <v>600</v>
      </c>
      <c r="D25" s="85">
        <v>588</v>
      </c>
      <c r="E25" s="85"/>
      <c r="F25" s="79">
        <f t="shared" si="0"/>
        <v>594</v>
      </c>
      <c r="G25" s="79">
        <v>1152</v>
      </c>
      <c r="H25" s="86">
        <f t="shared" si="1"/>
        <v>-558</v>
      </c>
      <c r="I25" s="80" t="e">
        <f>VLOOKUP(A25,Kernassortiment!$F:$H,4,FALSE)</f>
        <v>#N/A</v>
      </c>
    </row>
    <row r="26" spans="1:9" ht="12.75" customHeight="1" thickBot="1" x14ac:dyDescent="0.3">
      <c r="A26" s="84" t="s">
        <v>1115</v>
      </c>
      <c r="B26" s="84" t="s">
        <v>1116</v>
      </c>
      <c r="C26" s="85"/>
      <c r="D26" s="85">
        <v>120</v>
      </c>
      <c r="E26" s="85"/>
      <c r="F26" s="79">
        <f t="shared" si="0"/>
        <v>120</v>
      </c>
      <c r="G26" s="79">
        <v>96</v>
      </c>
      <c r="H26" s="86">
        <f t="shared" si="1"/>
        <v>24</v>
      </c>
      <c r="I26" s="80" t="e">
        <f>VLOOKUP(A26,Kernassortiment!$F:$H,4,FALSE)</f>
        <v>#N/A</v>
      </c>
    </row>
    <row r="27" spans="1:9" ht="12.75" customHeight="1" thickBot="1" x14ac:dyDescent="0.3">
      <c r="A27" s="84" t="s">
        <v>1117</v>
      </c>
      <c r="B27" s="84" t="s">
        <v>1118</v>
      </c>
      <c r="C27" s="85"/>
      <c r="D27" s="85">
        <v>696</v>
      </c>
      <c r="E27" s="85"/>
      <c r="F27" s="79">
        <f t="shared" si="0"/>
        <v>696</v>
      </c>
      <c r="G27" s="79">
        <v>672</v>
      </c>
      <c r="H27" s="86">
        <f t="shared" si="1"/>
        <v>24</v>
      </c>
      <c r="I27" s="80" t="e">
        <f>VLOOKUP(A27,Kernassortiment!$F:$H,4,FALSE)</f>
        <v>#N/A</v>
      </c>
    </row>
    <row r="28" spans="1:9" ht="12.75" customHeight="1" thickBot="1" x14ac:dyDescent="0.3">
      <c r="A28" s="84" t="s">
        <v>1119</v>
      </c>
      <c r="B28" s="84" t="s">
        <v>1120</v>
      </c>
      <c r="C28" s="85"/>
      <c r="D28" s="85">
        <v>192</v>
      </c>
      <c r="E28" s="85"/>
      <c r="F28" s="79">
        <f t="shared" si="0"/>
        <v>192</v>
      </c>
      <c r="G28" s="79">
        <v>192</v>
      </c>
      <c r="H28" s="86">
        <f t="shared" si="1"/>
        <v>0</v>
      </c>
      <c r="I28" s="80" t="e">
        <f>VLOOKUP(A28,Kernassortiment!$F:$H,4,FALSE)</f>
        <v>#N/A</v>
      </c>
    </row>
    <row r="29" spans="1:9" ht="12.75" customHeight="1" thickBot="1" x14ac:dyDescent="0.3">
      <c r="A29" s="84" t="s">
        <v>1121</v>
      </c>
      <c r="B29" s="84" t="s">
        <v>1122</v>
      </c>
      <c r="C29" s="85"/>
      <c r="D29" s="85">
        <v>576</v>
      </c>
      <c r="E29" s="85"/>
      <c r="F29" s="79">
        <f t="shared" si="0"/>
        <v>576</v>
      </c>
      <c r="G29" s="79">
        <v>576</v>
      </c>
      <c r="H29" s="86">
        <f t="shared" si="1"/>
        <v>0</v>
      </c>
      <c r="I29" s="80" t="e">
        <f>VLOOKUP(A29,Kernassortiment!$F:$H,4,FALSE)</f>
        <v>#N/A</v>
      </c>
    </row>
    <row r="30" spans="1:9" ht="12.75" customHeight="1" thickBot="1" x14ac:dyDescent="0.3">
      <c r="A30" s="84" t="s">
        <v>1123</v>
      </c>
      <c r="B30" s="84" t="s">
        <v>1124</v>
      </c>
      <c r="C30" s="85"/>
      <c r="D30" s="85">
        <v>288</v>
      </c>
      <c r="E30" s="85"/>
      <c r="F30" s="79">
        <f t="shared" si="0"/>
        <v>288</v>
      </c>
      <c r="G30" s="79">
        <v>288</v>
      </c>
      <c r="H30" s="86">
        <f t="shared" si="1"/>
        <v>0</v>
      </c>
      <c r="I30" s="80" t="e">
        <f>VLOOKUP(A30,Kernassortiment!$F:$H,4,FALSE)</f>
        <v>#N/A</v>
      </c>
    </row>
    <row r="31" spans="1:9" ht="12.75" customHeight="1" thickBot="1" x14ac:dyDescent="0.3">
      <c r="A31" s="84" t="s">
        <v>1125</v>
      </c>
      <c r="B31" s="84" t="s">
        <v>1126</v>
      </c>
      <c r="C31" s="85"/>
      <c r="D31" s="85"/>
      <c r="E31" s="85"/>
      <c r="F31" s="79">
        <f t="shared" si="0"/>
        <v>0</v>
      </c>
      <c r="H31" s="86"/>
      <c r="I31" s="80" t="e">
        <f>VLOOKUP(A31,Kernassortiment!$F:$H,4,FALSE)</f>
        <v>#N/A</v>
      </c>
    </row>
    <row r="32" spans="1:9" ht="12.75" customHeight="1" thickBot="1" x14ac:dyDescent="0.3">
      <c r="A32" s="84" t="s">
        <v>1127</v>
      </c>
      <c r="B32" s="84" t="s">
        <v>1128</v>
      </c>
      <c r="C32" s="85"/>
      <c r="D32" s="85"/>
      <c r="E32" s="85"/>
      <c r="F32" s="79">
        <f t="shared" si="0"/>
        <v>0</v>
      </c>
      <c r="H32" s="86"/>
      <c r="I32" s="80" t="e">
        <f>VLOOKUP(A32,Kernassortiment!$F:$H,4,FALSE)</f>
        <v>#N/A</v>
      </c>
    </row>
    <row r="33" spans="1:9" ht="12.75" customHeight="1" thickBot="1" x14ac:dyDescent="0.3">
      <c r="A33" s="84" t="s">
        <v>1129</v>
      </c>
      <c r="B33" s="84" t="s">
        <v>1130</v>
      </c>
      <c r="C33" s="85"/>
      <c r="D33" s="85">
        <v>294</v>
      </c>
      <c r="E33" s="85"/>
      <c r="F33" s="79">
        <f t="shared" si="0"/>
        <v>294</v>
      </c>
      <c r="G33" s="79">
        <v>294</v>
      </c>
      <c r="H33" s="86">
        <f t="shared" si="1"/>
        <v>0</v>
      </c>
      <c r="I33" s="80" t="e">
        <f>VLOOKUP(A33,Kernassortiment!$F:$H,4,FALSE)</f>
        <v>#N/A</v>
      </c>
    </row>
    <row r="34" spans="1:9" ht="12.75" customHeight="1" thickBot="1" x14ac:dyDescent="0.3">
      <c r="A34" s="84" t="s">
        <v>1131</v>
      </c>
      <c r="B34" s="84" t="s">
        <v>1132</v>
      </c>
      <c r="C34" s="85"/>
      <c r="D34" s="85">
        <v>8448</v>
      </c>
      <c r="E34" s="85"/>
      <c r="F34" s="79">
        <f t="shared" si="0"/>
        <v>8448</v>
      </c>
      <c r="G34" s="79">
        <v>7608</v>
      </c>
      <c r="H34" s="86">
        <f t="shared" si="1"/>
        <v>840</v>
      </c>
      <c r="I34" s="80" t="e">
        <f>VLOOKUP(A34,Kernassortiment!$F:$H,4,FALSE)</f>
        <v>#N/A</v>
      </c>
    </row>
    <row r="35" spans="1:9" ht="12.75" customHeight="1" thickBot="1" x14ac:dyDescent="0.3">
      <c r="A35" s="84" t="s">
        <v>1133</v>
      </c>
      <c r="B35" s="84" t="s">
        <v>1134</v>
      </c>
      <c r="C35" s="85"/>
      <c r="D35" s="85">
        <v>10000</v>
      </c>
      <c r="E35" s="85"/>
      <c r="F35" s="79">
        <f t="shared" si="0"/>
        <v>10000</v>
      </c>
      <c r="H35" s="86"/>
      <c r="I35" s="80" t="e">
        <f>VLOOKUP(A35,Kernassortiment!$F:$H,4,FALSE)</f>
        <v>#N/A</v>
      </c>
    </row>
    <row r="36" spans="1:9" ht="12.75" customHeight="1" thickBot="1" x14ac:dyDescent="0.3">
      <c r="A36" s="84" t="s">
        <v>1135</v>
      </c>
      <c r="B36" s="84" t="s">
        <v>1136</v>
      </c>
      <c r="C36" s="85"/>
      <c r="D36" s="85">
        <v>21000</v>
      </c>
      <c r="E36" s="85"/>
      <c r="F36" s="79">
        <f t="shared" si="0"/>
        <v>21000</v>
      </c>
      <c r="H36" s="86"/>
      <c r="I36" s="80" t="e">
        <f>VLOOKUP(A36,Kernassortiment!$F:$H,4,FALSE)</f>
        <v>#N/A</v>
      </c>
    </row>
    <row r="37" spans="1:9" ht="12.75" customHeight="1" thickBot="1" x14ac:dyDescent="0.3">
      <c r="A37" s="84" t="s">
        <v>450</v>
      </c>
      <c r="B37" s="84" t="s">
        <v>1137</v>
      </c>
      <c r="C37" s="85">
        <v>72</v>
      </c>
      <c r="D37" s="85">
        <v>48</v>
      </c>
      <c r="E37" s="85"/>
      <c r="F37" s="79">
        <f t="shared" si="0"/>
        <v>60</v>
      </c>
      <c r="G37" s="79">
        <v>120</v>
      </c>
      <c r="H37" s="86">
        <f t="shared" si="1"/>
        <v>-60</v>
      </c>
      <c r="I37" s="80" t="e">
        <f>VLOOKUP(A37,Kernassortiment!$F:$H,4,FALSE)</f>
        <v>#N/A</v>
      </c>
    </row>
    <row r="38" spans="1:9" ht="13" thickBot="1" x14ac:dyDescent="0.3">
      <c r="A38" s="84" t="s">
        <v>1138</v>
      </c>
      <c r="B38" s="84" t="s">
        <v>1139</v>
      </c>
      <c r="C38" s="85"/>
      <c r="D38" s="85"/>
      <c r="E38" s="85"/>
      <c r="F38" s="79">
        <f t="shared" si="0"/>
        <v>0</v>
      </c>
      <c r="G38" s="79">
        <v>54</v>
      </c>
      <c r="H38" s="86">
        <f t="shared" si="1"/>
        <v>-54</v>
      </c>
      <c r="I38" s="80" t="e">
        <f>VLOOKUP(A38,Kernassortiment!$F:$H,4,FALSE)</f>
        <v>#N/A</v>
      </c>
    </row>
    <row r="39" spans="1:9" ht="13" thickBot="1" x14ac:dyDescent="0.3">
      <c r="A39" s="84" t="s">
        <v>1140</v>
      </c>
      <c r="B39" s="84" t="s">
        <v>1141</v>
      </c>
      <c r="C39" s="85"/>
      <c r="D39" s="85"/>
      <c r="E39" s="85"/>
      <c r="F39" s="79">
        <f t="shared" si="0"/>
        <v>0</v>
      </c>
      <c r="H39" s="86"/>
      <c r="I39" s="80" t="e">
        <f>VLOOKUP(A39,Kernassortiment!$F:$H,4,FALSE)</f>
        <v>#N/A</v>
      </c>
    </row>
    <row r="40" spans="1:9" ht="13" thickBot="1" x14ac:dyDescent="0.3">
      <c r="A40" s="84" t="s">
        <v>551</v>
      </c>
      <c r="B40" s="84" t="s">
        <v>1142</v>
      </c>
      <c r="C40" s="85">
        <v>540</v>
      </c>
      <c r="D40" s="85">
        <v>102</v>
      </c>
      <c r="E40" s="85"/>
      <c r="F40" s="79">
        <f t="shared" si="0"/>
        <v>321</v>
      </c>
      <c r="G40" s="79">
        <v>642</v>
      </c>
      <c r="H40" s="86">
        <f t="shared" si="1"/>
        <v>-321</v>
      </c>
      <c r="I40" s="80" t="e">
        <f>VLOOKUP(A40,Kernassortiment!$F:$H,4,FALSE)</f>
        <v>#N/A</v>
      </c>
    </row>
    <row r="41" spans="1:9" ht="13" thickBot="1" x14ac:dyDescent="0.3">
      <c r="A41" s="84" t="s">
        <v>611</v>
      </c>
      <c r="B41" s="84" t="s">
        <v>1143</v>
      </c>
      <c r="C41" s="85">
        <v>4</v>
      </c>
      <c r="D41" s="85">
        <v>5</v>
      </c>
      <c r="E41" s="85"/>
      <c r="F41" s="79">
        <f t="shared" si="0"/>
        <v>4.5</v>
      </c>
      <c r="G41" s="79">
        <v>11</v>
      </c>
      <c r="H41" s="86">
        <f t="shared" si="1"/>
        <v>-6.5</v>
      </c>
      <c r="I41" s="80" t="e">
        <f>VLOOKUP(A41,Kernassortiment!$F:$H,4,FALSE)</f>
        <v>#N/A</v>
      </c>
    </row>
    <row r="42" spans="1:9" ht="13" thickBot="1" x14ac:dyDescent="0.3">
      <c r="A42" s="84" t="s">
        <v>672</v>
      </c>
      <c r="B42" s="84" t="s">
        <v>1144</v>
      </c>
      <c r="C42" s="85">
        <v>36</v>
      </c>
      <c r="D42" s="85">
        <v>504</v>
      </c>
      <c r="E42" s="85"/>
      <c r="F42" s="79">
        <f t="shared" si="0"/>
        <v>270</v>
      </c>
      <c r="G42" s="79">
        <v>468</v>
      </c>
      <c r="H42" s="86">
        <f t="shared" si="1"/>
        <v>-198</v>
      </c>
      <c r="I42" s="80" t="e">
        <f>VLOOKUP(A42,Kernassortiment!$F:$H,4,FALSE)</f>
        <v>#N/A</v>
      </c>
    </row>
    <row r="43" spans="1:9" ht="13" thickBot="1" x14ac:dyDescent="0.3">
      <c r="A43" s="84" t="s">
        <v>675</v>
      </c>
      <c r="B43" s="117" t="s">
        <v>1145</v>
      </c>
      <c r="C43" s="85">
        <v>870</v>
      </c>
      <c r="D43" s="85">
        <v>1076</v>
      </c>
      <c r="E43" s="85"/>
      <c r="F43" s="79">
        <f t="shared" si="0"/>
        <v>973</v>
      </c>
      <c r="G43" s="79">
        <v>2078</v>
      </c>
      <c r="H43" s="86">
        <f t="shared" si="1"/>
        <v>-1105</v>
      </c>
      <c r="I43" s="80" t="e">
        <f>VLOOKUP(A43,Kernassortiment!$F:$H,4,FALSE)</f>
        <v>#N/A</v>
      </c>
    </row>
    <row r="44" spans="1:9" ht="13" thickBot="1" x14ac:dyDescent="0.3">
      <c r="A44" s="84" t="s">
        <v>787</v>
      </c>
      <c r="B44" s="84" t="s">
        <v>1146</v>
      </c>
      <c r="C44" s="85">
        <v>456</v>
      </c>
      <c r="D44" s="85">
        <v>540</v>
      </c>
      <c r="E44" s="85"/>
      <c r="F44" s="79">
        <f t="shared" si="0"/>
        <v>498</v>
      </c>
      <c r="G44" s="79">
        <v>1200</v>
      </c>
      <c r="H44" s="86">
        <f t="shared" si="1"/>
        <v>-702</v>
      </c>
      <c r="I44" s="80" t="e">
        <f>VLOOKUP(A44,Kernassortiment!$F:$H,4,FALSE)</f>
        <v>#N/A</v>
      </c>
    </row>
    <row r="45" spans="1:9" ht="13" thickBot="1" x14ac:dyDescent="0.3">
      <c r="A45" s="84" t="s">
        <v>998</v>
      </c>
      <c r="B45" s="84" t="s">
        <v>1147</v>
      </c>
      <c r="C45" s="85">
        <v>7521</v>
      </c>
      <c r="D45" s="85">
        <v>13506</v>
      </c>
      <c r="E45" s="85"/>
      <c r="F45" s="79">
        <f t="shared" si="0"/>
        <v>10513.5</v>
      </c>
      <c r="G45" s="79">
        <v>20595</v>
      </c>
      <c r="H45" s="86">
        <f t="shared" si="1"/>
        <v>-10081.5</v>
      </c>
      <c r="I45" s="80" t="e">
        <f>VLOOKUP(A45,Kernassortiment!$F:$H,4,FALSE)</f>
        <v>#N/A</v>
      </c>
    </row>
    <row r="46" spans="1:9" ht="13" thickBot="1" x14ac:dyDescent="0.3">
      <c r="A46" s="84" t="s">
        <v>1004</v>
      </c>
      <c r="B46" s="84" t="s">
        <v>1148</v>
      </c>
      <c r="C46" s="85">
        <v>156</v>
      </c>
      <c r="D46" s="85"/>
      <c r="E46" s="85"/>
      <c r="F46" s="79">
        <f t="shared" si="0"/>
        <v>156</v>
      </c>
      <c r="G46" s="79">
        <v>156</v>
      </c>
      <c r="H46" s="86">
        <f t="shared" si="1"/>
        <v>0</v>
      </c>
      <c r="I46" s="80" t="e">
        <f>VLOOKUP(A46,Kernassortiment!$F:$H,4,FALSE)</f>
        <v>#N/A</v>
      </c>
    </row>
    <row r="47" spans="1:9" ht="13" thickBot="1" x14ac:dyDescent="0.3">
      <c r="A47" s="84" t="s">
        <v>719</v>
      </c>
      <c r="B47" s="84" t="s">
        <v>1149</v>
      </c>
      <c r="C47" s="85">
        <v>141</v>
      </c>
      <c r="D47" s="85">
        <v>219</v>
      </c>
      <c r="E47" s="85"/>
      <c r="F47" s="79">
        <f t="shared" si="0"/>
        <v>180</v>
      </c>
      <c r="G47" s="79">
        <v>368</v>
      </c>
      <c r="H47" s="86">
        <f t="shared" si="1"/>
        <v>-188</v>
      </c>
      <c r="I47" s="80" t="e">
        <f>VLOOKUP(A47,Kernassortiment!$F:$H,4,FALSE)</f>
        <v>#N/A</v>
      </c>
    </row>
    <row r="48" spans="1:9" ht="13" thickBot="1" x14ac:dyDescent="0.3">
      <c r="A48" s="84" t="s">
        <v>1055</v>
      </c>
      <c r="B48" s="84" t="s">
        <v>1150</v>
      </c>
      <c r="C48" s="85">
        <v>428</v>
      </c>
      <c r="D48" s="85">
        <v>1272</v>
      </c>
      <c r="E48" s="85"/>
      <c r="F48" s="79">
        <f t="shared" si="0"/>
        <v>850</v>
      </c>
      <c r="G48" s="79">
        <v>1586</v>
      </c>
      <c r="H48" s="86">
        <f t="shared" si="1"/>
        <v>-736</v>
      </c>
      <c r="I48" s="80" t="e">
        <f>VLOOKUP(A48,Kernassortiment!$F:$H,4,FALSE)</f>
        <v>#N/A</v>
      </c>
    </row>
    <row r="49" spans="1:9" ht="13" thickBot="1" x14ac:dyDescent="0.3">
      <c r="A49" s="84" t="s">
        <v>1063</v>
      </c>
      <c r="B49" s="84" t="s">
        <v>1151</v>
      </c>
      <c r="C49" s="85">
        <v>150</v>
      </c>
      <c r="D49" s="85">
        <v>132</v>
      </c>
      <c r="E49" s="85"/>
      <c r="F49" s="79">
        <f t="shared" si="0"/>
        <v>141</v>
      </c>
      <c r="G49" s="79">
        <v>786</v>
      </c>
      <c r="H49" s="86">
        <f t="shared" si="1"/>
        <v>-645</v>
      </c>
      <c r="I49" s="80" t="e">
        <f>VLOOKUP(A49,Kernassortiment!$F:$H,4,FALSE)</f>
        <v>#N/A</v>
      </c>
    </row>
    <row r="50" spans="1:9" ht="13" thickBot="1" x14ac:dyDescent="0.3">
      <c r="A50" s="84" t="s">
        <v>1067</v>
      </c>
      <c r="B50" s="84" t="s">
        <v>1152</v>
      </c>
      <c r="C50" s="85">
        <v>84</v>
      </c>
      <c r="D50" s="85">
        <v>36</v>
      </c>
      <c r="E50" s="85"/>
      <c r="F50" s="79">
        <f t="shared" si="0"/>
        <v>60</v>
      </c>
      <c r="G50" s="79">
        <v>120</v>
      </c>
      <c r="H50" s="86">
        <f t="shared" si="1"/>
        <v>-60</v>
      </c>
      <c r="I50" s="80" t="e">
        <f>VLOOKUP(A50,Kernassortiment!$F:$H,4,FALSE)</f>
        <v>#N/A</v>
      </c>
    </row>
    <row r="51" spans="1:9" ht="13" thickBot="1" x14ac:dyDescent="0.3">
      <c r="A51" s="84" t="s">
        <v>1153</v>
      </c>
      <c r="B51" s="117" t="s">
        <v>1147</v>
      </c>
      <c r="C51" s="85">
        <v>216</v>
      </c>
      <c r="D51" s="85">
        <v>144</v>
      </c>
      <c r="E51" s="85"/>
      <c r="F51" s="79">
        <f t="shared" si="0"/>
        <v>180</v>
      </c>
      <c r="G51" s="79">
        <v>360</v>
      </c>
      <c r="H51" s="86">
        <f t="shared" si="1"/>
        <v>-180</v>
      </c>
      <c r="I51" s="80" t="s">
        <v>1626</v>
      </c>
    </row>
    <row r="52" spans="1:9" ht="13" thickBot="1" x14ac:dyDescent="0.3">
      <c r="A52" s="84" t="s">
        <v>1154</v>
      </c>
      <c r="B52" s="84" t="s">
        <v>1155</v>
      </c>
      <c r="C52" s="85">
        <v>22</v>
      </c>
      <c r="D52" s="85">
        <v>77</v>
      </c>
      <c r="E52" s="85"/>
      <c r="F52" s="79">
        <f t="shared" si="0"/>
        <v>49.5</v>
      </c>
      <c r="G52" s="79">
        <v>93</v>
      </c>
      <c r="H52" s="86">
        <f t="shared" si="1"/>
        <v>-43.5</v>
      </c>
      <c r="I52" s="80" t="e">
        <f>VLOOKUP(A52,Kernassortiment!$F:$H,4,FALSE)</f>
        <v>#N/A</v>
      </c>
    </row>
    <row r="53" spans="1:9" ht="13" thickBot="1" x14ac:dyDescent="0.3">
      <c r="A53" s="84" t="s">
        <v>1156</v>
      </c>
      <c r="B53" s="84" t="s">
        <v>1157</v>
      </c>
      <c r="C53" s="85"/>
      <c r="D53" s="85"/>
      <c r="E53" s="85"/>
      <c r="F53" s="79">
        <f t="shared" si="0"/>
        <v>0</v>
      </c>
      <c r="H53" s="86"/>
      <c r="I53" s="80" t="e">
        <f>VLOOKUP(A53,Kernassortiment!$F:$H,4,FALSE)</f>
        <v>#N/A</v>
      </c>
    </row>
    <row r="54" spans="1:9" ht="13" thickBot="1" x14ac:dyDescent="0.3">
      <c r="A54" s="84" t="s">
        <v>447</v>
      </c>
      <c r="B54" s="84" t="s">
        <v>1158</v>
      </c>
      <c r="C54" s="85">
        <v>10</v>
      </c>
      <c r="D54" s="85">
        <v>20</v>
      </c>
      <c r="E54" s="85"/>
      <c r="F54" s="79">
        <f t="shared" si="0"/>
        <v>15</v>
      </c>
      <c r="G54" s="79">
        <v>34</v>
      </c>
      <c r="H54" s="86">
        <f t="shared" si="1"/>
        <v>-19</v>
      </c>
      <c r="I54" s="80" t="e">
        <f>VLOOKUP(A54,Kernassortiment!$F:$H,4,FALSE)</f>
        <v>#N/A</v>
      </c>
    </row>
    <row r="55" spans="1:9" ht="13" thickBot="1" x14ac:dyDescent="0.3">
      <c r="A55" s="84" t="s">
        <v>443</v>
      </c>
      <c r="B55" s="84" t="s">
        <v>1159</v>
      </c>
      <c r="C55" s="85">
        <v>10</v>
      </c>
      <c r="D55" s="85">
        <v>13</v>
      </c>
      <c r="E55" s="85"/>
      <c r="F55" s="79">
        <f t="shared" si="0"/>
        <v>11.5</v>
      </c>
      <c r="G55" s="79">
        <v>19</v>
      </c>
      <c r="H55" s="86">
        <f t="shared" si="1"/>
        <v>-7.5</v>
      </c>
      <c r="I55" s="80" t="e">
        <f>VLOOKUP(A55,Kernassortiment!$F:$H,4,FALSE)</f>
        <v>#N/A</v>
      </c>
    </row>
    <row r="56" spans="1:9" ht="13" thickBot="1" x14ac:dyDescent="0.3">
      <c r="A56" s="84" t="s">
        <v>440</v>
      </c>
      <c r="B56" s="84" t="s">
        <v>1160</v>
      </c>
      <c r="C56" s="85"/>
      <c r="D56" s="85">
        <v>11</v>
      </c>
      <c r="E56" s="85"/>
      <c r="F56" s="79">
        <f t="shared" si="0"/>
        <v>11</v>
      </c>
      <c r="G56" s="79">
        <v>13</v>
      </c>
      <c r="H56" s="86">
        <f t="shared" si="1"/>
        <v>-2</v>
      </c>
      <c r="I56" s="80" t="e">
        <f>VLOOKUP(A56,Kernassortiment!$F:$H,4,FALSE)</f>
        <v>#N/A</v>
      </c>
    </row>
    <row r="57" spans="1:9" ht="13" thickBot="1" x14ac:dyDescent="0.3">
      <c r="A57" s="84" t="s">
        <v>790</v>
      </c>
      <c r="B57" s="84" t="s">
        <v>1161</v>
      </c>
      <c r="C57" s="85">
        <v>1728</v>
      </c>
      <c r="D57" s="85">
        <v>1596</v>
      </c>
      <c r="E57" s="85"/>
      <c r="F57" s="79">
        <f t="shared" si="0"/>
        <v>1662</v>
      </c>
      <c r="G57" s="79">
        <v>2928</v>
      </c>
      <c r="H57" s="86">
        <f t="shared" si="1"/>
        <v>-1266</v>
      </c>
      <c r="I57" s="80" t="e">
        <f>VLOOKUP(A57,Kernassortiment!$F:$H,4,FALSE)</f>
        <v>#N/A</v>
      </c>
    </row>
    <row r="58" spans="1:9" ht="13" thickBot="1" x14ac:dyDescent="0.3">
      <c r="A58" s="84" t="s">
        <v>794</v>
      </c>
      <c r="B58" s="84" t="s">
        <v>1162</v>
      </c>
      <c r="C58" s="85">
        <v>108</v>
      </c>
      <c r="D58" s="85">
        <v>948</v>
      </c>
      <c r="E58" s="85"/>
      <c r="F58" s="79">
        <f t="shared" si="0"/>
        <v>528</v>
      </c>
      <c r="G58" s="79">
        <v>1044</v>
      </c>
      <c r="H58" s="86">
        <f t="shared" si="1"/>
        <v>-516</v>
      </c>
      <c r="I58" s="80" t="e">
        <f>VLOOKUP(A58,Kernassortiment!$F:$H,4,FALSE)</f>
        <v>#N/A</v>
      </c>
    </row>
    <row r="59" spans="1:9" ht="13" thickBot="1" x14ac:dyDescent="0.3">
      <c r="A59" s="84" t="s">
        <v>1163</v>
      </c>
      <c r="B59" s="84" t="s">
        <v>1164</v>
      </c>
      <c r="C59" s="85">
        <v>5208</v>
      </c>
      <c r="D59" s="85">
        <v>5196</v>
      </c>
      <c r="E59" s="85"/>
      <c r="F59" s="79">
        <f t="shared" si="0"/>
        <v>5202</v>
      </c>
      <c r="G59" s="79">
        <v>10296</v>
      </c>
      <c r="H59" s="86">
        <f t="shared" si="1"/>
        <v>-5094</v>
      </c>
      <c r="I59" s="80" t="e">
        <f>VLOOKUP(A59,Kernassortiment!$F:$H,4,FALSE)</f>
        <v>#N/A</v>
      </c>
    </row>
    <row r="60" spans="1:9" ht="13" thickBot="1" x14ac:dyDescent="0.3">
      <c r="A60" s="84" t="s">
        <v>983</v>
      </c>
      <c r="B60" s="84" t="s">
        <v>1165</v>
      </c>
      <c r="C60" s="85">
        <v>12498</v>
      </c>
      <c r="D60" s="85">
        <v>23712</v>
      </c>
      <c r="E60" s="85"/>
      <c r="F60" s="79">
        <f t="shared" si="0"/>
        <v>18105</v>
      </c>
      <c r="G60" s="79">
        <v>37446</v>
      </c>
      <c r="H60" s="86">
        <f t="shared" si="1"/>
        <v>-19341</v>
      </c>
      <c r="I60" s="80" t="e">
        <f>VLOOKUP(A60,Kernassortiment!$F:$H,4,FALSE)</f>
        <v>#N/A</v>
      </c>
    </row>
    <row r="61" spans="1:9" ht="13" thickBot="1" x14ac:dyDescent="0.3">
      <c r="A61" s="84" t="s">
        <v>989</v>
      </c>
      <c r="B61" s="84" t="s">
        <v>1166</v>
      </c>
      <c r="C61" s="85">
        <v>7365</v>
      </c>
      <c r="D61" s="85">
        <v>11712</v>
      </c>
      <c r="E61" s="85"/>
      <c r="F61" s="79">
        <f t="shared" si="0"/>
        <v>9538.5</v>
      </c>
      <c r="G61" s="79">
        <v>18801</v>
      </c>
      <c r="H61" s="86">
        <f t="shared" si="1"/>
        <v>-9262.5</v>
      </c>
      <c r="I61" s="80" t="e">
        <f>VLOOKUP(A61,Kernassortiment!$F:$H,4,FALSE)</f>
        <v>#N/A</v>
      </c>
    </row>
    <row r="62" spans="1:9" ht="13" thickBot="1" x14ac:dyDescent="0.3">
      <c r="A62" s="84" t="s">
        <v>992</v>
      </c>
      <c r="B62" s="84" t="s">
        <v>1167</v>
      </c>
      <c r="C62" s="85">
        <v>9828</v>
      </c>
      <c r="D62" s="85">
        <v>12587</v>
      </c>
      <c r="E62" s="85"/>
      <c r="F62" s="79">
        <f t="shared" si="0"/>
        <v>11207.5</v>
      </c>
      <c r="G62" s="79">
        <v>22859</v>
      </c>
      <c r="H62" s="86">
        <f t="shared" si="1"/>
        <v>-11651.5</v>
      </c>
      <c r="I62" s="80" t="e">
        <f>VLOOKUP(A62,Kernassortiment!$F:$H,4,FALSE)</f>
        <v>#N/A</v>
      </c>
    </row>
    <row r="63" spans="1:9" ht="13" thickBot="1" x14ac:dyDescent="0.3">
      <c r="A63" s="84" t="s">
        <v>1001</v>
      </c>
      <c r="B63" s="84" t="s">
        <v>1168</v>
      </c>
      <c r="C63" s="85">
        <v>3264</v>
      </c>
      <c r="D63" s="85">
        <v>8366</v>
      </c>
      <c r="E63" s="85"/>
      <c r="F63" s="79">
        <f t="shared" si="0"/>
        <v>5815</v>
      </c>
      <c r="G63" s="79">
        <v>11210</v>
      </c>
      <c r="H63" s="86">
        <f t="shared" si="1"/>
        <v>-5395</v>
      </c>
      <c r="I63" s="80" t="e">
        <f>VLOOKUP(A63,Kernassortiment!$F:$H,4,FALSE)</f>
        <v>#N/A</v>
      </c>
    </row>
    <row r="64" spans="1:9" ht="13" thickBot="1" x14ac:dyDescent="0.3">
      <c r="A64" s="84" t="s">
        <v>1169</v>
      </c>
      <c r="B64" s="84" t="s">
        <v>1170</v>
      </c>
      <c r="C64" s="85">
        <v>2244</v>
      </c>
      <c r="D64" s="85">
        <v>3912</v>
      </c>
      <c r="E64" s="85"/>
      <c r="F64" s="79">
        <f t="shared" si="0"/>
        <v>3078</v>
      </c>
      <c r="G64" s="79">
        <v>5652</v>
      </c>
      <c r="H64" s="86">
        <f t="shared" si="1"/>
        <v>-2574</v>
      </c>
      <c r="I64" s="80" t="e">
        <f>VLOOKUP(A64,Kernassortiment!$F:$H,4,FALSE)</f>
        <v>#N/A</v>
      </c>
    </row>
    <row r="65" spans="1:9" ht="13" thickBot="1" x14ac:dyDescent="0.3">
      <c r="A65" s="84" t="s">
        <v>1171</v>
      </c>
      <c r="B65" s="84" t="s">
        <v>1172</v>
      </c>
      <c r="C65" s="85">
        <v>7320</v>
      </c>
      <c r="D65" s="85">
        <v>3480</v>
      </c>
      <c r="E65" s="85"/>
      <c r="F65" s="79">
        <f t="shared" si="0"/>
        <v>5400</v>
      </c>
      <c r="G65" s="79">
        <v>10800</v>
      </c>
      <c r="H65" s="86">
        <f t="shared" si="1"/>
        <v>-5400</v>
      </c>
      <c r="I65" s="80" t="e">
        <f>VLOOKUP(A65,Kernassortiment!$F:$H,4,FALSE)</f>
        <v>#N/A</v>
      </c>
    </row>
    <row r="66" spans="1:9" ht="13" thickBot="1" x14ac:dyDescent="0.3">
      <c r="A66" s="84" t="s">
        <v>1173</v>
      </c>
      <c r="B66" s="84" t="s">
        <v>1174</v>
      </c>
      <c r="C66" s="85">
        <v>9336</v>
      </c>
      <c r="D66" s="85">
        <v>10152</v>
      </c>
      <c r="E66" s="85"/>
      <c r="F66" s="79">
        <f t="shared" si="0"/>
        <v>9744</v>
      </c>
      <c r="G66" s="79">
        <v>18780</v>
      </c>
      <c r="H66" s="86">
        <f t="shared" si="1"/>
        <v>-9036</v>
      </c>
      <c r="I66" s="80" t="e">
        <f>VLOOKUP(A66,Kernassortiment!$F:$H,4,FALSE)</f>
        <v>#N/A</v>
      </c>
    </row>
    <row r="67" spans="1:9" ht="13" thickBot="1" x14ac:dyDescent="0.3">
      <c r="A67" s="84" t="s">
        <v>1175</v>
      </c>
      <c r="B67" s="84" t="s">
        <v>1176</v>
      </c>
      <c r="C67" s="85">
        <v>10128</v>
      </c>
      <c r="D67" s="85">
        <v>8533</v>
      </c>
      <c r="E67" s="85"/>
      <c r="F67" s="79">
        <f t="shared" si="0"/>
        <v>9330.5</v>
      </c>
      <c r="G67" s="79">
        <v>18205</v>
      </c>
      <c r="H67" s="86">
        <f t="shared" si="1"/>
        <v>-8874.5</v>
      </c>
      <c r="I67" s="80" t="e">
        <f>VLOOKUP(A67,Kernassortiment!$F:$H,4,FALSE)</f>
        <v>#N/A</v>
      </c>
    </row>
    <row r="68" spans="1:9" ht="13" thickBot="1" x14ac:dyDescent="0.3">
      <c r="A68" s="84" t="s">
        <v>1177</v>
      </c>
      <c r="B68" s="84" t="s">
        <v>1178</v>
      </c>
      <c r="C68" s="85">
        <v>60</v>
      </c>
      <c r="D68" s="85">
        <v>132</v>
      </c>
      <c r="E68" s="85"/>
      <c r="F68" s="79">
        <f t="shared" si="0"/>
        <v>96</v>
      </c>
      <c r="G68" s="79">
        <v>192</v>
      </c>
      <c r="H68" s="86">
        <f t="shared" si="1"/>
        <v>-96</v>
      </c>
      <c r="I68" s="80" t="e">
        <f>VLOOKUP(A68,Kernassortiment!$F:$H,4,FALSE)</f>
        <v>#N/A</v>
      </c>
    </row>
    <row r="69" spans="1:9" ht="13" thickBot="1" x14ac:dyDescent="0.3">
      <c r="A69" s="84" t="s">
        <v>1179</v>
      </c>
      <c r="B69" s="84" t="s">
        <v>1180</v>
      </c>
      <c r="C69" s="85">
        <v>136</v>
      </c>
      <c r="D69" s="85">
        <v>78</v>
      </c>
      <c r="E69" s="85"/>
      <c r="F69" s="79">
        <f t="shared" ref="F69:F132" si="2">IFERROR(AVERAGE(C69:E69),0)</f>
        <v>107</v>
      </c>
      <c r="G69" s="79">
        <v>444</v>
      </c>
      <c r="H69" s="86">
        <f t="shared" ref="H69:H132" si="3">F69-G69</f>
        <v>-337</v>
      </c>
      <c r="I69" s="80" t="e">
        <f>VLOOKUP(A69,Kernassortiment!$F:$H,4,FALSE)</f>
        <v>#N/A</v>
      </c>
    </row>
    <row r="70" spans="1:9" ht="13" thickBot="1" x14ac:dyDescent="0.3">
      <c r="A70" s="84" t="s">
        <v>400</v>
      </c>
      <c r="B70" s="84" t="s">
        <v>1181</v>
      </c>
      <c r="C70" s="85">
        <v>1</v>
      </c>
      <c r="D70" s="85">
        <v>6</v>
      </c>
      <c r="E70" s="85"/>
      <c r="F70" s="79">
        <f t="shared" si="2"/>
        <v>3.5</v>
      </c>
      <c r="G70" s="79">
        <v>7</v>
      </c>
      <c r="H70" s="86">
        <f t="shared" si="3"/>
        <v>-3.5</v>
      </c>
      <c r="I70" s="80" t="e">
        <f>VLOOKUP(A70,Kernassortiment!$F:$H,4,FALSE)</f>
        <v>#N/A</v>
      </c>
    </row>
    <row r="71" spans="1:9" ht="13" thickBot="1" x14ac:dyDescent="0.3">
      <c r="A71" s="84" t="s">
        <v>1182</v>
      </c>
      <c r="B71" s="84" t="s">
        <v>1183</v>
      </c>
      <c r="C71" s="85">
        <v>1129</v>
      </c>
      <c r="D71" s="85">
        <v>1111</v>
      </c>
      <c r="E71" s="85"/>
      <c r="F71" s="79">
        <f t="shared" si="2"/>
        <v>1120</v>
      </c>
      <c r="G71" s="79">
        <v>2190</v>
      </c>
      <c r="H71" s="86">
        <f t="shared" si="3"/>
        <v>-1070</v>
      </c>
      <c r="I71" s="80" t="e">
        <f>VLOOKUP(A71,Kernassortiment!$F:$H,4,FALSE)</f>
        <v>#N/A</v>
      </c>
    </row>
    <row r="72" spans="1:9" ht="13" thickBot="1" x14ac:dyDescent="0.3">
      <c r="A72" s="84" t="s">
        <v>1184</v>
      </c>
      <c r="B72" s="84" t="s">
        <v>1185</v>
      </c>
      <c r="C72" s="85">
        <v>462</v>
      </c>
      <c r="D72" s="85">
        <v>440</v>
      </c>
      <c r="E72" s="85"/>
      <c r="F72" s="79">
        <f t="shared" si="2"/>
        <v>451</v>
      </c>
      <c r="G72" s="79">
        <v>887</v>
      </c>
      <c r="H72" s="86">
        <f t="shared" si="3"/>
        <v>-436</v>
      </c>
      <c r="I72" s="80" t="e">
        <f>VLOOKUP(A72,Kernassortiment!$F:$H,4,FALSE)</f>
        <v>#N/A</v>
      </c>
    </row>
    <row r="73" spans="1:9" ht="13" thickBot="1" x14ac:dyDescent="0.3">
      <c r="A73" s="84" t="s">
        <v>1186</v>
      </c>
      <c r="B73" s="84" t="s">
        <v>1187</v>
      </c>
      <c r="C73" s="85">
        <v>79</v>
      </c>
      <c r="D73" s="85">
        <v>48</v>
      </c>
      <c r="E73" s="85"/>
      <c r="F73" s="79">
        <f t="shared" si="2"/>
        <v>63.5</v>
      </c>
      <c r="G73" s="79">
        <v>129</v>
      </c>
      <c r="H73" s="86">
        <f t="shared" si="3"/>
        <v>-65.5</v>
      </c>
      <c r="I73" s="80" t="e">
        <f>VLOOKUP(A73,Kernassortiment!$F:$H,4,FALSE)</f>
        <v>#N/A</v>
      </c>
    </row>
    <row r="74" spans="1:9" ht="13" thickBot="1" x14ac:dyDescent="0.3">
      <c r="A74" s="84" t="s">
        <v>433</v>
      </c>
      <c r="B74" s="84" t="s">
        <v>1188</v>
      </c>
      <c r="C74" s="85">
        <v>38</v>
      </c>
      <c r="D74" s="85">
        <v>106</v>
      </c>
      <c r="E74" s="85"/>
      <c r="F74" s="79">
        <f t="shared" si="2"/>
        <v>72</v>
      </c>
      <c r="G74" s="79">
        <v>142</v>
      </c>
      <c r="H74" s="86">
        <f t="shared" si="3"/>
        <v>-70</v>
      </c>
      <c r="I74" s="80" t="e">
        <f>VLOOKUP(A74,Kernassortiment!$F:$H,4,FALSE)</f>
        <v>#N/A</v>
      </c>
    </row>
    <row r="75" spans="1:9" ht="13" thickBot="1" x14ac:dyDescent="0.3">
      <c r="A75" s="84" t="s">
        <v>495</v>
      </c>
      <c r="B75" s="84" t="s">
        <v>1189</v>
      </c>
      <c r="C75" s="85">
        <v>40</v>
      </c>
      <c r="D75" s="85">
        <v>70</v>
      </c>
      <c r="E75" s="85"/>
      <c r="F75" s="79">
        <f t="shared" si="2"/>
        <v>55</v>
      </c>
      <c r="G75" s="79">
        <v>105</v>
      </c>
      <c r="H75" s="86">
        <f t="shared" si="3"/>
        <v>-50</v>
      </c>
      <c r="I75" s="80" t="e">
        <f>VLOOKUP(A75,Kernassortiment!$F:$H,4,FALSE)</f>
        <v>#N/A</v>
      </c>
    </row>
    <row r="76" spans="1:9" ht="13" thickBot="1" x14ac:dyDescent="0.3">
      <c r="A76" s="84" t="s">
        <v>1190</v>
      </c>
      <c r="B76" s="84" t="s">
        <v>1191</v>
      </c>
      <c r="C76" s="85"/>
      <c r="D76" s="85"/>
      <c r="E76" s="85"/>
      <c r="F76" s="79">
        <f t="shared" si="2"/>
        <v>0</v>
      </c>
      <c r="H76" s="86"/>
      <c r="I76" s="80" t="e">
        <f>VLOOKUP(A76,Kernassortiment!$F:$H,4,FALSE)</f>
        <v>#N/A</v>
      </c>
    </row>
    <row r="77" spans="1:9" ht="13" thickBot="1" x14ac:dyDescent="0.3">
      <c r="A77" s="84" t="s">
        <v>545</v>
      </c>
      <c r="B77" s="84" t="s">
        <v>1192</v>
      </c>
      <c r="C77" s="85"/>
      <c r="D77" s="85"/>
      <c r="E77" s="85"/>
      <c r="F77" s="79">
        <f t="shared" si="2"/>
        <v>0</v>
      </c>
      <c r="H77" s="86"/>
      <c r="I77" s="80" t="e">
        <f>VLOOKUP(A77,Kernassortiment!$F:$H,4,FALSE)</f>
        <v>#N/A</v>
      </c>
    </row>
    <row r="78" spans="1:9" ht="13" thickBot="1" x14ac:dyDescent="0.3">
      <c r="A78" s="84" t="s">
        <v>1193</v>
      </c>
      <c r="B78" s="84" t="s">
        <v>1194</v>
      </c>
      <c r="C78" s="85">
        <v>184</v>
      </c>
      <c r="D78" s="85">
        <v>148</v>
      </c>
      <c r="E78" s="85"/>
      <c r="F78" s="79">
        <f t="shared" si="2"/>
        <v>166</v>
      </c>
      <c r="G78" s="79">
        <v>332</v>
      </c>
      <c r="H78" s="86">
        <f t="shared" si="3"/>
        <v>-166</v>
      </c>
      <c r="I78" s="80" t="e">
        <f>VLOOKUP(A78,Kernassortiment!$F:$H,4,FALSE)</f>
        <v>#N/A</v>
      </c>
    </row>
    <row r="79" spans="1:9" ht="13" thickBot="1" x14ac:dyDescent="0.3">
      <c r="A79" s="84" t="s">
        <v>567</v>
      </c>
      <c r="B79" s="84" t="s">
        <v>1195</v>
      </c>
      <c r="C79" s="85">
        <v>3</v>
      </c>
      <c r="D79" s="85"/>
      <c r="E79" s="85"/>
      <c r="F79" s="79">
        <f t="shared" si="2"/>
        <v>3</v>
      </c>
      <c r="G79" s="79">
        <v>5</v>
      </c>
      <c r="H79" s="86">
        <f t="shared" si="3"/>
        <v>-2</v>
      </c>
      <c r="I79" s="80" t="e">
        <f>VLOOKUP(A79,Kernassortiment!$F:$H,4,FALSE)</f>
        <v>#N/A</v>
      </c>
    </row>
    <row r="80" spans="1:9" ht="13" thickBot="1" x14ac:dyDescent="0.3">
      <c r="A80" s="84" t="s">
        <v>427</v>
      </c>
      <c r="B80" s="84" t="s">
        <v>1196</v>
      </c>
      <c r="C80" s="85">
        <v>62</v>
      </c>
      <c r="D80" s="85">
        <v>78</v>
      </c>
      <c r="E80" s="85"/>
      <c r="F80" s="79">
        <f t="shared" si="2"/>
        <v>70</v>
      </c>
      <c r="G80" s="79">
        <v>142</v>
      </c>
      <c r="H80" s="86">
        <f t="shared" si="3"/>
        <v>-72</v>
      </c>
      <c r="I80" s="80" t="e">
        <f>VLOOKUP(A80,Kernassortiment!$F:$H,4,FALSE)</f>
        <v>#N/A</v>
      </c>
    </row>
    <row r="81" spans="1:9" ht="13" thickBot="1" x14ac:dyDescent="0.3">
      <c r="A81" s="84" t="s">
        <v>1197</v>
      </c>
      <c r="B81" s="84" t="s">
        <v>1198</v>
      </c>
      <c r="C81" s="85">
        <v>265</v>
      </c>
      <c r="D81" s="85">
        <v>127</v>
      </c>
      <c r="E81" s="85"/>
      <c r="F81" s="79">
        <f t="shared" si="2"/>
        <v>196</v>
      </c>
      <c r="G81" s="79">
        <v>387</v>
      </c>
      <c r="H81" s="86">
        <f t="shared" si="3"/>
        <v>-191</v>
      </c>
      <c r="I81" s="80" t="e">
        <f>VLOOKUP(A81,Kernassortiment!$F:$H,4,FALSE)</f>
        <v>#N/A</v>
      </c>
    </row>
    <row r="82" spans="1:9" ht="13" thickBot="1" x14ac:dyDescent="0.3">
      <c r="A82" s="84" t="s">
        <v>615</v>
      </c>
      <c r="B82" s="84" t="s">
        <v>1199</v>
      </c>
      <c r="C82" s="85">
        <v>42</v>
      </c>
      <c r="D82" s="85">
        <v>57</v>
      </c>
      <c r="E82" s="85"/>
      <c r="F82" s="79">
        <f t="shared" si="2"/>
        <v>49.5</v>
      </c>
      <c r="G82" s="79">
        <v>101</v>
      </c>
      <c r="H82" s="86">
        <f t="shared" si="3"/>
        <v>-51.5</v>
      </c>
      <c r="I82" s="80" t="e">
        <f>VLOOKUP(A82,Kernassortiment!$F:$H,4,FALSE)</f>
        <v>#N/A</v>
      </c>
    </row>
    <row r="83" spans="1:9" ht="13" thickBot="1" x14ac:dyDescent="0.3">
      <c r="A83" s="84" t="s">
        <v>629</v>
      </c>
      <c r="B83" s="84" t="s">
        <v>1200</v>
      </c>
      <c r="C83" s="85">
        <v>10</v>
      </c>
      <c r="D83" s="85">
        <v>3</v>
      </c>
      <c r="E83" s="85"/>
      <c r="F83" s="79">
        <f t="shared" si="2"/>
        <v>6.5</v>
      </c>
      <c r="G83" s="79">
        <v>18</v>
      </c>
      <c r="H83" s="86">
        <f t="shared" si="3"/>
        <v>-11.5</v>
      </c>
      <c r="I83" s="80" t="e">
        <f>VLOOKUP(A83,Kernassortiment!$F:$H,4,FALSE)</f>
        <v>#N/A</v>
      </c>
    </row>
    <row r="84" spans="1:9" ht="13" thickBot="1" x14ac:dyDescent="0.3">
      <c r="A84" s="84" t="s">
        <v>632</v>
      </c>
      <c r="B84" s="84" t="s">
        <v>1201</v>
      </c>
      <c r="C84" s="85">
        <v>84</v>
      </c>
      <c r="D84" s="85">
        <v>79</v>
      </c>
      <c r="E84" s="85"/>
      <c r="F84" s="79">
        <f t="shared" si="2"/>
        <v>81.5</v>
      </c>
      <c r="G84" s="79">
        <v>167</v>
      </c>
      <c r="H84" s="86">
        <f t="shared" si="3"/>
        <v>-85.5</v>
      </c>
      <c r="I84" s="80" t="e">
        <f>VLOOKUP(A84,Kernassortiment!$F:$H,4,FALSE)</f>
        <v>#N/A</v>
      </c>
    </row>
    <row r="85" spans="1:9" ht="13" thickBot="1" x14ac:dyDescent="0.3">
      <c r="A85" s="84" t="s">
        <v>635</v>
      </c>
      <c r="B85" s="84" t="s">
        <v>1202</v>
      </c>
      <c r="C85" s="85">
        <v>1</v>
      </c>
      <c r="D85" s="85">
        <v>2</v>
      </c>
      <c r="E85" s="85"/>
      <c r="F85" s="79">
        <f t="shared" si="2"/>
        <v>1.5</v>
      </c>
      <c r="G85" s="79">
        <v>4</v>
      </c>
      <c r="H85" s="86">
        <f t="shared" si="3"/>
        <v>-2.5</v>
      </c>
      <c r="I85" s="80" t="e">
        <f>VLOOKUP(A85,Kernassortiment!$F:$H,4,FALSE)</f>
        <v>#N/A</v>
      </c>
    </row>
    <row r="86" spans="1:9" ht="13" thickBot="1" x14ac:dyDescent="0.3">
      <c r="A86" s="84" t="s">
        <v>1203</v>
      </c>
      <c r="B86" s="84" t="s">
        <v>1204</v>
      </c>
      <c r="C86" s="85">
        <v>45</v>
      </c>
      <c r="D86" s="85">
        <v>39</v>
      </c>
      <c r="E86" s="85"/>
      <c r="F86" s="79">
        <f t="shared" si="2"/>
        <v>42</v>
      </c>
      <c r="G86" s="79">
        <v>84</v>
      </c>
      <c r="H86" s="86">
        <f t="shared" si="3"/>
        <v>-42</v>
      </c>
      <c r="I86" s="80" t="e">
        <f>VLOOKUP(A86,Kernassortiment!$F:$H,4,FALSE)</f>
        <v>#N/A</v>
      </c>
    </row>
    <row r="87" spans="1:9" ht="13" thickBot="1" x14ac:dyDescent="0.3">
      <c r="A87" s="84" t="s">
        <v>1205</v>
      </c>
      <c r="B87" s="84" t="s">
        <v>1206</v>
      </c>
      <c r="C87" s="85"/>
      <c r="D87" s="85"/>
      <c r="E87" s="85"/>
      <c r="F87" s="79">
        <f t="shared" si="2"/>
        <v>0</v>
      </c>
      <c r="H87" s="86"/>
      <c r="I87" s="80" t="e">
        <f>VLOOKUP(A87,Kernassortiment!$F:$H,4,FALSE)</f>
        <v>#N/A</v>
      </c>
    </row>
    <row r="88" spans="1:9" ht="13" thickBot="1" x14ac:dyDescent="0.3">
      <c r="A88" s="84" t="s">
        <v>955</v>
      </c>
      <c r="B88" s="84" t="s">
        <v>1207</v>
      </c>
      <c r="C88" s="85">
        <v>6</v>
      </c>
      <c r="D88" s="85">
        <v>4</v>
      </c>
      <c r="E88" s="85"/>
      <c r="F88" s="79">
        <f t="shared" si="2"/>
        <v>5</v>
      </c>
      <c r="G88" s="79">
        <v>11</v>
      </c>
      <c r="H88" s="86">
        <f t="shared" si="3"/>
        <v>-6</v>
      </c>
      <c r="I88" s="80" t="e">
        <f>VLOOKUP(A88,Kernassortiment!$F:$H,4,FALSE)</f>
        <v>#N/A</v>
      </c>
    </row>
    <row r="89" spans="1:9" ht="13" thickBot="1" x14ac:dyDescent="0.3">
      <c r="A89" s="84" t="s">
        <v>951</v>
      </c>
      <c r="B89" s="84" t="s">
        <v>1208</v>
      </c>
      <c r="C89" s="85">
        <v>9</v>
      </c>
      <c r="D89" s="85">
        <v>4</v>
      </c>
      <c r="E89" s="85"/>
      <c r="F89" s="79">
        <f t="shared" si="2"/>
        <v>6.5</v>
      </c>
      <c r="G89" s="79">
        <v>14</v>
      </c>
      <c r="H89" s="86">
        <f t="shared" si="3"/>
        <v>-7.5</v>
      </c>
      <c r="I89" s="80" t="e">
        <f>VLOOKUP(A89,Kernassortiment!$F:$H,4,FALSE)</f>
        <v>#N/A</v>
      </c>
    </row>
    <row r="90" spans="1:9" ht="13" thickBot="1" x14ac:dyDescent="0.3">
      <c r="A90" s="84" t="s">
        <v>686</v>
      </c>
      <c r="B90" s="84" t="s">
        <v>1209</v>
      </c>
      <c r="C90" s="85">
        <v>1</v>
      </c>
      <c r="D90" s="85">
        <v>1</v>
      </c>
      <c r="E90" s="85"/>
      <c r="F90" s="79">
        <f t="shared" si="2"/>
        <v>1</v>
      </c>
      <c r="G90" s="79">
        <v>2</v>
      </c>
      <c r="H90" s="86">
        <f t="shared" si="3"/>
        <v>-1</v>
      </c>
      <c r="I90" s="80" t="e">
        <f>VLOOKUP(A90,Kernassortiment!$F:$H,4,FALSE)</f>
        <v>#N/A</v>
      </c>
    </row>
    <row r="91" spans="1:9" ht="13" thickBot="1" x14ac:dyDescent="0.3">
      <c r="A91" s="84" t="s">
        <v>689</v>
      </c>
      <c r="B91" s="84" t="s">
        <v>1210</v>
      </c>
      <c r="C91" s="85">
        <v>3</v>
      </c>
      <c r="D91" s="85">
        <v>10</v>
      </c>
      <c r="E91" s="85"/>
      <c r="F91" s="79">
        <f t="shared" si="2"/>
        <v>6.5</v>
      </c>
      <c r="G91" s="79">
        <v>14</v>
      </c>
      <c r="H91" s="86">
        <f t="shared" si="3"/>
        <v>-7.5</v>
      </c>
      <c r="I91" s="80" t="e">
        <f>VLOOKUP(A91,Kernassortiment!$F:$H,4,FALSE)</f>
        <v>#N/A</v>
      </c>
    </row>
    <row r="92" spans="1:9" ht="13" thickBot="1" x14ac:dyDescent="0.3">
      <c r="A92" s="84" t="s">
        <v>692</v>
      </c>
      <c r="B92" s="84" t="s">
        <v>1211</v>
      </c>
      <c r="C92" s="85">
        <v>1</v>
      </c>
      <c r="D92" s="85">
        <v>1</v>
      </c>
      <c r="E92" s="85"/>
      <c r="F92" s="79">
        <f t="shared" si="2"/>
        <v>1</v>
      </c>
      <c r="G92" s="79">
        <v>2</v>
      </c>
      <c r="H92" s="86">
        <f t="shared" si="3"/>
        <v>-1</v>
      </c>
      <c r="I92" s="80" t="e">
        <f>VLOOKUP(A92,Kernassortiment!$F:$H,4,FALSE)</f>
        <v>#N/A</v>
      </c>
    </row>
    <row r="93" spans="1:9" ht="13" thickBot="1" x14ac:dyDescent="0.3">
      <c r="A93" s="84" t="s">
        <v>722</v>
      </c>
      <c r="B93" s="84" t="s">
        <v>1212</v>
      </c>
      <c r="C93" s="85">
        <v>6</v>
      </c>
      <c r="D93" s="85"/>
      <c r="E93" s="85"/>
      <c r="F93" s="79">
        <f t="shared" si="2"/>
        <v>6</v>
      </c>
      <c r="G93" s="79">
        <v>8</v>
      </c>
      <c r="H93" s="86">
        <f t="shared" si="3"/>
        <v>-2</v>
      </c>
      <c r="I93" s="80" t="e">
        <f>VLOOKUP(A93,Kernassortiment!$F:$H,4,FALSE)</f>
        <v>#N/A</v>
      </c>
    </row>
    <row r="94" spans="1:9" ht="13" thickBot="1" x14ac:dyDescent="0.3">
      <c r="A94" s="84" t="s">
        <v>737</v>
      </c>
      <c r="B94" s="84" t="s">
        <v>1213</v>
      </c>
      <c r="C94" s="85">
        <v>142</v>
      </c>
      <c r="D94" s="85">
        <v>130</v>
      </c>
      <c r="E94" s="85"/>
      <c r="F94" s="79">
        <f t="shared" si="2"/>
        <v>136</v>
      </c>
      <c r="G94" s="79">
        <v>262</v>
      </c>
      <c r="H94" s="86">
        <f t="shared" si="3"/>
        <v>-126</v>
      </c>
      <c r="I94" s="80" t="e">
        <f>VLOOKUP(A94,Kernassortiment!$F:$H,4,FALSE)</f>
        <v>#N/A</v>
      </c>
    </row>
    <row r="95" spans="1:9" ht="13" thickBot="1" x14ac:dyDescent="0.3">
      <c r="A95" s="84" t="s">
        <v>1214</v>
      </c>
      <c r="B95" s="84" t="s">
        <v>1215</v>
      </c>
      <c r="C95" s="85"/>
      <c r="D95" s="85"/>
      <c r="E95" s="85"/>
      <c r="F95" s="79">
        <f t="shared" si="2"/>
        <v>0</v>
      </c>
      <c r="H95" s="86"/>
      <c r="I95" s="80" t="e">
        <f>VLOOKUP(A95,Kernassortiment!$F:$H,4,FALSE)</f>
        <v>#N/A</v>
      </c>
    </row>
    <row r="96" spans="1:9" ht="13" thickBot="1" x14ac:dyDescent="0.3">
      <c r="A96" s="84" t="s">
        <v>750</v>
      </c>
      <c r="B96" s="84" t="s">
        <v>1216</v>
      </c>
      <c r="C96" s="85">
        <v>20</v>
      </c>
      <c r="D96" s="85">
        <v>17</v>
      </c>
      <c r="E96" s="85"/>
      <c r="F96" s="79">
        <f t="shared" si="2"/>
        <v>18.5</v>
      </c>
      <c r="G96" s="79">
        <v>42</v>
      </c>
      <c r="H96" s="86">
        <f t="shared" si="3"/>
        <v>-23.5</v>
      </c>
      <c r="I96" s="80" t="e">
        <f>VLOOKUP(A96,Kernassortiment!$F:$H,4,FALSE)</f>
        <v>#N/A</v>
      </c>
    </row>
    <row r="97" spans="1:9" ht="13" thickBot="1" x14ac:dyDescent="0.3">
      <c r="A97" s="84" t="s">
        <v>753</v>
      </c>
      <c r="B97" s="84" t="s">
        <v>1217</v>
      </c>
      <c r="C97" s="85"/>
      <c r="D97" s="85">
        <v>13</v>
      </c>
      <c r="E97" s="85"/>
      <c r="F97" s="79">
        <f t="shared" si="2"/>
        <v>13</v>
      </c>
      <c r="G97" s="79">
        <v>13</v>
      </c>
      <c r="H97" s="86">
        <f t="shared" si="3"/>
        <v>0</v>
      </c>
      <c r="I97" s="80" t="e">
        <f>VLOOKUP(A97,Kernassortiment!$F:$H,4,FALSE)</f>
        <v>#N/A</v>
      </c>
    </row>
    <row r="98" spans="1:9" ht="13" thickBot="1" x14ac:dyDescent="0.3">
      <c r="A98" s="84" t="s">
        <v>1218</v>
      </c>
      <c r="B98" s="84" t="s">
        <v>1219</v>
      </c>
      <c r="C98" s="85"/>
      <c r="D98" s="85"/>
      <c r="E98" s="85"/>
      <c r="F98" s="79">
        <f t="shared" si="2"/>
        <v>0</v>
      </c>
      <c r="H98" s="86"/>
      <c r="I98" s="80" t="e">
        <f>VLOOKUP(A98,Kernassortiment!$F:$H,4,FALSE)</f>
        <v>#N/A</v>
      </c>
    </row>
    <row r="99" spans="1:9" ht="13" thickBot="1" x14ac:dyDescent="0.3">
      <c r="A99" s="84" t="s">
        <v>757</v>
      </c>
      <c r="B99" s="84" t="s">
        <v>1220</v>
      </c>
      <c r="C99" s="85">
        <v>24</v>
      </c>
      <c r="D99" s="85">
        <v>29</v>
      </c>
      <c r="E99" s="85"/>
      <c r="F99" s="79">
        <f t="shared" si="2"/>
        <v>26.5</v>
      </c>
      <c r="G99" s="79">
        <v>55</v>
      </c>
      <c r="H99" s="86">
        <f t="shared" si="3"/>
        <v>-28.5</v>
      </c>
      <c r="I99" s="80" t="e">
        <f>VLOOKUP(A99,Kernassortiment!$F:$H,4,FALSE)</f>
        <v>#N/A</v>
      </c>
    </row>
    <row r="100" spans="1:9" ht="13" thickBot="1" x14ac:dyDescent="0.3">
      <c r="A100" s="84" t="s">
        <v>1221</v>
      </c>
      <c r="B100" s="84" t="s">
        <v>1222</v>
      </c>
      <c r="C100" s="85"/>
      <c r="D100" s="85"/>
      <c r="E100" s="85"/>
      <c r="F100" s="79">
        <f t="shared" si="2"/>
        <v>0</v>
      </c>
      <c r="H100" s="86"/>
      <c r="I100" s="80" t="e">
        <f>VLOOKUP(A100,Kernassortiment!$F:$H,4,FALSE)</f>
        <v>#N/A</v>
      </c>
    </row>
    <row r="101" spans="1:9" ht="13" thickBot="1" x14ac:dyDescent="0.3">
      <c r="A101" s="84" t="s">
        <v>780</v>
      </c>
      <c r="B101" s="84" t="s">
        <v>1223</v>
      </c>
      <c r="C101" s="85">
        <v>9</v>
      </c>
      <c r="D101" s="85">
        <v>3</v>
      </c>
      <c r="E101" s="85"/>
      <c r="F101" s="79">
        <f t="shared" si="2"/>
        <v>6</v>
      </c>
      <c r="G101" s="79">
        <v>14</v>
      </c>
      <c r="H101" s="86">
        <f t="shared" si="3"/>
        <v>-8</v>
      </c>
      <c r="I101" s="80" t="e">
        <f>VLOOKUP(A101,Kernassortiment!$F:$H,4,FALSE)</f>
        <v>#N/A</v>
      </c>
    </row>
    <row r="102" spans="1:9" ht="13" thickBot="1" x14ac:dyDescent="0.3">
      <c r="A102" s="84" t="s">
        <v>783</v>
      </c>
      <c r="B102" s="84" t="s">
        <v>1224</v>
      </c>
      <c r="C102" s="85">
        <v>23</v>
      </c>
      <c r="D102" s="85">
        <v>10</v>
      </c>
      <c r="E102" s="85"/>
      <c r="F102" s="79">
        <f t="shared" si="2"/>
        <v>16.5</v>
      </c>
      <c r="G102" s="79">
        <v>35</v>
      </c>
      <c r="H102" s="86">
        <f t="shared" si="3"/>
        <v>-18.5</v>
      </c>
      <c r="I102" s="80" t="e">
        <f>VLOOKUP(A102,Kernassortiment!$F:$H,4,FALSE)</f>
        <v>#N/A</v>
      </c>
    </row>
    <row r="103" spans="1:9" ht="13" thickBot="1" x14ac:dyDescent="0.3">
      <c r="A103" s="84" t="s">
        <v>806</v>
      </c>
      <c r="B103" s="84" t="s">
        <v>1225</v>
      </c>
      <c r="C103" s="85">
        <v>5</v>
      </c>
      <c r="D103" s="85">
        <v>7</v>
      </c>
      <c r="E103" s="85"/>
      <c r="F103" s="79">
        <f t="shared" si="2"/>
        <v>6</v>
      </c>
      <c r="G103" s="79">
        <v>13</v>
      </c>
      <c r="H103" s="86">
        <f t="shared" si="3"/>
        <v>-7</v>
      </c>
      <c r="I103" s="80" t="e">
        <f>VLOOKUP(A103,Kernassortiment!$F:$H,4,FALSE)</f>
        <v>#N/A</v>
      </c>
    </row>
    <row r="104" spans="1:9" ht="13" thickBot="1" x14ac:dyDescent="0.3">
      <c r="A104" s="84" t="s">
        <v>809</v>
      </c>
      <c r="B104" s="84" t="s">
        <v>1226</v>
      </c>
      <c r="C104" s="85">
        <v>34</v>
      </c>
      <c r="D104" s="85">
        <v>46</v>
      </c>
      <c r="E104" s="85"/>
      <c r="F104" s="79">
        <f t="shared" si="2"/>
        <v>40</v>
      </c>
      <c r="G104" s="79">
        <v>80</v>
      </c>
      <c r="H104" s="86">
        <f t="shared" si="3"/>
        <v>-40</v>
      </c>
      <c r="I104" s="80" t="e">
        <f>VLOOKUP(A104,Kernassortiment!$F:$H,4,FALSE)</f>
        <v>#N/A</v>
      </c>
    </row>
    <row r="105" spans="1:9" ht="13" thickBot="1" x14ac:dyDescent="0.3">
      <c r="A105" s="84" t="s">
        <v>730</v>
      </c>
      <c r="B105" s="84" t="s">
        <v>1227</v>
      </c>
      <c r="C105" s="85">
        <v>33</v>
      </c>
      <c r="D105" s="85">
        <v>106</v>
      </c>
      <c r="E105" s="85"/>
      <c r="F105" s="79">
        <f t="shared" si="2"/>
        <v>69.5</v>
      </c>
      <c r="G105" s="79">
        <v>115</v>
      </c>
      <c r="H105" s="86">
        <f t="shared" si="3"/>
        <v>-45.5</v>
      </c>
      <c r="I105" s="80" t="e">
        <f>VLOOKUP(A105,Kernassortiment!$F:$H,4,FALSE)</f>
        <v>#N/A</v>
      </c>
    </row>
    <row r="106" spans="1:9" ht="13" thickBot="1" x14ac:dyDescent="0.3">
      <c r="A106" s="84" t="s">
        <v>829</v>
      </c>
      <c r="B106" s="84" t="s">
        <v>1228</v>
      </c>
      <c r="C106" s="85">
        <v>13</v>
      </c>
      <c r="D106" s="85">
        <v>49</v>
      </c>
      <c r="E106" s="85"/>
      <c r="F106" s="79">
        <f t="shared" si="2"/>
        <v>31</v>
      </c>
      <c r="G106" s="79">
        <v>65</v>
      </c>
      <c r="H106" s="86">
        <f t="shared" si="3"/>
        <v>-34</v>
      </c>
      <c r="I106" s="80" t="e">
        <f>VLOOKUP(A106,Kernassortiment!$F:$H,4,FALSE)</f>
        <v>#N/A</v>
      </c>
    </row>
    <row r="107" spans="1:9" ht="13" thickBot="1" x14ac:dyDescent="0.3">
      <c r="A107" s="84" t="s">
        <v>832</v>
      </c>
      <c r="B107" s="84" t="s">
        <v>1229</v>
      </c>
      <c r="C107" s="85">
        <v>3</v>
      </c>
      <c r="D107" s="85">
        <v>6</v>
      </c>
      <c r="E107" s="85"/>
      <c r="F107" s="79">
        <f t="shared" si="2"/>
        <v>4.5</v>
      </c>
      <c r="G107" s="79">
        <v>9</v>
      </c>
      <c r="H107" s="86">
        <f t="shared" si="3"/>
        <v>-4.5</v>
      </c>
      <c r="I107" s="80" t="e">
        <f>VLOOKUP(A107,Kernassortiment!$F:$H,4,FALSE)</f>
        <v>#N/A</v>
      </c>
    </row>
    <row r="108" spans="1:9" ht="13" thickBot="1" x14ac:dyDescent="0.3">
      <c r="A108" s="84" t="s">
        <v>822</v>
      </c>
      <c r="B108" s="84" t="s">
        <v>1230</v>
      </c>
      <c r="C108" s="85">
        <v>36</v>
      </c>
      <c r="D108" s="85">
        <v>33</v>
      </c>
      <c r="E108" s="85"/>
      <c r="F108" s="79">
        <f t="shared" si="2"/>
        <v>34.5</v>
      </c>
      <c r="G108" s="79">
        <v>69</v>
      </c>
      <c r="H108" s="86">
        <f t="shared" si="3"/>
        <v>-34.5</v>
      </c>
      <c r="I108" s="80" t="e">
        <f>VLOOKUP(A108,Kernassortiment!$F:$H,4,FALSE)</f>
        <v>#N/A</v>
      </c>
    </row>
    <row r="109" spans="1:9" ht="13" thickBot="1" x14ac:dyDescent="0.3">
      <c r="A109" s="84" t="s">
        <v>826</v>
      </c>
      <c r="B109" s="84" t="s">
        <v>1231</v>
      </c>
      <c r="C109" s="85">
        <v>98</v>
      </c>
      <c r="D109" s="85">
        <v>79</v>
      </c>
      <c r="E109" s="85"/>
      <c r="F109" s="79">
        <f t="shared" si="2"/>
        <v>88.5</v>
      </c>
      <c r="G109" s="79">
        <v>181</v>
      </c>
      <c r="H109" s="86">
        <f t="shared" si="3"/>
        <v>-92.5</v>
      </c>
      <c r="I109" s="80" t="e">
        <f>VLOOKUP(A109,Kernassortiment!$F:$H,4,FALSE)</f>
        <v>#N/A</v>
      </c>
    </row>
    <row r="110" spans="1:9" ht="13" thickBot="1" x14ac:dyDescent="0.3">
      <c r="A110" s="84" t="s">
        <v>948</v>
      </c>
      <c r="B110" s="84" t="s">
        <v>1232</v>
      </c>
      <c r="C110" s="85">
        <v>44</v>
      </c>
      <c r="D110" s="85">
        <v>87</v>
      </c>
      <c r="E110" s="85"/>
      <c r="F110" s="79">
        <f t="shared" si="2"/>
        <v>65.5</v>
      </c>
      <c r="G110" s="79">
        <v>131</v>
      </c>
      <c r="H110" s="86">
        <f t="shared" si="3"/>
        <v>-65.5</v>
      </c>
      <c r="I110" s="80" t="e">
        <f>VLOOKUP(A110,Kernassortiment!$F:$H,4,FALSE)</f>
        <v>#N/A</v>
      </c>
    </row>
    <row r="111" spans="1:9" ht="13" thickBot="1" x14ac:dyDescent="0.3">
      <c r="A111" s="84" t="s">
        <v>1233</v>
      </c>
      <c r="B111" s="84" t="s">
        <v>1234</v>
      </c>
      <c r="C111" s="85">
        <v>4</v>
      </c>
      <c r="D111" s="85"/>
      <c r="E111" s="85"/>
      <c r="F111" s="79">
        <f t="shared" si="2"/>
        <v>4</v>
      </c>
      <c r="G111" s="79">
        <v>4</v>
      </c>
      <c r="H111" s="86">
        <f t="shared" si="3"/>
        <v>0</v>
      </c>
      <c r="I111" s="80" t="e">
        <f>VLOOKUP(A111,Kernassortiment!$F:$H,4,FALSE)</f>
        <v>#N/A</v>
      </c>
    </row>
    <row r="112" spans="1:9" ht="13" thickBot="1" x14ac:dyDescent="0.3">
      <c r="A112" s="84" t="s">
        <v>570</v>
      </c>
      <c r="B112" s="84" t="s">
        <v>1235</v>
      </c>
      <c r="C112" s="85">
        <v>298</v>
      </c>
      <c r="D112" s="85">
        <v>188</v>
      </c>
      <c r="E112" s="85"/>
      <c r="F112" s="79">
        <f t="shared" si="2"/>
        <v>243</v>
      </c>
      <c r="G112" s="79">
        <v>439</v>
      </c>
      <c r="H112" s="86">
        <f t="shared" si="3"/>
        <v>-196</v>
      </c>
      <c r="I112" s="80" t="e">
        <f>VLOOKUP(A112,Kernassortiment!$F:$H,4,FALSE)</f>
        <v>#N/A</v>
      </c>
    </row>
    <row r="113" spans="1:9" ht="13" thickBot="1" x14ac:dyDescent="0.3">
      <c r="A113" s="84" t="s">
        <v>1236</v>
      </c>
      <c r="B113" s="84" t="s">
        <v>1237</v>
      </c>
      <c r="C113" s="85">
        <v>9</v>
      </c>
      <c r="D113" s="85"/>
      <c r="E113" s="85"/>
      <c r="F113" s="79">
        <f t="shared" si="2"/>
        <v>9</v>
      </c>
      <c r="G113" s="79">
        <v>9</v>
      </c>
      <c r="H113" s="86">
        <f t="shared" si="3"/>
        <v>0</v>
      </c>
      <c r="I113" s="80" t="e">
        <f>VLOOKUP(A113,Kernassortiment!$F:$H,4,FALSE)</f>
        <v>#N/A</v>
      </c>
    </row>
    <row r="114" spans="1:9" ht="13" thickBot="1" x14ac:dyDescent="0.3">
      <c r="A114" s="84" t="s">
        <v>404</v>
      </c>
      <c r="B114" s="84" t="s">
        <v>1238</v>
      </c>
      <c r="C114" s="85"/>
      <c r="D114" s="85"/>
      <c r="E114" s="85"/>
      <c r="F114" s="79">
        <f t="shared" si="2"/>
        <v>0</v>
      </c>
      <c r="H114" s="86"/>
      <c r="I114" s="80" t="e">
        <f>VLOOKUP(A114,Kernassortiment!$F:$H,4,FALSE)</f>
        <v>#N/A</v>
      </c>
    </row>
    <row r="115" spans="1:9" ht="13" thickBot="1" x14ac:dyDescent="0.3">
      <c r="A115" s="84" t="s">
        <v>1239</v>
      </c>
      <c r="B115" s="84" t="s">
        <v>1240</v>
      </c>
      <c r="C115" s="85">
        <v>92</v>
      </c>
      <c r="D115" s="85">
        <v>115</v>
      </c>
      <c r="E115" s="85"/>
      <c r="F115" s="79">
        <f t="shared" si="2"/>
        <v>103.5</v>
      </c>
      <c r="G115" s="79">
        <v>189</v>
      </c>
      <c r="H115" s="86">
        <f t="shared" si="3"/>
        <v>-85.5</v>
      </c>
      <c r="I115" s="80" t="e">
        <f>VLOOKUP(A115,Kernassortiment!$F:$H,4,FALSE)</f>
        <v>#N/A</v>
      </c>
    </row>
    <row r="116" spans="1:9" ht="13" thickBot="1" x14ac:dyDescent="0.3">
      <c r="A116" s="84" t="s">
        <v>861</v>
      </c>
      <c r="B116" s="84" t="s">
        <v>1241</v>
      </c>
      <c r="C116" s="85"/>
      <c r="D116" s="85">
        <v>1</v>
      </c>
      <c r="E116" s="85"/>
      <c r="F116" s="79">
        <f t="shared" si="2"/>
        <v>1</v>
      </c>
      <c r="G116" s="79">
        <v>1</v>
      </c>
      <c r="H116" s="86">
        <f t="shared" si="3"/>
        <v>0</v>
      </c>
      <c r="I116" s="80" t="e">
        <f>VLOOKUP(A116,Kernassortiment!$F:$H,4,FALSE)</f>
        <v>#N/A</v>
      </c>
    </row>
    <row r="117" spans="1:9" ht="13" thickBot="1" x14ac:dyDescent="0.3">
      <c r="A117" s="84" t="s">
        <v>412</v>
      </c>
      <c r="B117" s="84" t="s">
        <v>1242</v>
      </c>
      <c r="C117" s="85">
        <v>72</v>
      </c>
      <c r="D117" s="85">
        <v>144</v>
      </c>
      <c r="E117" s="85"/>
      <c r="F117" s="79">
        <f t="shared" si="2"/>
        <v>108</v>
      </c>
      <c r="G117" s="79">
        <v>215</v>
      </c>
      <c r="H117" s="86">
        <f t="shared" si="3"/>
        <v>-107</v>
      </c>
      <c r="I117" s="80" t="e">
        <f>VLOOKUP(A117,Kernassortiment!$F:$H,4,FALSE)</f>
        <v>#N/A</v>
      </c>
    </row>
    <row r="118" spans="1:9" ht="13" thickBot="1" x14ac:dyDescent="0.3">
      <c r="A118" s="84" t="s">
        <v>1243</v>
      </c>
      <c r="B118" s="84" t="s">
        <v>1244</v>
      </c>
      <c r="C118" s="85">
        <v>109</v>
      </c>
      <c r="D118" s="85">
        <v>74</v>
      </c>
      <c r="E118" s="85"/>
      <c r="F118" s="79">
        <f t="shared" si="2"/>
        <v>91.5</v>
      </c>
      <c r="G118" s="79">
        <v>182</v>
      </c>
      <c r="H118" s="86">
        <f t="shared" si="3"/>
        <v>-90.5</v>
      </c>
      <c r="I118" s="80" t="e">
        <f>VLOOKUP(A118,Kernassortiment!$F:$H,4,FALSE)</f>
        <v>#N/A</v>
      </c>
    </row>
    <row r="119" spans="1:9" ht="13" thickBot="1" x14ac:dyDescent="0.3">
      <c r="A119" s="84" t="s">
        <v>407</v>
      </c>
      <c r="B119" s="84" t="s">
        <v>1245</v>
      </c>
      <c r="C119" s="85">
        <v>2477</v>
      </c>
      <c r="D119" s="85">
        <v>4889</v>
      </c>
      <c r="E119" s="85"/>
      <c r="F119" s="79">
        <f t="shared" si="2"/>
        <v>3683</v>
      </c>
      <c r="G119" s="79">
        <v>6867</v>
      </c>
      <c r="H119" s="86">
        <f t="shared" si="3"/>
        <v>-3184</v>
      </c>
      <c r="I119" s="80" t="e">
        <f>VLOOKUP(A119,Kernassortiment!$F:$H,4,FALSE)</f>
        <v>#N/A</v>
      </c>
    </row>
    <row r="120" spans="1:9" ht="13" thickBot="1" x14ac:dyDescent="0.3">
      <c r="A120" s="84" t="s">
        <v>891</v>
      </c>
      <c r="B120" s="84" t="s">
        <v>1246</v>
      </c>
      <c r="C120" s="85">
        <v>4</v>
      </c>
      <c r="D120" s="85"/>
      <c r="E120" s="85"/>
      <c r="F120" s="79">
        <f t="shared" si="2"/>
        <v>4</v>
      </c>
      <c r="G120" s="79">
        <v>4</v>
      </c>
      <c r="H120" s="86">
        <f t="shared" si="3"/>
        <v>0</v>
      </c>
      <c r="I120" s="80" t="e">
        <f>VLOOKUP(A120,Kernassortiment!$F:$H,4,FALSE)</f>
        <v>#N/A</v>
      </c>
    </row>
    <row r="121" spans="1:9" ht="13" thickBot="1" x14ac:dyDescent="0.3">
      <c r="A121" s="84" t="s">
        <v>894</v>
      </c>
      <c r="B121" s="84" t="s">
        <v>1247</v>
      </c>
      <c r="C121" s="85">
        <v>2</v>
      </c>
      <c r="D121" s="85">
        <v>3</v>
      </c>
      <c r="E121" s="85"/>
      <c r="F121" s="79">
        <f t="shared" si="2"/>
        <v>2.5</v>
      </c>
      <c r="G121" s="79">
        <v>5</v>
      </c>
      <c r="H121" s="86">
        <f t="shared" si="3"/>
        <v>-2.5</v>
      </c>
      <c r="I121" s="80" t="e">
        <f>VLOOKUP(A121,Kernassortiment!$F:$H,4,FALSE)</f>
        <v>#N/A</v>
      </c>
    </row>
    <row r="122" spans="1:9" ht="13" thickBot="1" x14ac:dyDescent="0.3">
      <c r="A122" s="84" t="s">
        <v>897</v>
      </c>
      <c r="B122" s="84" t="s">
        <v>1248</v>
      </c>
      <c r="C122" s="85">
        <v>63</v>
      </c>
      <c r="D122" s="85">
        <v>60</v>
      </c>
      <c r="E122" s="85"/>
      <c r="F122" s="79">
        <f t="shared" si="2"/>
        <v>61.5</v>
      </c>
      <c r="G122" s="79">
        <v>122</v>
      </c>
      <c r="H122" s="86">
        <f t="shared" si="3"/>
        <v>-60.5</v>
      </c>
      <c r="I122" s="80" t="e">
        <f>VLOOKUP(A122,Kernassortiment!$F:$H,4,FALSE)</f>
        <v>#N/A</v>
      </c>
    </row>
    <row r="123" spans="1:9" ht="13" thickBot="1" x14ac:dyDescent="0.3">
      <c r="A123" s="84" t="s">
        <v>1249</v>
      </c>
      <c r="B123" s="84" t="s">
        <v>1250</v>
      </c>
      <c r="C123" s="85">
        <v>75</v>
      </c>
      <c r="D123" s="85">
        <v>25</v>
      </c>
      <c r="E123" s="85"/>
      <c r="F123" s="79">
        <f t="shared" si="2"/>
        <v>50</v>
      </c>
      <c r="G123" s="79">
        <v>100</v>
      </c>
      <c r="H123" s="86">
        <f t="shared" si="3"/>
        <v>-50</v>
      </c>
      <c r="I123" s="80" t="e">
        <f>VLOOKUP(A123,Kernassortiment!$F:$H,4,FALSE)</f>
        <v>#N/A</v>
      </c>
    </row>
    <row r="124" spans="1:9" ht="13" thickBot="1" x14ac:dyDescent="0.3">
      <c r="A124" s="84" t="s">
        <v>995</v>
      </c>
      <c r="B124" s="84" t="s">
        <v>1251</v>
      </c>
      <c r="C124" s="85">
        <v>20</v>
      </c>
      <c r="D124" s="85">
        <v>16</v>
      </c>
      <c r="E124" s="85"/>
      <c r="F124" s="79">
        <f t="shared" si="2"/>
        <v>18</v>
      </c>
      <c r="G124" s="79">
        <v>40</v>
      </c>
      <c r="H124" s="86">
        <f t="shared" si="3"/>
        <v>-22</v>
      </c>
      <c r="I124" s="80" t="e">
        <f>VLOOKUP(A124,Kernassortiment!$F:$H,4,FALSE)</f>
        <v>#N/A</v>
      </c>
    </row>
    <row r="125" spans="1:9" ht="13" thickBot="1" x14ac:dyDescent="0.3">
      <c r="A125" s="84" t="s">
        <v>916</v>
      </c>
      <c r="B125" s="84" t="s">
        <v>1252</v>
      </c>
      <c r="C125" s="85">
        <v>130</v>
      </c>
      <c r="D125" s="85">
        <v>194</v>
      </c>
      <c r="E125" s="85"/>
      <c r="F125" s="79">
        <f t="shared" si="2"/>
        <v>162</v>
      </c>
      <c r="G125" s="79">
        <v>300</v>
      </c>
      <c r="H125" s="86">
        <f t="shared" si="3"/>
        <v>-138</v>
      </c>
      <c r="I125" s="80" t="e">
        <f>VLOOKUP(A125,Kernassortiment!$F:$H,4,FALSE)</f>
        <v>#N/A</v>
      </c>
    </row>
    <row r="126" spans="1:9" ht="13" thickBot="1" x14ac:dyDescent="0.3">
      <c r="A126" s="84" t="s">
        <v>913</v>
      </c>
      <c r="B126" s="84" t="s">
        <v>1253</v>
      </c>
      <c r="C126" s="85">
        <v>49</v>
      </c>
      <c r="D126" s="85">
        <v>60</v>
      </c>
      <c r="E126" s="85"/>
      <c r="F126" s="79">
        <f t="shared" si="2"/>
        <v>54.5</v>
      </c>
      <c r="G126" s="79">
        <v>109</v>
      </c>
      <c r="H126" s="86">
        <f t="shared" si="3"/>
        <v>-54.5</v>
      </c>
      <c r="I126" s="80" t="e">
        <f>VLOOKUP(A126,Kernassortiment!$F:$H,4,FALSE)</f>
        <v>#N/A</v>
      </c>
    </row>
    <row r="127" spans="1:9" ht="13" thickBot="1" x14ac:dyDescent="0.3">
      <c r="A127" s="84" t="s">
        <v>1254</v>
      </c>
      <c r="B127" s="84" t="s">
        <v>1255</v>
      </c>
      <c r="C127" s="85">
        <v>614</v>
      </c>
      <c r="D127" s="85">
        <v>708</v>
      </c>
      <c r="E127" s="85"/>
      <c r="F127" s="79">
        <f t="shared" si="2"/>
        <v>661</v>
      </c>
      <c r="G127" s="79">
        <v>1274</v>
      </c>
      <c r="H127" s="86">
        <f t="shared" si="3"/>
        <v>-613</v>
      </c>
      <c r="I127" s="80" t="e">
        <f>VLOOKUP(A127,Kernassortiment!$F:$H,4,FALSE)</f>
        <v>#N/A</v>
      </c>
    </row>
    <row r="128" spans="1:9" ht="13" thickBot="1" x14ac:dyDescent="0.3">
      <c r="A128" s="84" t="s">
        <v>929</v>
      </c>
      <c r="B128" s="84" t="s">
        <v>1256</v>
      </c>
      <c r="C128" s="85">
        <v>77</v>
      </c>
      <c r="D128" s="85">
        <v>88</v>
      </c>
      <c r="E128" s="85"/>
      <c r="F128" s="79">
        <f t="shared" si="2"/>
        <v>82.5</v>
      </c>
      <c r="G128" s="79">
        <v>161</v>
      </c>
      <c r="H128" s="86">
        <f t="shared" si="3"/>
        <v>-78.5</v>
      </c>
      <c r="I128" s="80" t="e">
        <f>VLOOKUP(A128,Kernassortiment!$F:$H,4,FALSE)</f>
        <v>#N/A</v>
      </c>
    </row>
    <row r="129" spans="1:9" ht="13" thickBot="1" x14ac:dyDescent="0.3">
      <c r="A129" s="84" t="s">
        <v>932</v>
      </c>
      <c r="B129" s="84" t="s">
        <v>1257</v>
      </c>
      <c r="C129" s="85">
        <v>7</v>
      </c>
      <c r="D129" s="85">
        <v>14</v>
      </c>
      <c r="E129" s="85"/>
      <c r="F129" s="79">
        <f t="shared" si="2"/>
        <v>10.5</v>
      </c>
      <c r="G129" s="79">
        <v>20</v>
      </c>
      <c r="H129" s="86">
        <f t="shared" si="3"/>
        <v>-9.5</v>
      </c>
      <c r="I129" s="80" t="e">
        <f>VLOOKUP(A129,Kernassortiment!$F:$H,4,FALSE)</f>
        <v>#N/A</v>
      </c>
    </row>
    <row r="130" spans="1:9" ht="13" thickBot="1" x14ac:dyDescent="0.3">
      <c r="A130" s="84" t="s">
        <v>942</v>
      </c>
      <c r="B130" s="84" t="s">
        <v>1258</v>
      </c>
      <c r="C130" s="85">
        <v>156</v>
      </c>
      <c r="D130" s="85">
        <v>71</v>
      </c>
      <c r="E130" s="85"/>
      <c r="F130" s="79">
        <f t="shared" si="2"/>
        <v>113.5</v>
      </c>
      <c r="G130" s="79">
        <v>227</v>
      </c>
      <c r="H130" s="86">
        <f t="shared" si="3"/>
        <v>-113.5</v>
      </c>
      <c r="I130" s="80" t="e">
        <f>VLOOKUP(A130,Kernassortiment!$F:$H,4,FALSE)</f>
        <v>#N/A</v>
      </c>
    </row>
    <row r="131" spans="1:9" ht="13" thickBot="1" x14ac:dyDescent="0.3">
      <c r="A131" s="84" t="s">
        <v>1259</v>
      </c>
      <c r="B131" s="84" t="s">
        <v>1260</v>
      </c>
      <c r="C131" s="85"/>
      <c r="D131" s="85">
        <v>2</v>
      </c>
      <c r="E131" s="85"/>
      <c r="F131" s="79">
        <f t="shared" si="2"/>
        <v>2</v>
      </c>
      <c r="G131" s="79">
        <v>4</v>
      </c>
      <c r="H131" s="86">
        <f t="shared" si="3"/>
        <v>-2</v>
      </c>
      <c r="I131" s="80" t="e">
        <f>VLOOKUP(A131,Kernassortiment!$F:$H,4,FALSE)</f>
        <v>#N/A</v>
      </c>
    </row>
    <row r="132" spans="1:9" ht="13" thickBot="1" x14ac:dyDescent="0.3">
      <c r="A132" s="84" t="s">
        <v>1261</v>
      </c>
      <c r="B132" s="84" t="s">
        <v>1262</v>
      </c>
      <c r="C132" s="85">
        <v>3</v>
      </c>
      <c r="D132" s="85">
        <v>3</v>
      </c>
      <c r="E132" s="85"/>
      <c r="F132" s="79">
        <f t="shared" si="2"/>
        <v>3</v>
      </c>
      <c r="G132" s="79">
        <v>8</v>
      </c>
      <c r="H132" s="86">
        <f t="shared" si="3"/>
        <v>-5</v>
      </c>
      <c r="I132" s="80" t="e">
        <f>VLOOKUP(A132,Kernassortiment!$F:$H,4,FALSE)</f>
        <v>#N/A</v>
      </c>
    </row>
    <row r="133" spans="1:9" ht="13" thickBot="1" x14ac:dyDescent="0.3">
      <c r="A133" s="84" t="s">
        <v>973</v>
      </c>
      <c r="B133" s="84" t="s">
        <v>1263</v>
      </c>
      <c r="C133" s="85">
        <v>1</v>
      </c>
      <c r="D133" s="85"/>
      <c r="E133" s="85"/>
      <c r="F133" s="79">
        <f t="shared" ref="F133:F196" si="4">IFERROR(AVERAGE(C133:E133),0)</f>
        <v>1</v>
      </c>
      <c r="G133" s="79">
        <v>2</v>
      </c>
      <c r="H133" s="86">
        <f t="shared" ref="H133:H196" si="5">F133-G133</f>
        <v>-1</v>
      </c>
      <c r="I133" s="80" t="e">
        <f>VLOOKUP(A133,Kernassortiment!$F:$H,4,FALSE)</f>
        <v>#N/A</v>
      </c>
    </row>
    <row r="134" spans="1:9" ht="13" thickBot="1" x14ac:dyDescent="0.3">
      <c r="A134" s="84" t="s">
        <v>958</v>
      </c>
      <c r="B134" s="84" t="s">
        <v>1264</v>
      </c>
      <c r="C134" s="85">
        <v>22</v>
      </c>
      <c r="D134" s="85">
        <v>21</v>
      </c>
      <c r="E134" s="85"/>
      <c r="F134" s="79">
        <f t="shared" si="4"/>
        <v>21.5</v>
      </c>
      <c r="G134" s="79">
        <v>44</v>
      </c>
      <c r="H134" s="86">
        <f t="shared" si="5"/>
        <v>-22.5</v>
      </c>
      <c r="I134" s="80" t="e">
        <f>VLOOKUP(A134,Kernassortiment!$F:$H,4,FALSE)</f>
        <v>#N/A</v>
      </c>
    </row>
    <row r="135" spans="1:9" ht="13" thickBot="1" x14ac:dyDescent="0.3">
      <c r="A135" s="84" t="s">
        <v>979</v>
      </c>
      <c r="B135" s="84" t="s">
        <v>1265</v>
      </c>
      <c r="C135" s="85">
        <v>4</v>
      </c>
      <c r="D135" s="85">
        <v>2</v>
      </c>
      <c r="E135" s="85"/>
      <c r="F135" s="79">
        <f t="shared" si="4"/>
        <v>3</v>
      </c>
      <c r="G135" s="79">
        <v>5</v>
      </c>
      <c r="H135" s="86">
        <f t="shared" si="5"/>
        <v>-2</v>
      </c>
      <c r="I135" s="80" t="e">
        <f>VLOOKUP(A135,Kernassortiment!$F:$H,4,FALSE)</f>
        <v>#N/A</v>
      </c>
    </row>
    <row r="136" spans="1:9" ht="13" thickBot="1" x14ac:dyDescent="0.3">
      <c r="A136" s="84" t="s">
        <v>1266</v>
      </c>
      <c r="B136" s="84" t="s">
        <v>1267</v>
      </c>
      <c r="C136" s="85"/>
      <c r="D136" s="85"/>
      <c r="E136" s="85"/>
      <c r="F136" s="79">
        <f t="shared" si="4"/>
        <v>0</v>
      </c>
      <c r="H136" s="86"/>
      <c r="I136" s="80" t="e">
        <f>VLOOKUP(A136,Kernassortiment!$F:$H,4,FALSE)</f>
        <v>#N/A</v>
      </c>
    </row>
    <row r="137" spans="1:9" ht="13" thickBot="1" x14ac:dyDescent="0.3">
      <c r="A137" s="84" t="s">
        <v>1008</v>
      </c>
      <c r="B137" s="84" t="s">
        <v>1268</v>
      </c>
      <c r="C137" s="85">
        <v>24</v>
      </c>
      <c r="D137" s="85">
        <v>29</v>
      </c>
      <c r="E137" s="85"/>
      <c r="F137" s="79">
        <f t="shared" si="4"/>
        <v>26.5</v>
      </c>
      <c r="G137" s="79">
        <v>47</v>
      </c>
      <c r="H137" s="86">
        <f t="shared" si="5"/>
        <v>-20.5</v>
      </c>
      <c r="I137" s="80" t="e">
        <f>VLOOKUP(A137,Kernassortiment!$F:$H,4,FALSE)</f>
        <v>#N/A</v>
      </c>
    </row>
    <row r="138" spans="1:9" ht="13" thickBot="1" x14ac:dyDescent="0.3">
      <c r="A138" s="84" t="s">
        <v>1015</v>
      </c>
      <c r="B138" s="84" t="s">
        <v>1269</v>
      </c>
      <c r="C138" s="85">
        <v>13</v>
      </c>
      <c r="D138" s="85">
        <v>31</v>
      </c>
      <c r="E138" s="85"/>
      <c r="F138" s="79">
        <f t="shared" si="4"/>
        <v>22</v>
      </c>
      <c r="G138" s="79">
        <v>45</v>
      </c>
      <c r="H138" s="86">
        <f t="shared" si="5"/>
        <v>-23</v>
      </c>
      <c r="I138" s="80" t="e">
        <f>VLOOKUP(A138,Kernassortiment!$F:$H,4,FALSE)</f>
        <v>#N/A</v>
      </c>
    </row>
    <row r="139" spans="1:9" ht="13" thickBot="1" x14ac:dyDescent="0.3">
      <c r="A139" s="84" t="s">
        <v>836</v>
      </c>
      <c r="B139" s="84" t="s">
        <v>1270</v>
      </c>
      <c r="C139" s="85">
        <v>73</v>
      </c>
      <c r="D139" s="85">
        <v>94</v>
      </c>
      <c r="E139" s="85"/>
      <c r="F139" s="79">
        <f t="shared" si="4"/>
        <v>83.5</v>
      </c>
      <c r="G139" s="79">
        <v>161</v>
      </c>
      <c r="H139" s="86">
        <f t="shared" si="5"/>
        <v>-77.5</v>
      </c>
      <c r="I139" s="80" t="e">
        <f>VLOOKUP(A139,Kernassortiment!$F:$H,4,FALSE)</f>
        <v>#N/A</v>
      </c>
    </row>
    <row r="140" spans="1:9" ht="13" thickBot="1" x14ac:dyDescent="0.3">
      <c r="A140" s="84" t="s">
        <v>839</v>
      </c>
      <c r="B140" s="84" t="s">
        <v>1271</v>
      </c>
      <c r="C140" s="85">
        <v>22</v>
      </c>
      <c r="D140" s="85">
        <v>22</v>
      </c>
      <c r="E140" s="85"/>
      <c r="F140" s="79">
        <f t="shared" si="4"/>
        <v>22</v>
      </c>
      <c r="G140" s="79">
        <v>44</v>
      </c>
      <c r="H140" s="86">
        <f t="shared" si="5"/>
        <v>-22</v>
      </c>
      <c r="I140" s="80" t="e">
        <f>VLOOKUP(A140,Kernassortiment!$F:$H,4,FALSE)</f>
        <v>#N/A</v>
      </c>
    </row>
    <row r="141" spans="1:9" ht="13" thickBot="1" x14ac:dyDescent="0.3">
      <c r="A141" s="84" t="s">
        <v>1272</v>
      </c>
      <c r="B141" s="84" t="s">
        <v>1273</v>
      </c>
      <c r="C141" s="85">
        <v>359</v>
      </c>
      <c r="D141" s="85">
        <v>230</v>
      </c>
      <c r="E141" s="85"/>
      <c r="F141" s="79">
        <f t="shared" si="4"/>
        <v>294.5</v>
      </c>
      <c r="G141" s="79">
        <v>585</v>
      </c>
      <c r="H141" s="86">
        <f t="shared" si="5"/>
        <v>-290.5</v>
      </c>
      <c r="I141" s="80" t="e">
        <f>VLOOKUP(A141,Kernassortiment!$F:$H,4,FALSE)</f>
        <v>#N/A</v>
      </c>
    </row>
    <row r="142" spans="1:9" ht="13" thickBot="1" x14ac:dyDescent="0.3">
      <c r="A142" s="84" t="s">
        <v>1274</v>
      </c>
      <c r="B142" s="84" t="s">
        <v>1275</v>
      </c>
      <c r="C142" s="85">
        <v>11</v>
      </c>
      <c r="D142" s="85">
        <v>23</v>
      </c>
      <c r="E142" s="85"/>
      <c r="F142" s="79">
        <f t="shared" si="4"/>
        <v>17</v>
      </c>
      <c r="G142" s="79">
        <v>34</v>
      </c>
      <c r="H142" s="86">
        <f t="shared" si="5"/>
        <v>-17</v>
      </c>
      <c r="I142" s="80" t="e">
        <f>VLOOKUP(A142,Kernassortiment!$F:$H,4,FALSE)</f>
        <v>#N/A</v>
      </c>
    </row>
    <row r="143" spans="1:9" ht="13" thickBot="1" x14ac:dyDescent="0.3">
      <c r="A143" s="84" t="s">
        <v>1043</v>
      </c>
      <c r="B143" s="84" t="s">
        <v>1276</v>
      </c>
      <c r="C143" s="85"/>
      <c r="D143" s="85">
        <v>1</v>
      </c>
      <c r="E143" s="85"/>
      <c r="F143" s="79">
        <f t="shared" si="4"/>
        <v>1</v>
      </c>
      <c r="G143" s="79">
        <v>2</v>
      </c>
      <c r="H143" s="86">
        <f t="shared" si="5"/>
        <v>-1</v>
      </c>
      <c r="I143" s="80" t="e">
        <f>VLOOKUP(A143,Kernassortiment!$F:$H,4,FALSE)</f>
        <v>#N/A</v>
      </c>
    </row>
    <row r="144" spans="1:9" ht="13" thickBot="1" x14ac:dyDescent="0.3">
      <c r="A144" s="84" t="s">
        <v>976</v>
      </c>
      <c r="B144" s="84" t="s">
        <v>1277</v>
      </c>
      <c r="C144" s="85"/>
      <c r="D144" s="85"/>
      <c r="E144" s="85"/>
      <c r="F144" s="79">
        <f t="shared" si="4"/>
        <v>0</v>
      </c>
      <c r="H144" s="86"/>
      <c r="I144" s="80" t="e">
        <f>VLOOKUP(A144,Kernassortiment!$F:$H,4,FALSE)</f>
        <v>#N/A</v>
      </c>
    </row>
    <row r="145" spans="1:9" ht="13" thickBot="1" x14ac:dyDescent="0.3">
      <c r="A145" s="84" t="s">
        <v>1278</v>
      </c>
      <c r="B145" s="84" t="s">
        <v>1279</v>
      </c>
      <c r="C145" s="85">
        <v>49</v>
      </c>
      <c r="D145" s="85">
        <v>280</v>
      </c>
      <c r="E145" s="85"/>
      <c r="F145" s="79">
        <f t="shared" si="4"/>
        <v>164.5</v>
      </c>
      <c r="G145" s="79">
        <v>361</v>
      </c>
      <c r="H145" s="86">
        <f t="shared" si="5"/>
        <v>-196.5</v>
      </c>
      <c r="I145" s="80" t="e">
        <f>VLOOKUP(A145,Kernassortiment!$F:$H,4,FALSE)</f>
        <v>#N/A</v>
      </c>
    </row>
    <row r="146" spans="1:9" ht="13" thickBot="1" x14ac:dyDescent="0.3">
      <c r="A146" s="84" t="s">
        <v>1280</v>
      </c>
      <c r="B146" s="84" t="s">
        <v>1281</v>
      </c>
      <c r="C146" s="85">
        <v>11</v>
      </c>
      <c r="D146" s="85">
        <v>46</v>
      </c>
      <c r="E146" s="85"/>
      <c r="F146" s="79">
        <f t="shared" si="4"/>
        <v>28.5</v>
      </c>
      <c r="G146" s="79">
        <v>52</v>
      </c>
      <c r="H146" s="86">
        <f t="shared" si="5"/>
        <v>-23.5</v>
      </c>
      <c r="I146" s="80" t="e">
        <f>VLOOKUP(A146,Kernassortiment!$F:$H,4,FALSE)</f>
        <v>#N/A</v>
      </c>
    </row>
    <row r="147" spans="1:9" ht="13" thickBot="1" x14ac:dyDescent="0.3">
      <c r="A147" s="84" t="s">
        <v>1282</v>
      </c>
      <c r="B147" s="84" t="s">
        <v>1283</v>
      </c>
      <c r="C147" s="85">
        <v>3</v>
      </c>
      <c r="D147" s="85">
        <v>50</v>
      </c>
      <c r="E147" s="85"/>
      <c r="F147" s="79">
        <f t="shared" si="4"/>
        <v>26.5</v>
      </c>
      <c r="G147" s="79">
        <v>53</v>
      </c>
      <c r="H147" s="86">
        <f t="shared" si="5"/>
        <v>-26.5</v>
      </c>
      <c r="I147" s="80" t="e">
        <f>VLOOKUP(A147,Kernassortiment!$F:$H,4,FALSE)</f>
        <v>#N/A</v>
      </c>
    </row>
    <row r="148" spans="1:9" ht="13" thickBot="1" x14ac:dyDescent="0.3">
      <c r="A148" s="84" t="s">
        <v>1284</v>
      </c>
      <c r="B148" s="84" t="s">
        <v>1285</v>
      </c>
      <c r="C148" s="85">
        <v>6</v>
      </c>
      <c r="D148" s="85">
        <v>22</v>
      </c>
      <c r="E148" s="85"/>
      <c r="F148" s="79">
        <f t="shared" si="4"/>
        <v>14</v>
      </c>
      <c r="G148" s="79">
        <v>28</v>
      </c>
      <c r="H148" s="86">
        <f t="shared" si="5"/>
        <v>-14</v>
      </c>
      <c r="I148" s="80" t="e">
        <f>VLOOKUP(A148,Kernassortiment!$F:$H,4,FALSE)</f>
        <v>#N/A</v>
      </c>
    </row>
    <row r="149" spans="1:9" ht="13" thickBot="1" x14ac:dyDescent="0.3">
      <c r="A149" s="84" t="s">
        <v>1286</v>
      </c>
      <c r="B149" s="84" t="s">
        <v>1287</v>
      </c>
      <c r="C149" s="85">
        <v>4</v>
      </c>
      <c r="D149" s="85">
        <v>15</v>
      </c>
      <c r="E149" s="85"/>
      <c r="F149" s="79">
        <f t="shared" si="4"/>
        <v>9.5</v>
      </c>
      <c r="G149" s="79">
        <v>16</v>
      </c>
      <c r="H149" s="86">
        <f t="shared" si="5"/>
        <v>-6.5</v>
      </c>
      <c r="I149" s="80" t="e">
        <f>VLOOKUP(A149,Kernassortiment!$F:$H,4,FALSE)</f>
        <v>#N/A</v>
      </c>
    </row>
    <row r="150" spans="1:9" ht="13" thickBot="1" x14ac:dyDescent="0.3">
      <c r="A150" s="84" t="s">
        <v>1288</v>
      </c>
      <c r="B150" s="84" t="s">
        <v>1289</v>
      </c>
      <c r="C150" s="85">
        <v>48</v>
      </c>
      <c r="D150" s="85">
        <v>285</v>
      </c>
      <c r="E150" s="85"/>
      <c r="F150" s="79">
        <f t="shared" si="4"/>
        <v>166.5</v>
      </c>
      <c r="G150" s="79">
        <v>310</v>
      </c>
      <c r="H150" s="86">
        <f t="shared" si="5"/>
        <v>-143.5</v>
      </c>
      <c r="I150" s="80" t="e">
        <f>VLOOKUP(A150,Kernassortiment!$F:$H,4,FALSE)</f>
        <v>#N/A</v>
      </c>
    </row>
    <row r="151" spans="1:9" ht="13" thickBot="1" x14ac:dyDescent="0.3">
      <c r="A151" s="84" t="s">
        <v>1290</v>
      </c>
      <c r="B151" s="84" t="s">
        <v>1291</v>
      </c>
      <c r="C151" s="85">
        <v>46</v>
      </c>
      <c r="D151" s="85">
        <v>189</v>
      </c>
      <c r="E151" s="85"/>
      <c r="F151" s="79">
        <f t="shared" si="4"/>
        <v>117.5</v>
      </c>
      <c r="G151" s="79">
        <v>212</v>
      </c>
      <c r="H151" s="86">
        <f t="shared" si="5"/>
        <v>-94.5</v>
      </c>
      <c r="I151" s="80" t="e">
        <f>VLOOKUP(A151,Kernassortiment!$F:$H,4,FALSE)</f>
        <v>#N/A</v>
      </c>
    </row>
    <row r="152" spans="1:9" ht="13" thickBot="1" x14ac:dyDescent="0.3">
      <c r="A152" s="84" t="s">
        <v>1292</v>
      </c>
      <c r="B152" s="84" t="s">
        <v>1293</v>
      </c>
      <c r="C152" s="85">
        <v>40</v>
      </c>
      <c r="D152" s="85">
        <v>190</v>
      </c>
      <c r="E152" s="85"/>
      <c r="F152" s="79">
        <f t="shared" si="4"/>
        <v>115</v>
      </c>
      <c r="G152" s="79">
        <v>207</v>
      </c>
      <c r="H152" s="86">
        <f t="shared" si="5"/>
        <v>-92</v>
      </c>
      <c r="I152" s="80" t="e">
        <f>VLOOKUP(A152,Kernassortiment!$F:$H,4,FALSE)</f>
        <v>#N/A</v>
      </c>
    </row>
    <row r="153" spans="1:9" ht="13" thickBot="1" x14ac:dyDescent="0.3">
      <c r="A153" s="84" t="s">
        <v>1294</v>
      </c>
      <c r="B153" s="84" t="s">
        <v>1295</v>
      </c>
      <c r="C153" s="85">
        <v>33</v>
      </c>
      <c r="D153" s="85">
        <v>217</v>
      </c>
      <c r="E153" s="85"/>
      <c r="F153" s="79">
        <f t="shared" si="4"/>
        <v>125</v>
      </c>
      <c r="G153" s="79">
        <v>227</v>
      </c>
      <c r="H153" s="86">
        <f t="shared" si="5"/>
        <v>-102</v>
      </c>
      <c r="I153" s="80" t="e">
        <f>VLOOKUP(A153,Kernassortiment!$F:$H,4,FALSE)</f>
        <v>#N/A</v>
      </c>
    </row>
    <row r="154" spans="1:9" ht="13" thickBot="1" x14ac:dyDescent="0.3">
      <c r="A154" s="84" t="s">
        <v>1296</v>
      </c>
      <c r="B154" s="84" t="s">
        <v>1297</v>
      </c>
      <c r="C154" s="85">
        <v>28</v>
      </c>
      <c r="D154" s="85">
        <v>80</v>
      </c>
      <c r="E154" s="85"/>
      <c r="F154" s="79">
        <f t="shared" si="4"/>
        <v>54</v>
      </c>
      <c r="G154" s="79">
        <v>97</v>
      </c>
      <c r="H154" s="86">
        <f t="shared" si="5"/>
        <v>-43</v>
      </c>
      <c r="I154" s="80" t="e">
        <f>VLOOKUP(A154,Kernassortiment!$F:$H,4,FALSE)</f>
        <v>#N/A</v>
      </c>
    </row>
    <row r="155" spans="1:9" ht="13" thickBot="1" x14ac:dyDescent="0.3">
      <c r="A155" s="84" t="s">
        <v>1298</v>
      </c>
      <c r="B155" s="84" t="s">
        <v>1299</v>
      </c>
      <c r="C155" s="85">
        <v>10</v>
      </c>
      <c r="D155" s="85">
        <v>38</v>
      </c>
      <c r="E155" s="85"/>
      <c r="F155" s="79">
        <f t="shared" si="4"/>
        <v>24</v>
      </c>
      <c r="G155" s="79">
        <v>48</v>
      </c>
      <c r="H155" s="86">
        <f t="shared" si="5"/>
        <v>-24</v>
      </c>
      <c r="I155" s="80" t="e">
        <f>VLOOKUP(A155,Kernassortiment!$F:$H,4,FALSE)</f>
        <v>#N/A</v>
      </c>
    </row>
    <row r="156" spans="1:9" ht="13" thickBot="1" x14ac:dyDescent="0.3">
      <c r="A156" s="84" t="s">
        <v>1300</v>
      </c>
      <c r="B156" s="84" t="s">
        <v>1301</v>
      </c>
      <c r="C156" s="85"/>
      <c r="D156" s="85">
        <v>167</v>
      </c>
      <c r="E156" s="85"/>
      <c r="F156" s="79">
        <f t="shared" si="4"/>
        <v>167</v>
      </c>
      <c r="G156" s="79">
        <v>141</v>
      </c>
      <c r="H156" s="86">
        <f t="shared" si="5"/>
        <v>26</v>
      </c>
      <c r="I156" s="80" t="e">
        <f>VLOOKUP(A156,Kernassortiment!$F:$H,4,FALSE)</f>
        <v>#N/A</v>
      </c>
    </row>
    <row r="157" spans="1:9" ht="13" thickBot="1" x14ac:dyDescent="0.3">
      <c r="A157" s="84" t="s">
        <v>1302</v>
      </c>
      <c r="B157" s="84" t="s">
        <v>1303</v>
      </c>
      <c r="C157" s="85"/>
      <c r="D157" s="85">
        <v>3</v>
      </c>
      <c r="E157" s="85"/>
      <c r="F157" s="79">
        <f t="shared" si="4"/>
        <v>3</v>
      </c>
      <c r="G157" s="79">
        <v>2</v>
      </c>
      <c r="H157" s="86">
        <f t="shared" si="5"/>
        <v>1</v>
      </c>
      <c r="I157" s="80" t="e">
        <f>VLOOKUP(A157,Kernassortiment!$F:$H,4,FALSE)</f>
        <v>#N/A</v>
      </c>
    </row>
    <row r="158" spans="1:9" ht="13" thickBot="1" x14ac:dyDescent="0.3">
      <c r="A158" s="84" t="s">
        <v>1304</v>
      </c>
      <c r="B158" s="84" t="s">
        <v>1305</v>
      </c>
      <c r="C158" s="85"/>
      <c r="D158" s="85">
        <v>13</v>
      </c>
      <c r="E158" s="85"/>
      <c r="F158" s="79">
        <f t="shared" si="4"/>
        <v>13</v>
      </c>
      <c r="G158" s="79">
        <v>13</v>
      </c>
      <c r="H158" s="86">
        <f t="shared" si="5"/>
        <v>0</v>
      </c>
      <c r="I158" s="80" t="e">
        <f>VLOOKUP(A158,Kernassortiment!$F:$H,4,FALSE)</f>
        <v>#N/A</v>
      </c>
    </row>
    <row r="159" spans="1:9" ht="13" thickBot="1" x14ac:dyDescent="0.3">
      <c r="A159" s="84" t="s">
        <v>548</v>
      </c>
      <c r="B159" s="84" t="s">
        <v>1306</v>
      </c>
      <c r="C159" s="85">
        <v>2</v>
      </c>
      <c r="D159" s="85">
        <v>3</v>
      </c>
      <c r="E159" s="85"/>
      <c r="F159" s="79">
        <f t="shared" si="4"/>
        <v>2.5</v>
      </c>
      <c r="G159" s="79">
        <v>5</v>
      </c>
      <c r="H159" s="86">
        <f t="shared" si="5"/>
        <v>-2.5</v>
      </c>
      <c r="I159" s="80" t="e">
        <f>VLOOKUP(A159,Kernassortiment!$F:$H,4,FALSE)</f>
        <v>#N/A</v>
      </c>
    </row>
    <row r="160" spans="1:9" ht="13" thickBot="1" x14ac:dyDescent="0.3">
      <c r="A160" s="84" t="s">
        <v>559</v>
      </c>
      <c r="B160" s="84" t="s">
        <v>1307</v>
      </c>
      <c r="C160" s="85">
        <v>8</v>
      </c>
      <c r="D160" s="85">
        <v>9</v>
      </c>
      <c r="E160" s="85"/>
      <c r="F160" s="79">
        <f t="shared" si="4"/>
        <v>8.5</v>
      </c>
      <c r="G160" s="79">
        <v>17</v>
      </c>
      <c r="H160" s="86">
        <f t="shared" si="5"/>
        <v>-8.5</v>
      </c>
      <c r="I160" s="80" t="e">
        <f>VLOOKUP(A160,Kernassortiment!$F:$H,4,FALSE)</f>
        <v>#N/A</v>
      </c>
    </row>
    <row r="161" spans="1:9" ht="13" thickBot="1" x14ac:dyDescent="0.3">
      <c r="A161" s="84" t="s">
        <v>430</v>
      </c>
      <c r="B161" s="84" t="s">
        <v>1308</v>
      </c>
      <c r="C161" s="85"/>
      <c r="D161" s="85"/>
      <c r="E161" s="85"/>
      <c r="F161" s="79">
        <f t="shared" si="4"/>
        <v>0</v>
      </c>
      <c r="H161" s="86"/>
      <c r="I161" s="80" t="e">
        <f>VLOOKUP(A161,Kernassortiment!$F:$H,4,FALSE)</f>
        <v>#N/A</v>
      </c>
    </row>
    <row r="162" spans="1:9" ht="13" thickBot="1" x14ac:dyDescent="0.3">
      <c r="A162" s="84" t="s">
        <v>743</v>
      </c>
      <c r="B162" s="84" t="s">
        <v>1309</v>
      </c>
      <c r="C162" s="85">
        <v>42</v>
      </c>
      <c r="D162" s="85">
        <v>93</v>
      </c>
      <c r="E162" s="85"/>
      <c r="F162" s="79">
        <f t="shared" si="4"/>
        <v>67.5</v>
      </c>
      <c r="G162" s="79">
        <v>118</v>
      </c>
      <c r="H162" s="86">
        <f t="shared" si="5"/>
        <v>-50.5</v>
      </c>
      <c r="I162" s="80" t="e">
        <f>VLOOKUP(A162,Kernassortiment!$F:$H,4,FALSE)</f>
        <v>#N/A</v>
      </c>
    </row>
    <row r="163" spans="1:9" ht="13" thickBot="1" x14ac:dyDescent="0.3">
      <c r="A163" s="84" t="s">
        <v>454</v>
      </c>
      <c r="B163" s="84" t="s">
        <v>1310</v>
      </c>
      <c r="C163" s="85">
        <v>6</v>
      </c>
      <c r="D163" s="85">
        <v>16</v>
      </c>
      <c r="E163" s="85"/>
      <c r="F163" s="79">
        <f t="shared" si="4"/>
        <v>11</v>
      </c>
      <c r="G163" s="79">
        <v>22</v>
      </c>
      <c r="H163" s="86">
        <f t="shared" si="5"/>
        <v>-11</v>
      </c>
      <c r="I163" s="80" t="e">
        <f>VLOOKUP(A163,Kernassortiment!$F:$H,4,FALSE)</f>
        <v>#N/A</v>
      </c>
    </row>
    <row r="164" spans="1:9" ht="13" thickBot="1" x14ac:dyDescent="0.3">
      <c r="A164" s="84" t="s">
        <v>726</v>
      </c>
      <c r="B164" s="84" t="s">
        <v>1311</v>
      </c>
      <c r="C164" s="85">
        <v>1</v>
      </c>
      <c r="D164" s="85">
        <v>3</v>
      </c>
      <c r="E164" s="85"/>
      <c r="F164" s="79">
        <f t="shared" si="4"/>
        <v>2</v>
      </c>
      <c r="G164" s="79">
        <v>4</v>
      </c>
      <c r="H164" s="86">
        <f t="shared" si="5"/>
        <v>-2</v>
      </c>
      <c r="I164" s="80" t="e">
        <f>VLOOKUP(A164,Kernassortiment!$F:$H,4,FALSE)</f>
        <v>#N/A</v>
      </c>
    </row>
    <row r="165" spans="1:9" ht="13" thickBot="1" x14ac:dyDescent="0.3">
      <c r="A165" s="84" t="s">
        <v>746</v>
      </c>
      <c r="B165" s="84" t="s">
        <v>1312</v>
      </c>
      <c r="C165" s="85">
        <v>63</v>
      </c>
      <c r="D165" s="85">
        <v>80</v>
      </c>
      <c r="E165" s="85"/>
      <c r="F165" s="79">
        <f t="shared" si="4"/>
        <v>71.5</v>
      </c>
      <c r="G165" s="79">
        <v>141</v>
      </c>
      <c r="H165" s="86">
        <f t="shared" si="5"/>
        <v>-69.5</v>
      </c>
      <c r="I165" s="80" t="e">
        <f>VLOOKUP(A165,Kernassortiment!$F:$H,4,FALSE)</f>
        <v>#N/A</v>
      </c>
    </row>
    <row r="166" spans="1:9" ht="13" thickBot="1" x14ac:dyDescent="0.3">
      <c r="A166" s="84" t="s">
        <v>695</v>
      </c>
      <c r="B166" s="84" t="s">
        <v>1313</v>
      </c>
      <c r="C166" s="85">
        <v>4</v>
      </c>
      <c r="D166" s="85">
        <v>3</v>
      </c>
      <c r="E166" s="85"/>
      <c r="F166" s="79">
        <f t="shared" si="4"/>
        <v>3.5</v>
      </c>
      <c r="G166" s="79">
        <v>7</v>
      </c>
      <c r="H166" s="86">
        <f t="shared" si="5"/>
        <v>-3.5</v>
      </c>
      <c r="I166" s="80" t="e">
        <f>VLOOKUP(A166,Kernassortiment!$F:$H,4,FALSE)</f>
        <v>#N/A</v>
      </c>
    </row>
    <row r="167" spans="1:9" ht="13" thickBot="1" x14ac:dyDescent="0.3">
      <c r="A167" s="84" t="s">
        <v>875</v>
      </c>
      <c r="B167" s="84" t="s">
        <v>1314</v>
      </c>
      <c r="C167" s="85"/>
      <c r="D167" s="85"/>
      <c r="E167" s="85"/>
      <c r="F167" s="79">
        <f t="shared" si="4"/>
        <v>0</v>
      </c>
      <c r="H167" s="86"/>
      <c r="I167" s="80" t="e">
        <f>VLOOKUP(A167,Kernassortiment!$F:$H,4,FALSE)</f>
        <v>#N/A</v>
      </c>
    </row>
    <row r="168" spans="1:9" ht="13" thickBot="1" x14ac:dyDescent="0.3">
      <c r="A168" s="84" t="s">
        <v>1011</v>
      </c>
      <c r="B168" s="84" t="s">
        <v>1315</v>
      </c>
      <c r="C168" s="85">
        <v>7</v>
      </c>
      <c r="D168" s="85">
        <v>6</v>
      </c>
      <c r="E168" s="85"/>
      <c r="F168" s="79">
        <f t="shared" si="4"/>
        <v>6.5</v>
      </c>
      <c r="G168" s="79">
        <v>13</v>
      </c>
      <c r="H168" s="86">
        <f t="shared" si="5"/>
        <v>-6.5</v>
      </c>
      <c r="I168" s="80" t="e">
        <f>VLOOKUP(A168,Kernassortiment!$F:$H,4,FALSE)</f>
        <v>#N/A</v>
      </c>
    </row>
    <row r="169" spans="1:9" ht="13" thickBot="1" x14ac:dyDescent="0.3">
      <c r="A169" s="84" t="s">
        <v>1059</v>
      </c>
      <c r="B169" s="84" t="s">
        <v>1316</v>
      </c>
      <c r="C169" s="85">
        <v>32</v>
      </c>
      <c r="D169" s="85">
        <v>108</v>
      </c>
      <c r="E169" s="85"/>
      <c r="F169" s="79">
        <f t="shared" si="4"/>
        <v>70</v>
      </c>
      <c r="G169" s="79">
        <v>135</v>
      </c>
      <c r="H169" s="86">
        <f t="shared" si="5"/>
        <v>-65</v>
      </c>
      <c r="I169" s="80" t="e">
        <f>VLOOKUP(A169,Kernassortiment!$F:$H,4,FALSE)</f>
        <v>#N/A</v>
      </c>
    </row>
    <row r="170" spans="1:9" ht="13" thickBot="1" x14ac:dyDescent="0.3">
      <c r="A170" s="84" t="s">
        <v>608</v>
      </c>
      <c r="B170" s="84" t="s">
        <v>1317</v>
      </c>
      <c r="C170" s="85">
        <v>46</v>
      </c>
      <c r="D170" s="85">
        <v>67</v>
      </c>
      <c r="E170" s="85"/>
      <c r="F170" s="79">
        <f t="shared" si="4"/>
        <v>56.5</v>
      </c>
      <c r="G170" s="79">
        <v>112</v>
      </c>
      <c r="H170" s="86">
        <f t="shared" si="5"/>
        <v>-55.5</v>
      </c>
      <c r="I170" s="80" t="e">
        <f>VLOOKUP(A170,Kernassortiment!$F:$H,4,FALSE)</f>
        <v>#N/A</v>
      </c>
    </row>
    <row r="171" spans="1:9" ht="13" thickBot="1" x14ac:dyDescent="0.3">
      <c r="A171" s="84" t="s">
        <v>733</v>
      </c>
      <c r="B171" s="84" t="s">
        <v>1318</v>
      </c>
      <c r="C171" s="85">
        <v>20</v>
      </c>
      <c r="D171" s="85">
        <v>58</v>
      </c>
      <c r="E171" s="85"/>
      <c r="F171" s="79">
        <f t="shared" si="4"/>
        <v>39</v>
      </c>
      <c r="G171" s="79">
        <v>76</v>
      </c>
      <c r="H171" s="86">
        <f t="shared" si="5"/>
        <v>-37</v>
      </c>
      <c r="I171" s="80" t="e">
        <f>VLOOKUP(A171,Kernassortiment!$F:$H,4,FALSE)</f>
        <v>#N/A</v>
      </c>
    </row>
    <row r="172" spans="1:9" ht="13" thickBot="1" x14ac:dyDescent="0.3">
      <c r="A172" s="84" t="s">
        <v>436</v>
      </c>
      <c r="B172" s="84" t="s">
        <v>1319</v>
      </c>
      <c r="C172" s="85">
        <v>23</v>
      </c>
      <c r="D172" s="85">
        <v>42</v>
      </c>
      <c r="E172" s="85"/>
      <c r="F172" s="79">
        <f t="shared" si="4"/>
        <v>32.5</v>
      </c>
      <c r="G172" s="79">
        <v>61</v>
      </c>
      <c r="H172" s="86">
        <f t="shared" si="5"/>
        <v>-28.5</v>
      </c>
      <c r="I172" s="80" t="e">
        <f>VLOOKUP(A172,Kernassortiment!$F:$H,4,FALSE)</f>
        <v>#N/A</v>
      </c>
    </row>
    <row r="173" spans="1:9" ht="13" thickBot="1" x14ac:dyDescent="0.3">
      <c r="A173" s="84" t="s">
        <v>1320</v>
      </c>
      <c r="B173" s="84" t="s">
        <v>1321</v>
      </c>
      <c r="C173" s="85">
        <v>40</v>
      </c>
      <c r="D173" s="85">
        <v>71</v>
      </c>
      <c r="E173" s="85"/>
      <c r="F173" s="79">
        <f t="shared" si="4"/>
        <v>55.5</v>
      </c>
      <c r="G173" s="79">
        <v>111</v>
      </c>
      <c r="H173" s="86">
        <f t="shared" si="5"/>
        <v>-55.5</v>
      </c>
      <c r="I173" s="80" t="e">
        <f>VLOOKUP(A173,Kernassortiment!$F:$H,4,FALSE)</f>
        <v>#N/A</v>
      </c>
    </row>
    <row r="174" spans="1:9" ht="13" thickBot="1" x14ac:dyDescent="0.3">
      <c r="A174" s="84" t="s">
        <v>1322</v>
      </c>
      <c r="B174" s="84" t="s">
        <v>1323</v>
      </c>
      <c r="C174" s="85">
        <v>133</v>
      </c>
      <c r="D174" s="85">
        <v>87</v>
      </c>
      <c r="E174" s="85"/>
      <c r="F174" s="79">
        <f t="shared" si="4"/>
        <v>110</v>
      </c>
      <c r="G174" s="79">
        <v>210</v>
      </c>
      <c r="H174" s="86">
        <f t="shared" si="5"/>
        <v>-100</v>
      </c>
      <c r="I174" s="80" t="e">
        <f>VLOOKUP(A174,Kernassortiment!$F:$H,4,FALSE)</f>
        <v>#N/A</v>
      </c>
    </row>
    <row r="175" spans="1:9" ht="13" thickBot="1" x14ac:dyDescent="0.3">
      <c r="A175" s="84" t="s">
        <v>474</v>
      </c>
      <c r="B175" s="84" t="s">
        <v>1324</v>
      </c>
      <c r="C175" s="85">
        <v>66</v>
      </c>
      <c r="D175" s="85">
        <v>79</v>
      </c>
      <c r="E175" s="85"/>
      <c r="F175" s="79">
        <f t="shared" si="4"/>
        <v>72.5</v>
      </c>
      <c r="G175" s="79">
        <v>144</v>
      </c>
      <c r="H175" s="86">
        <f t="shared" si="5"/>
        <v>-71.5</v>
      </c>
      <c r="I175" s="80" t="e">
        <f>VLOOKUP(A175,Kernassortiment!$F:$H,4,FALSE)</f>
        <v>#N/A</v>
      </c>
    </row>
    <row r="176" spans="1:9" ht="13" thickBot="1" x14ac:dyDescent="0.3">
      <c r="A176" s="84" t="s">
        <v>470</v>
      </c>
      <c r="B176" s="84" t="s">
        <v>1325</v>
      </c>
      <c r="C176" s="85">
        <v>24</v>
      </c>
      <c r="D176" s="85">
        <v>52</v>
      </c>
      <c r="E176" s="85"/>
      <c r="F176" s="79">
        <f t="shared" si="4"/>
        <v>38</v>
      </c>
      <c r="G176" s="79">
        <v>76</v>
      </c>
      <c r="H176" s="86">
        <f t="shared" si="5"/>
        <v>-38</v>
      </c>
      <c r="I176" s="80" t="e">
        <f>VLOOKUP(A176,Kernassortiment!$F:$H,4,FALSE)</f>
        <v>#N/A</v>
      </c>
    </row>
    <row r="177" spans="1:9" ht="13" thickBot="1" x14ac:dyDescent="0.3">
      <c r="A177" s="84" t="s">
        <v>1326</v>
      </c>
      <c r="B177" s="84" t="s">
        <v>1327</v>
      </c>
      <c r="C177" s="85">
        <v>143</v>
      </c>
      <c r="D177" s="85">
        <v>192</v>
      </c>
      <c r="E177" s="85"/>
      <c r="F177" s="79">
        <f t="shared" si="4"/>
        <v>167.5</v>
      </c>
      <c r="G177" s="79">
        <v>322</v>
      </c>
      <c r="H177" s="86">
        <f t="shared" si="5"/>
        <v>-154.5</v>
      </c>
      <c r="I177" s="80" t="e">
        <f>VLOOKUP(A177,Kernassortiment!$F:$H,4,FALSE)</f>
        <v>#N/A</v>
      </c>
    </row>
    <row r="178" spans="1:9" ht="13" thickBot="1" x14ac:dyDescent="0.3">
      <c r="A178" s="84" t="s">
        <v>1328</v>
      </c>
      <c r="B178" s="84" t="s">
        <v>1329</v>
      </c>
      <c r="C178" s="85"/>
      <c r="D178" s="85"/>
      <c r="E178" s="85"/>
      <c r="F178" s="79">
        <f t="shared" si="4"/>
        <v>0</v>
      </c>
      <c r="H178" s="86"/>
      <c r="I178" s="80" t="e">
        <f>VLOOKUP(A178,Kernassortiment!$F:$H,4,FALSE)</f>
        <v>#N/A</v>
      </c>
    </row>
    <row r="179" spans="1:9" ht="13" thickBot="1" x14ac:dyDescent="0.3">
      <c r="A179" s="84" t="s">
        <v>575</v>
      </c>
      <c r="B179" s="84" t="s">
        <v>1330</v>
      </c>
      <c r="C179" s="85">
        <v>16</v>
      </c>
      <c r="D179" s="85">
        <v>1</v>
      </c>
      <c r="E179" s="85"/>
      <c r="F179" s="79">
        <f t="shared" si="4"/>
        <v>8.5</v>
      </c>
      <c r="G179" s="79">
        <v>16</v>
      </c>
      <c r="H179" s="86">
        <f t="shared" si="5"/>
        <v>-7.5</v>
      </c>
      <c r="I179" s="80" t="e">
        <f>VLOOKUP(A179,Kernassortiment!$F:$H,4,FALSE)</f>
        <v>#N/A</v>
      </c>
    </row>
    <row r="180" spans="1:9" ht="13" thickBot="1" x14ac:dyDescent="0.3">
      <c r="A180" s="84" t="s">
        <v>578</v>
      </c>
      <c r="B180" s="84" t="s">
        <v>1331</v>
      </c>
      <c r="C180" s="85">
        <v>2</v>
      </c>
      <c r="D180" s="85">
        <v>2</v>
      </c>
      <c r="E180" s="85"/>
      <c r="F180" s="79">
        <f t="shared" si="4"/>
        <v>2</v>
      </c>
      <c r="G180" s="79">
        <v>3</v>
      </c>
      <c r="H180" s="86">
        <f t="shared" si="5"/>
        <v>-1</v>
      </c>
      <c r="I180" s="80" t="e">
        <f>VLOOKUP(A180,Kernassortiment!$F:$H,4,FALSE)</f>
        <v>#N/A</v>
      </c>
    </row>
    <row r="181" spans="1:9" ht="13" thickBot="1" x14ac:dyDescent="0.3">
      <c r="A181" s="84" t="s">
        <v>581</v>
      </c>
      <c r="B181" s="84" t="s">
        <v>1332</v>
      </c>
      <c r="C181" s="85"/>
      <c r="D181" s="85">
        <v>3</v>
      </c>
      <c r="E181" s="85"/>
      <c r="F181" s="79">
        <f t="shared" si="4"/>
        <v>3</v>
      </c>
      <c r="G181" s="79">
        <v>3</v>
      </c>
      <c r="H181" s="86">
        <f t="shared" si="5"/>
        <v>0</v>
      </c>
      <c r="I181" s="80" t="e">
        <f>VLOOKUP(A181,Kernassortiment!$F:$H,4,FALSE)</f>
        <v>#N/A</v>
      </c>
    </row>
    <row r="182" spans="1:9" ht="13" thickBot="1" x14ac:dyDescent="0.3">
      <c r="A182" s="84" t="s">
        <v>585</v>
      </c>
      <c r="B182" s="84" t="s">
        <v>1333</v>
      </c>
      <c r="C182" s="85">
        <v>1</v>
      </c>
      <c r="D182" s="85">
        <v>4</v>
      </c>
      <c r="E182" s="85"/>
      <c r="F182" s="79">
        <f t="shared" si="4"/>
        <v>2.5</v>
      </c>
      <c r="G182" s="79">
        <v>5</v>
      </c>
      <c r="H182" s="86">
        <f t="shared" si="5"/>
        <v>-2.5</v>
      </c>
      <c r="I182" s="80" t="e">
        <f>VLOOKUP(A182,Kernassortiment!$F:$H,4,FALSE)</f>
        <v>#N/A</v>
      </c>
    </row>
    <row r="183" spans="1:9" ht="13" thickBot="1" x14ac:dyDescent="0.3">
      <c r="A183" s="84" t="s">
        <v>619</v>
      </c>
      <c r="B183" s="84" t="s">
        <v>1334</v>
      </c>
      <c r="C183" s="85">
        <v>114</v>
      </c>
      <c r="D183" s="85">
        <v>162</v>
      </c>
      <c r="E183" s="85"/>
      <c r="F183" s="79">
        <f t="shared" si="4"/>
        <v>138</v>
      </c>
      <c r="G183" s="79">
        <v>279</v>
      </c>
      <c r="H183" s="86">
        <f t="shared" si="5"/>
        <v>-141</v>
      </c>
      <c r="I183" s="80" t="e">
        <f>VLOOKUP(A183,Kernassortiment!$F:$H,4,FALSE)</f>
        <v>#N/A</v>
      </c>
    </row>
    <row r="184" spans="1:9" ht="13" thickBot="1" x14ac:dyDescent="0.3">
      <c r="A184" s="84" t="s">
        <v>1335</v>
      </c>
      <c r="B184" s="84" t="s">
        <v>1336</v>
      </c>
      <c r="C184" s="85">
        <v>145</v>
      </c>
      <c r="D184" s="85">
        <v>174</v>
      </c>
      <c r="E184" s="85"/>
      <c r="F184" s="79">
        <f t="shared" si="4"/>
        <v>159.5</v>
      </c>
      <c r="G184" s="79">
        <v>319</v>
      </c>
      <c r="H184" s="86">
        <f t="shared" si="5"/>
        <v>-159.5</v>
      </c>
      <c r="I184" s="80" t="e">
        <f>VLOOKUP(A184,Kernassortiment!$F:$H,4,FALSE)</f>
        <v>#N/A</v>
      </c>
    </row>
    <row r="185" spans="1:9" ht="13" thickBot="1" x14ac:dyDescent="0.3">
      <c r="A185" s="84" t="s">
        <v>698</v>
      </c>
      <c r="B185" s="84" t="s">
        <v>1337</v>
      </c>
      <c r="C185" s="85">
        <v>7</v>
      </c>
      <c r="D185" s="85">
        <v>1</v>
      </c>
      <c r="E185" s="85"/>
      <c r="F185" s="79">
        <f t="shared" si="4"/>
        <v>4</v>
      </c>
      <c r="G185" s="79">
        <v>8</v>
      </c>
      <c r="H185" s="86">
        <f t="shared" si="5"/>
        <v>-4</v>
      </c>
      <c r="I185" s="80" t="e">
        <f>VLOOKUP(A185,Kernassortiment!$F:$H,4,FALSE)</f>
        <v>#N/A</v>
      </c>
    </row>
    <row r="186" spans="1:9" ht="13" thickBot="1" x14ac:dyDescent="0.3">
      <c r="A186" s="84" t="s">
        <v>461</v>
      </c>
      <c r="B186" s="84" t="s">
        <v>1338</v>
      </c>
      <c r="C186" s="85">
        <v>22</v>
      </c>
      <c r="D186" s="85">
        <v>9</v>
      </c>
      <c r="E186" s="85"/>
      <c r="F186" s="79">
        <f t="shared" si="4"/>
        <v>15.5</v>
      </c>
      <c r="G186" s="79">
        <v>31</v>
      </c>
      <c r="H186" s="86">
        <f t="shared" si="5"/>
        <v>-15.5</v>
      </c>
      <c r="I186" s="80" t="e">
        <f>VLOOKUP(A186,Kernassortiment!$F:$H,4,FALSE)</f>
        <v>#N/A</v>
      </c>
    </row>
    <row r="187" spans="1:9" ht="13" thickBot="1" x14ac:dyDescent="0.3">
      <c r="A187" s="84" t="s">
        <v>464</v>
      </c>
      <c r="B187" s="84" t="s">
        <v>1339</v>
      </c>
      <c r="C187" s="85">
        <v>269</v>
      </c>
      <c r="D187" s="85">
        <v>326</v>
      </c>
      <c r="E187" s="85"/>
      <c r="F187" s="79">
        <f t="shared" si="4"/>
        <v>297.5</v>
      </c>
      <c r="G187" s="79">
        <v>566</v>
      </c>
      <c r="H187" s="86">
        <f t="shared" si="5"/>
        <v>-268.5</v>
      </c>
      <c r="I187" s="80" t="e">
        <f>VLOOKUP(A187,Kernassortiment!$F:$H,4,FALSE)</f>
        <v>#N/A</v>
      </c>
    </row>
    <row r="188" spans="1:9" ht="13" thickBot="1" x14ac:dyDescent="0.3">
      <c r="A188" s="84" t="s">
        <v>467</v>
      </c>
      <c r="B188" s="84" t="s">
        <v>1340</v>
      </c>
      <c r="C188" s="85">
        <v>133</v>
      </c>
      <c r="D188" s="85">
        <v>63</v>
      </c>
      <c r="E188" s="85"/>
      <c r="F188" s="79">
        <f t="shared" si="4"/>
        <v>98</v>
      </c>
      <c r="G188" s="79">
        <v>196</v>
      </c>
      <c r="H188" s="86">
        <f t="shared" si="5"/>
        <v>-98</v>
      </c>
      <c r="I188" s="80" t="e">
        <f>VLOOKUP(A188,Kernassortiment!$F:$H,4,FALSE)</f>
        <v>#N/A</v>
      </c>
    </row>
    <row r="189" spans="1:9" ht="13" thickBot="1" x14ac:dyDescent="0.3">
      <c r="A189" s="84" t="s">
        <v>1341</v>
      </c>
      <c r="B189" s="84" t="s">
        <v>1342</v>
      </c>
      <c r="C189" s="85">
        <v>180</v>
      </c>
      <c r="D189" s="85">
        <v>144</v>
      </c>
      <c r="E189" s="85"/>
      <c r="F189" s="79">
        <f t="shared" si="4"/>
        <v>162</v>
      </c>
      <c r="G189" s="79">
        <v>324</v>
      </c>
      <c r="H189" s="86">
        <f t="shared" si="5"/>
        <v>-162</v>
      </c>
      <c r="I189" s="80" t="e">
        <f>VLOOKUP(A189,Kernassortiment!$F:$H,4,FALSE)</f>
        <v>#N/A</v>
      </c>
    </row>
    <row r="190" spans="1:9" ht="13" thickBot="1" x14ac:dyDescent="0.3">
      <c r="A190" s="84" t="s">
        <v>1343</v>
      </c>
      <c r="B190" s="84" t="s">
        <v>1344</v>
      </c>
      <c r="C190" s="85">
        <v>74</v>
      </c>
      <c r="D190" s="85">
        <v>103</v>
      </c>
      <c r="E190" s="85"/>
      <c r="F190" s="79">
        <f t="shared" si="4"/>
        <v>88.5</v>
      </c>
      <c r="G190" s="79">
        <v>177</v>
      </c>
      <c r="H190" s="86">
        <f t="shared" si="5"/>
        <v>-88.5</v>
      </c>
      <c r="I190" s="80" t="e">
        <f>VLOOKUP(A190,Kernassortiment!$F:$H,4,FALSE)</f>
        <v>#N/A</v>
      </c>
    </row>
    <row r="191" spans="1:9" ht="13" thickBot="1" x14ac:dyDescent="0.3">
      <c r="A191" s="84" t="s">
        <v>1345</v>
      </c>
      <c r="B191" s="117" t="s">
        <v>1346</v>
      </c>
      <c r="C191" s="85">
        <v>129</v>
      </c>
      <c r="D191" s="85">
        <v>207</v>
      </c>
      <c r="E191" s="85"/>
      <c r="F191" s="79">
        <f t="shared" si="4"/>
        <v>168</v>
      </c>
      <c r="G191" s="79">
        <v>331</v>
      </c>
      <c r="H191" s="86">
        <f t="shared" si="5"/>
        <v>-163</v>
      </c>
      <c r="I191" s="80" t="e">
        <f>VLOOKUP(A191,Kernassortiment!$F:$H,4,FALSE)</f>
        <v>#N/A</v>
      </c>
    </row>
    <row r="192" spans="1:9" ht="13" thickBot="1" x14ac:dyDescent="0.3">
      <c r="A192" s="84" t="s">
        <v>1347</v>
      </c>
      <c r="B192" s="117" t="s">
        <v>1348</v>
      </c>
      <c r="C192" s="85">
        <v>101</v>
      </c>
      <c r="D192" s="85">
        <v>217</v>
      </c>
      <c r="E192" s="85"/>
      <c r="F192" s="79">
        <f t="shared" si="4"/>
        <v>159</v>
      </c>
      <c r="G192" s="79">
        <v>311</v>
      </c>
      <c r="H192" s="86">
        <f t="shared" si="5"/>
        <v>-152</v>
      </c>
      <c r="I192" s="80" t="e">
        <f>VLOOKUP(A192,Kernassortiment!$F:$H,4,FALSE)</f>
        <v>#N/A</v>
      </c>
    </row>
    <row r="193" spans="1:9" ht="13" thickBot="1" x14ac:dyDescent="0.3">
      <c r="A193" s="84" t="s">
        <v>1349</v>
      </c>
      <c r="B193" s="117" t="s">
        <v>1350</v>
      </c>
      <c r="C193" s="85"/>
      <c r="D193" s="85"/>
      <c r="E193" s="85"/>
      <c r="F193" s="79">
        <f t="shared" si="4"/>
        <v>0</v>
      </c>
      <c r="H193" s="86"/>
      <c r="I193" s="80" t="e">
        <f>VLOOKUP(A193,Kernassortiment!$F:$H,4,FALSE)</f>
        <v>#N/A</v>
      </c>
    </row>
    <row r="194" spans="1:9" ht="13" thickBot="1" x14ac:dyDescent="0.3">
      <c r="A194" s="84" t="s">
        <v>774</v>
      </c>
      <c r="B194" s="84" t="s">
        <v>1351</v>
      </c>
      <c r="C194" s="85">
        <v>19</v>
      </c>
      <c r="D194" s="85">
        <v>29</v>
      </c>
      <c r="E194" s="85"/>
      <c r="F194" s="79">
        <f t="shared" si="4"/>
        <v>24</v>
      </c>
      <c r="G194" s="79">
        <v>47</v>
      </c>
      <c r="H194" s="86">
        <f t="shared" si="5"/>
        <v>-23</v>
      </c>
      <c r="I194" s="80" t="e">
        <f>VLOOKUP(A194,Kernassortiment!$F:$H,4,FALSE)</f>
        <v>#N/A</v>
      </c>
    </row>
    <row r="195" spans="1:9" ht="13" thickBot="1" x14ac:dyDescent="0.3">
      <c r="A195" s="84" t="s">
        <v>763</v>
      </c>
      <c r="B195" s="84" t="s">
        <v>1352</v>
      </c>
      <c r="C195" s="85">
        <v>9</v>
      </c>
      <c r="D195" s="85">
        <v>8</v>
      </c>
      <c r="E195" s="85"/>
      <c r="F195" s="79">
        <f t="shared" si="4"/>
        <v>8.5</v>
      </c>
      <c r="G195" s="79">
        <v>16</v>
      </c>
      <c r="H195" s="86">
        <f t="shared" si="5"/>
        <v>-7.5</v>
      </c>
      <c r="I195" s="80" t="e">
        <f>VLOOKUP(A195,Kernassortiment!$F:$H,4,FALSE)</f>
        <v>#N/A</v>
      </c>
    </row>
    <row r="196" spans="1:9" ht="13" thickBot="1" x14ac:dyDescent="0.3">
      <c r="A196" s="84" t="s">
        <v>766</v>
      </c>
      <c r="B196" s="84" t="s">
        <v>1353</v>
      </c>
      <c r="C196" s="85">
        <v>1</v>
      </c>
      <c r="D196" s="85">
        <v>3</v>
      </c>
      <c r="E196" s="85"/>
      <c r="F196" s="79">
        <f t="shared" si="4"/>
        <v>2</v>
      </c>
      <c r="G196" s="79">
        <v>7</v>
      </c>
      <c r="H196" s="86">
        <f t="shared" si="5"/>
        <v>-5</v>
      </c>
      <c r="I196" s="80" t="e">
        <f>VLOOKUP(A196,Kernassortiment!$F:$H,4,FALSE)</f>
        <v>#N/A</v>
      </c>
    </row>
    <row r="197" spans="1:9" ht="13" thickBot="1" x14ac:dyDescent="0.3">
      <c r="A197" s="84" t="s">
        <v>770</v>
      </c>
      <c r="B197" s="84" t="s">
        <v>1354</v>
      </c>
      <c r="C197" s="85">
        <v>6</v>
      </c>
      <c r="D197" s="85">
        <v>13</v>
      </c>
      <c r="E197" s="85"/>
      <c r="F197" s="79">
        <f t="shared" ref="F197:F260" si="6">IFERROR(AVERAGE(C197:E197),0)</f>
        <v>9.5</v>
      </c>
      <c r="G197" s="79">
        <v>21</v>
      </c>
      <c r="H197" s="86">
        <f t="shared" ref="H197:H260" si="7">F197-G197</f>
        <v>-11.5</v>
      </c>
      <c r="I197" s="80" t="e">
        <f>VLOOKUP(A197,Kernassortiment!$F:$H,4,FALSE)</f>
        <v>#N/A</v>
      </c>
    </row>
    <row r="198" spans="1:9" ht="13" thickBot="1" x14ac:dyDescent="0.3">
      <c r="A198" s="84" t="s">
        <v>1355</v>
      </c>
      <c r="B198" s="84" t="s">
        <v>1356</v>
      </c>
      <c r="C198" s="85">
        <v>63</v>
      </c>
      <c r="D198" s="85">
        <v>129</v>
      </c>
      <c r="E198" s="85"/>
      <c r="F198" s="79">
        <f t="shared" si="6"/>
        <v>96</v>
      </c>
      <c r="G198" s="79">
        <v>191</v>
      </c>
      <c r="H198" s="86">
        <f t="shared" si="7"/>
        <v>-95</v>
      </c>
      <c r="I198" s="80" t="e">
        <f>VLOOKUP(A198,Kernassortiment!$F:$H,4,FALSE)</f>
        <v>#N/A</v>
      </c>
    </row>
    <row r="199" spans="1:9" ht="13" thickBot="1" x14ac:dyDescent="0.3">
      <c r="A199" s="84" t="s">
        <v>797</v>
      </c>
      <c r="B199" s="84" t="s">
        <v>1357</v>
      </c>
      <c r="C199" s="85">
        <v>8</v>
      </c>
      <c r="D199" s="85">
        <v>11</v>
      </c>
      <c r="E199" s="85"/>
      <c r="F199" s="79">
        <f t="shared" si="6"/>
        <v>9.5</v>
      </c>
      <c r="G199" s="79">
        <v>19</v>
      </c>
      <c r="H199" s="86">
        <f t="shared" si="7"/>
        <v>-9.5</v>
      </c>
      <c r="I199" s="80" t="e">
        <f>VLOOKUP(A199,Kernassortiment!$F:$H,4,FALSE)</f>
        <v>#N/A</v>
      </c>
    </row>
    <row r="200" spans="1:9" ht="13" thickBot="1" x14ac:dyDescent="0.3">
      <c r="A200" s="84" t="s">
        <v>800</v>
      </c>
      <c r="B200" s="84" t="s">
        <v>1358</v>
      </c>
      <c r="C200" s="85">
        <v>32</v>
      </c>
      <c r="D200" s="85">
        <v>10</v>
      </c>
      <c r="E200" s="85"/>
      <c r="F200" s="79">
        <f t="shared" si="6"/>
        <v>21</v>
      </c>
      <c r="G200" s="79">
        <v>43</v>
      </c>
      <c r="H200" s="86">
        <f t="shared" si="7"/>
        <v>-22</v>
      </c>
      <c r="I200" s="80" t="e">
        <f>VLOOKUP(A200,Kernassortiment!$F:$H,4,FALSE)</f>
        <v>#N/A</v>
      </c>
    </row>
    <row r="201" spans="1:9" ht="13" thickBot="1" x14ac:dyDescent="0.3">
      <c r="A201" s="84" t="s">
        <v>803</v>
      </c>
      <c r="B201" s="84" t="s">
        <v>1359</v>
      </c>
      <c r="C201" s="85">
        <v>7</v>
      </c>
      <c r="D201" s="85">
        <v>5</v>
      </c>
      <c r="E201" s="85"/>
      <c r="F201" s="79">
        <f t="shared" si="6"/>
        <v>6</v>
      </c>
      <c r="G201" s="79">
        <v>15</v>
      </c>
      <c r="H201" s="86">
        <f t="shared" si="7"/>
        <v>-9</v>
      </c>
      <c r="I201" s="80" t="e">
        <f>VLOOKUP(A201,Kernassortiment!$F:$H,4,FALSE)</f>
        <v>#N/A</v>
      </c>
    </row>
    <row r="202" spans="1:9" ht="13" thickBot="1" x14ac:dyDescent="0.3">
      <c r="A202" s="84" t="s">
        <v>878</v>
      </c>
      <c r="B202" s="84" t="s">
        <v>1360</v>
      </c>
      <c r="C202" s="85"/>
      <c r="D202" s="85">
        <v>0</v>
      </c>
      <c r="E202" s="85"/>
      <c r="F202" s="79">
        <f t="shared" si="6"/>
        <v>0</v>
      </c>
      <c r="G202" s="79">
        <v>0</v>
      </c>
      <c r="H202" s="86">
        <f t="shared" si="7"/>
        <v>0</v>
      </c>
      <c r="I202" s="80" t="e">
        <f>VLOOKUP(A202,Kernassortiment!$F:$H,4,FALSE)</f>
        <v>#N/A</v>
      </c>
    </row>
    <row r="203" spans="1:9" ht="13" thickBot="1" x14ac:dyDescent="0.3">
      <c r="A203" s="84" t="s">
        <v>881</v>
      </c>
      <c r="B203" s="84" t="s">
        <v>1361</v>
      </c>
      <c r="C203" s="85">
        <v>15</v>
      </c>
      <c r="D203" s="85">
        <v>29</v>
      </c>
      <c r="E203" s="85"/>
      <c r="F203" s="79">
        <f t="shared" si="6"/>
        <v>22</v>
      </c>
      <c r="G203" s="79">
        <v>44</v>
      </c>
      <c r="H203" s="86">
        <f t="shared" si="7"/>
        <v>-22</v>
      </c>
      <c r="I203" s="80" t="e">
        <f>VLOOKUP(A203,Kernassortiment!$F:$H,4,FALSE)</f>
        <v>#N/A</v>
      </c>
    </row>
    <row r="204" spans="1:9" ht="13" thickBot="1" x14ac:dyDescent="0.3">
      <c r="A204" s="84" t="s">
        <v>884</v>
      </c>
      <c r="B204" s="84" t="s">
        <v>1362</v>
      </c>
      <c r="C204" s="85"/>
      <c r="D204" s="85">
        <v>4</v>
      </c>
      <c r="E204" s="85"/>
      <c r="F204" s="79">
        <f t="shared" si="6"/>
        <v>4</v>
      </c>
      <c r="G204" s="79">
        <v>4</v>
      </c>
      <c r="H204" s="86">
        <f t="shared" si="7"/>
        <v>0</v>
      </c>
      <c r="I204" s="80" t="e">
        <f>VLOOKUP(A204,Kernassortiment!$F:$H,4,FALSE)</f>
        <v>#N/A</v>
      </c>
    </row>
    <row r="205" spans="1:9" ht="13" thickBot="1" x14ac:dyDescent="0.3">
      <c r="A205" s="84" t="s">
        <v>945</v>
      </c>
      <c r="B205" s="84" t="s">
        <v>1363</v>
      </c>
      <c r="C205" s="85">
        <v>11</v>
      </c>
      <c r="D205" s="85">
        <v>31</v>
      </c>
      <c r="E205" s="85"/>
      <c r="F205" s="79">
        <f t="shared" si="6"/>
        <v>21</v>
      </c>
      <c r="G205" s="79">
        <v>40</v>
      </c>
      <c r="H205" s="86">
        <f t="shared" si="7"/>
        <v>-19</v>
      </c>
      <c r="I205" s="80" t="e">
        <f>VLOOKUP(A205,Kernassortiment!$F:$H,4,FALSE)</f>
        <v>#N/A</v>
      </c>
    </row>
    <row r="206" spans="1:9" ht="13" thickBot="1" x14ac:dyDescent="0.3">
      <c r="A206" s="84" t="s">
        <v>1364</v>
      </c>
      <c r="B206" s="84" t="s">
        <v>1365</v>
      </c>
      <c r="C206" s="85">
        <v>208</v>
      </c>
      <c r="D206" s="85">
        <v>204</v>
      </c>
      <c r="E206" s="85"/>
      <c r="F206" s="79">
        <f t="shared" si="6"/>
        <v>206</v>
      </c>
      <c r="G206" s="79">
        <v>409</v>
      </c>
      <c r="H206" s="86">
        <f t="shared" si="7"/>
        <v>-203</v>
      </c>
      <c r="I206" s="80" t="e">
        <f>VLOOKUP(A206,Kernassortiment!$F:$H,4,FALSE)</f>
        <v>#N/A</v>
      </c>
    </row>
    <row r="207" spans="1:9" ht="13" thickBot="1" x14ac:dyDescent="0.3">
      <c r="A207" s="84" t="s">
        <v>965</v>
      </c>
      <c r="B207" s="84" t="s">
        <v>1366</v>
      </c>
      <c r="C207" s="85">
        <v>5</v>
      </c>
      <c r="D207" s="85">
        <v>18</v>
      </c>
      <c r="E207" s="85"/>
      <c r="F207" s="79">
        <f t="shared" si="6"/>
        <v>11.5</v>
      </c>
      <c r="G207" s="79">
        <v>20</v>
      </c>
      <c r="H207" s="86">
        <f t="shared" si="7"/>
        <v>-8.5</v>
      </c>
      <c r="I207" s="80" t="e">
        <f>VLOOKUP(A207,Kernassortiment!$F:$H,4,FALSE)</f>
        <v>#N/A</v>
      </c>
    </row>
    <row r="208" spans="1:9" ht="13" thickBot="1" x14ac:dyDescent="0.3">
      <c r="A208" s="84" t="s">
        <v>962</v>
      </c>
      <c r="B208" s="84" t="s">
        <v>1367</v>
      </c>
      <c r="C208" s="85">
        <v>11</v>
      </c>
      <c r="D208" s="85">
        <v>40</v>
      </c>
      <c r="E208" s="85"/>
      <c r="F208" s="79">
        <f t="shared" si="6"/>
        <v>25.5</v>
      </c>
      <c r="G208" s="79">
        <v>49</v>
      </c>
      <c r="H208" s="86">
        <f t="shared" si="7"/>
        <v>-23.5</v>
      </c>
      <c r="I208" s="80" t="e">
        <f>VLOOKUP(A208,Kernassortiment!$F:$H,4,FALSE)</f>
        <v>#N/A</v>
      </c>
    </row>
    <row r="209" spans="1:9" ht="13" thickBot="1" x14ac:dyDescent="0.3">
      <c r="A209" s="84" t="s">
        <v>969</v>
      </c>
      <c r="B209" s="84" t="s">
        <v>1368</v>
      </c>
      <c r="C209" s="85">
        <v>12</v>
      </c>
      <c r="D209" s="85">
        <v>31</v>
      </c>
      <c r="E209" s="85"/>
      <c r="F209" s="79">
        <f t="shared" si="6"/>
        <v>21.5</v>
      </c>
      <c r="G209" s="79">
        <v>39</v>
      </c>
      <c r="H209" s="86">
        <f t="shared" si="7"/>
        <v>-17.5</v>
      </c>
      <c r="I209" s="80" t="e">
        <f>VLOOKUP(A209,Kernassortiment!$F:$H,4,FALSE)</f>
        <v>#N/A</v>
      </c>
    </row>
    <row r="210" spans="1:9" ht="13" thickBot="1" x14ac:dyDescent="0.3">
      <c r="A210" s="84" t="s">
        <v>1024</v>
      </c>
      <c r="B210" s="84" t="s">
        <v>1369</v>
      </c>
      <c r="C210" s="85">
        <v>47</v>
      </c>
      <c r="D210" s="85">
        <v>29</v>
      </c>
      <c r="E210" s="85"/>
      <c r="F210" s="79">
        <f t="shared" si="6"/>
        <v>38</v>
      </c>
      <c r="G210" s="79">
        <v>78</v>
      </c>
      <c r="H210" s="86">
        <f t="shared" si="7"/>
        <v>-40</v>
      </c>
      <c r="I210" s="80" t="e">
        <f>VLOOKUP(A210,Kernassortiment!$F:$H,4,FALSE)</f>
        <v>#N/A</v>
      </c>
    </row>
    <row r="211" spans="1:9" ht="13" thickBot="1" x14ac:dyDescent="0.3">
      <c r="A211" s="84" t="s">
        <v>1027</v>
      </c>
      <c r="B211" s="84" t="s">
        <v>1370</v>
      </c>
      <c r="C211" s="85">
        <v>6</v>
      </c>
      <c r="D211" s="85">
        <v>28</v>
      </c>
      <c r="E211" s="85"/>
      <c r="F211" s="79">
        <f t="shared" si="6"/>
        <v>17</v>
      </c>
      <c r="G211" s="79">
        <v>36</v>
      </c>
      <c r="H211" s="86">
        <f t="shared" si="7"/>
        <v>-19</v>
      </c>
      <c r="I211" s="80" t="e">
        <f>VLOOKUP(A211,Kernassortiment!$F:$H,4,FALSE)</f>
        <v>#N/A</v>
      </c>
    </row>
    <row r="212" spans="1:9" ht="13" thickBot="1" x14ac:dyDescent="0.3">
      <c r="A212" s="84" t="s">
        <v>1371</v>
      </c>
      <c r="B212" s="84" t="s">
        <v>1372</v>
      </c>
      <c r="C212" s="85">
        <v>486</v>
      </c>
      <c r="D212" s="85">
        <v>714</v>
      </c>
      <c r="E212" s="85"/>
      <c r="F212" s="79">
        <f t="shared" si="6"/>
        <v>600</v>
      </c>
      <c r="G212" s="79">
        <v>1167</v>
      </c>
      <c r="H212" s="86">
        <f t="shared" si="7"/>
        <v>-567</v>
      </c>
      <c r="I212" s="80" t="e">
        <f>VLOOKUP(A212,Kernassortiment!$F:$H,4,FALSE)</f>
        <v>#N/A</v>
      </c>
    </row>
    <row r="213" spans="1:9" ht="13" thickBot="1" x14ac:dyDescent="0.3">
      <c r="A213" s="84" t="s">
        <v>1373</v>
      </c>
      <c r="B213" s="84" t="s">
        <v>1374</v>
      </c>
      <c r="C213" s="85"/>
      <c r="D213" s="85"/>
      <c r="E213" s="85"/>
      <c r="F213" s="79">
        <f t="shared" si="6"/>
        <v>0</v>
      </c>
      <c r="H213" s="86"/>
      <c r="I213" s="80" t="e">
        <f>VLOOKUP(A213,Kernassortiment!$F:$H,4,FALSE)</f>
        <v>#N/A</v>
      </c>
    </row>
    <row r="214" spans="1:9" ht="13" thickBot="1" x14ac:dyDescent="0.3">
      <c r="A214" s="84" t="s">
        <v>1375</v>
      </c>
      <c r="B214" s="84" t="s">
        <v>1376</v>
      </c>
      <c r="C214" s="85">
        <v>96</v>
      </c>
      <c r="D214" s="85">
        <v>112</v>
      </c>
      <c r="E214" s="85"/>
      <c r="F214" s="79">
        <f t="shared" si="6"/>
        <v>104</v>
      </c>
      <c r="G214" s="79">
        <v>207</v>
      </c>
      <c r="H214" s="86">
        <f t="shared" si="7"/>
        <v>-103</v>
      </c>
      <c r="I214" s="80" t="e">
        <f>VLOOKUP(A214,Kernassortiment!$F:$H,4,FALSE)</f>
        <v>#N/A</v>
      </c>
    </row>
    <row r="215" spans="1:9" ht="13" thickBot="1" x14ac:dyDescent="0.3">
      <c r="A215" s="84" t="s">
        <v>1377</v>
      </c>
      <c r="B215" s="84" t="s">
        <v>1378</v>
      </c>
      <c r="C215" s="85">
        <v>150</v>
      </c>
      <c r="D215" s="85">
        <v>286</v>
      </c>
      <c r="E215" s="85"/>
      <c r="F215" s="79">
        <f t="shared" si="6"/>
        <v>218</v>
      </c>
      <c r="G215" s="79">
        <v>427</v>
      </c>
      <c r="H215" s="86">
        <f t="shared" si="7"/>
        <v>-209</v>
      </c>
      <c r="I215" s="80" t="e">
        <f>VLOOKUP(A215,Kernassortiment!$F:$H,4,FALSE)</f>
        <v>#N/A</v>
      </c>
    </row>
    <row r="216" spans="1:9" ht="13" thickBot="1" x14ac:dyDescent="0.3">
      <c r="A216" s="84" t="s">
        <v>1379</v>
      </c>
      <c r="B216" s="84" t="s">
        <v>1380</v>
      </c>
      <c r="C216" s="85">
        <v>1</v>
      </c>
      <c r="D216" s="85">
        <v>3</v>
      </c>
      <c r="E216" s="85"/>
      <c r="F216" s="79">
        <f t="shared" si="6"/>
        <v>2</v>
      </c>
      <c r="G216" s="79">
        <v>4</v>
      </c>
      <c r="H216" s="86">
        <f t="shared" si="7"/>
        <v>-2</v>
      </c>
      <c r="I216" s="80" t="e">
        <f>VLOOKUP(A216,Kernassortiment!$F:$H,4,FALSE)</f>
        <v>#N/A</v>
      </c>
    </row>
    <row r="217" spans="1:9" ht="13" thickBot="1" x14ac:dyDescent="0.3">
      <c r="A217" s="84" t="s">
        <v>1381</v>
      </c>
      <c r="B217" s="84" t="s">
        <v>1382</v>
      </c>
      <c r="C217" s="85"/>
      <c r="D217" s="85">
        <v>7</v>
      </c>
      <c r="E217" s="85"/>
      <c r="F217" s="79">
        <f t="shared" si="6"/>
        <v>7</v>
      </c>
      <c r="G217" s="79">
        <v>7</v>
      </c>
      <c r="H217" s="86">
        <f t="shared" si="7"/>
        <v>0</v>
      </c>
      <c r="I217" s="80" t="e">
        <f>VLOOKUP(A217,Kernassortiment!$F:$H,4,FALSE)</f>
        <v>#N/A</v>
      </c>
    </row>
    <row r="218" spans="1:9" ht="13" thickBot="1" x14ac:dyDescent="0.3">
      <c r="A218" s="84" t="s">
        <v>1383</v>
      </c>
      <c r="B218" s="84" t="s">
        <v>1384</v>
      </c>
      <c r="C218" s="85">
        <v>1</v>
      </c>
      <c r="D218" s="85">
        <v>6</v>
      </c>
      <c r="E218" s="85"/>
      <c r="F218" s="79">
        <f t="shared" si="6"/>
        <v>3.5</v>
      </c>
      <c r="G218" s="79">
        <v>7</v>
      </c>
      <c r="H218" s="86">
        <f t="shared" si="7"/>
        <v>-3.5</v>
      </c>
      <c r="I218" s="80" t="e">
        <f>VLOOKUP(A218,Kernassortiment!$F:$H,4,FALSE)</f>
        <v>#N/A</v>
      </c>
    </row>
    <row r="219" spans="1:9" ht="13" thickBot="1" x14ac:dyDescent="0.3">
      <c r="A219" s="84" t="s">
        <v>1385</v>
      </c>
      <c r="B219" s="84" t="s">
        <v>1386</v>
      </c>
      <c r="C219" s="85"/>
      <c r="D219" s="85">
        <v>4</v>
      </c>
      <c r="E219" s="85"/>
      <c r="F219" s="79">
        <f t="shared" si="6"/>
        <v>4</v>
      </c>
      <c r="G219" s="79">
        <v>4</v>
      </c>
      <c r="H219" s="86">
        <f t="shared" si="7"/>
        <v>0</v>
      </c>
      <c r="I219" s="80" t="e">
        <f>VLOOKUP(A219,Kernassortiment!$F:$H,4,FALSE)</f>
        <v>#N/A</v>
      </c>
    </row>
    <row r="220" spans="1:9" ht="13" thickBot="1" x14ac:dyDescent="0.3">
      <c r="A220" s="84" t="s">
        <v>1387</v>
      </c>
      <c r="B220" s="84" t="s">
        <v>1388</v>
      </c>
      <c r="C220" s="85"/>
      <c r="D220" s="85">
        <v>5</v>
      </c>
      <c r="E220" s="85"/>
      <c r="F220" s="79">
        <f t="shared" si="6"/>
        <v>5</v>
      </c>
      <c r="G220" s="79">
        <v>3</v>
      </c>
      <c r="H220" s="86">
        <f t="shared" si="7"/>
        <v>2</v>
      </c>
      <c r="I220" s="80" t="e">
        <f>VLOOKUP(A220,Kernassortiment!$F:$H,4,FALSE)</f>
        <v>#N/A</v>
      </c>
    </row>
    <row r="221" spans="1:9" ht="13" thickBot="1" x14ac:dyDescent="0.3">
      <c r="A221" s="84" t="s">
        <v>1389</v>
      </c>
      <c r="B221" s="84" t="s">
        <v>1390</v>
      </c>
      <c r="C221" s="85"/>
      <c r="D221" s="85"/>
      <c r="E221" s="85">
        <v>5032</v>
      </c>
      <c r="F221" s="79">
        <f t="shared" si="6"/>
        <v>5032</v>
      </c>
      <c r="H221" s="86"/>
      <c r="I221" s="80" t="e">
        <f>VLOOKUP(A221,Kernassortiment!$F:$H,4,FALSE)</f>
        <v>#N/A</v>
      </c>
    </row>
    <row r="222" spans="1:9" ht="13" thickBot="1" x14ac:dyDescent="0.3">
      <c r="A222" s="84" t="s">
        <v>1391</v>
      </c>
      <c r="B222" s="84" t="s">
        <v>1392</v>
      </c>
      <c r="C222" s="85"/>
      <c r="D222" s="85"/>
      <c r="E222" s="85">
        <v>500</v>
      </c>
      <c r="F222" s="79">
        <f t="shared" si="6"/>
        <v>500</v>
      </c>
      <c r="H222" s="86"/>
      <c r="I222" s="80" t="e">
        <f>VLOOKUP(A222,Kernassortiment!$F:$H,4,FALSE)</f>
        <v>#N/A</v>
      </c>
    </row>
    <row r="223" spans="1:9" ht="13" thickBot="1" x14ac:dyDescent="0.3">
      <c r="A223" s="84" t="s">
        <v>416</v>
      </c>
      <c r="B223" s="84" t="s">
        <v>1393</v>
      </c>
      <c r="C223" s="85">
        <v>18</v>
      </c>
      <c r="D223" s="85">
        <v>50</v>
      </c>
      <c r="E223" s="85"/>
      <c r="F223" s="79">
        <f t="shared" si="6"/>
        <v>34</v>
      </c>
      <c r="G223" s="79">
        <v>44</v>
      </c>
      <c r="H223" s="86">
        <f t="shared" si="7"/>
        <v>-10</v>
      </c>
      <c r="I223" s="80" t="e">
        <f>VLOOKUP(A223,Kernassortiment!$F:$H,4,FALSE)</f>
        <v>#N/A</v>
      </c>
    </row>
    <row r="224" spans="1:9" ht="13" thickBot="1" x14ac:dyDescent="0.3">
      <c r="A224" s="84" t="s">
        <v>419</v>
      </c>
      <c r="B224" s="84" t="s">
        <v>1394</v>
      </c>
      <c r="C224" s="85">
        <v>12</v>
      </c>
      <c r="D224" s="85">
        <v>47</v>
      </c>
      <c r="E224" s="85"/>
      <c r="F224" s="79">
        <f t="shared" si="6"/>
        <v>29.5</v>
      </c>
      <c r="G224" s="79">
        <v>60</v>
      </c>
      <c r="H224" s="86">
        <f t="shared" si="7"/>
        <v>-30.5</v>
      </c>
      <c r="I224" s="80" t="e">
        <f>VLOOKUP(A224,Kernassortiment!$F:$H,4,FALSE)</f>
        <v>#N/A</v>
      </c>
    </row>
    <row r="225" spans="1:9" ht="13" thickBot="1" x14ac:dyDescent="0.3">
      <c r="A225" s="84" t="s">
        <v>423</v>
      </c>
      <c r="B225" s="84" t="s">
        <v>1395</v>
      </c>
      <c r="C225" s="85">
        <v>8</v>
      </c>
      <c r="D225" s="85">
        <v>48</v>
      </c>
      <c r="E225" s="85"/>
      <c r="F225" s="79">
        <f t="shared" si="6"/>
        <v>28</v>
      </c>
      <c r="G225" s="79">
        <v>50</v>
      </c>
      <c r="H225" s="86">
        <f t="shared" si="7"/>
        <v>-22</v>
      </c>
      <c r="I225" s="80" t="e">
        <f>VLOOKUP(A225,Kernassortiment!$F:$H,4,FALSE)</f>
        <v>#N/A</v>
      </c>
    </row>
    <row r="226" spans="1:9" ht="13" thickBot="1" x14ac:dyDescent="0.3">
      <c r="A226" s="84" t="s">
        <v>1396</v>
      </c>
      <c r="B226" s="84" t="s">
        <v>1397</v>
      </c>
      <c r="C226" s="85">
        <v>66</v>
      </c>
      <c r="D226" s="85">
        <v>105</v>
      </c>
      <c r="E226" s="85"/>
      <c r="F226" s="79">
        <f t="shared" si="6"/>
        <v>85.5</v>
      </c>
      <c r="G226" s="79">
        <v>171</v>
      </c>
      <c r="H226" s="86">
        <f t="shared" si="7"/>
        <v>-85.5</v>
      </c>
      <c r="I226" s="80" t="e">
        <f>VLOOKUP(A226,Kernassortiment!$F:$H,4,FALSE)</f>
        <v>#N/A</v>
      </c>
    </row>
    <row r="227" spans="1:9" ht="13" thickBot="1" x14ac:dyDescent="0.3">
      <c r="A227" s="84" t="s">
        <v>865</v>
      </c>
      <c r="B227" s="84" t="s">
        <v>1398</v>
      </c>
      <c r="C227" s="85">
        <v>17</v>
      </c>
      <c r="D227" s="85">
        <v>3</v>
      </c>
      <c r="E227" s="85"/>
      <c r="F227" s="79">
        <f t="shared" si="6"/>
        <v>10</v>
      </c>
      <c r="G227" s="79">
        <v>22</v>
      </c>
      <c r="H227" s="86">
        <f t="shared" si="7"/>
        <v>-12</v>
      </c>
      <c r="I227" s="80" t="e">
        <f>VLOOKUP(A227,Kernassortiment!$F:$H,4,FALSE)</f>
        <v>#N/A</v>
      </c>
    </row>
    <row r="228" spans="1:9" ht="13" thickBot="1" x14ac:dyDescent="0.3">
      <c r="A228" s="84" t="s">
        <v>1049</v>
      </c>
      <c r="B228" s="84" t="s">
        <v>1399</v>
      </c>
      <c r="C228" s="85">
        <v>5867</v>
      </c>
      <c r="D228" s="85">
        <v>5817</v>
      </c>
      <c r="E228" s="85"/>
      <c r="F228" s="79">
        <f t="shared" si="6"/>
        <v>5842</v>
      </c>
      <c r="G228" s="79">
        <v>11530</v>
      </c>
      <c r="H228" s="86">
        <f t="shared" si="7"/>
        <v>-5688</v>
      </c>
      <c r="I228" s="80" t="e">
        <f>VLOOKUP(A228,Kernassortiment!$F:$H,4,FALSE)</f>
        <v>#N/A</v>
      </c>
    </row>
    <row r="229" spans="1:9" ht="13" thickBot="1" x14ac:dyDescent="0.3">
      <c r="A229" s="84" t="s">
        <v>1400</v>
      </c>
      <c r="B229" s="84" t="s">
        <v>1401</v>
      </c>
      <c r="C229" s="85"/>
      <c r="D229" s="85"/>
      <c r="E229" s="85"/>
      <c r="F229" s="79">
        <f t="shared" si="6"/>
        <v>0</v>
      </c>
      <c r="H229" s="86"/>
      <c r="I229" s="80" t="e">
        <f>VLOOKUP(A229,Kernassortiment!$F:$H,4,FALSE)</f>
        <v>#N/A</v>
      </c>
    </row>
    <row r="230" spans="1:9" ht="13" thickBot="1" x14ac:dyDescent="0.3">
      <c r="A230" s="84" t="s">
        <v>485</v>
      </c>
      <c r="B230" s="84" t="s">
        <v>1402</v>
      </c>
      <c r="C230" s="85">
        <v>1</v>
      </c>
      <c r="D230" s="85">
        <v>1</v>
      </c>
      <c r="E230" s="85"/>
      <c r="F230" s="79">
        <f t="shared" si="6"/>
        <v>1</v>
      </c>
      <c r="G230" s="79">
        <v>2</v>
      </c>
      <c r="H230" s="86">
        <f t="shared" si="7"/>
        <v>-1</v>
      </c>
      <c r="I230" s="80" t="e">
        <f>VLOOKUP(A230,Kernassortiment!$F:$H,4,FALSE)</f>
        <v>#N/A</v>
      </c>
    </row>
    <row r="231" spans="1:9" ht="13" thickBot="1" x14ac:dyDescent="0.3">
      <c r="A231" s="84" t="s">
        <v>488</v>
      </c>
      <c r="B231" s="84" t="s">
        <v>1403</v>
      </c>
      <c r="C231" s="85">
        <v>3</v>
      </c>
      <c r="D231" s="85">
        <v>4</v>
      </c>
      <c r="E231" s="85"/>
      <c r="F231" s="79">
        <f t="shared" si="6"/>
        <v>3.5</v>
      </c>
      <c r="G231" s="79">
        <v>7</v>
      </c>
      <c r="H231" s="86">
        <f t="shared" si="7"/>
        <v>-3.5</v>
      </c>
      <c r="I231" s="80" t="e">
        <f>VLOOKUP(A231,Kernassortiment!$F:$H,4,FALSE)</f>
        <v>#N/A</v>
      </c>
    </row>
    <row r="232" spans="1:9" ht="13" thickBot="1" x14ac:dyDescent="0.3">
      <c r="A232" s="84" t="s">
        <v>478</v>
      </c>
      <c r="B232" s="84" t="s">
        <v>1404</v>
      </c>
      <c r="C232" s="85">
        <v>4</v>
      </c>
      <c r="D232" s="85"/>
      <c r="E232" s="85"/>
      <c r="F232" s="79">
        <f t="shared" si="6"/>
        <v>4</v>
      </c>
      <c r="G232" s="79">
        <v>4</v>
      </c>
      <c r="H232" s="86">
        <f t="shared" si="7"/>
        <v>0</v>
      </c>
      <c r="I232" s="80" t="e">
        <f>VLOOKUP(A232,Kernassortiment!$F:$H,4,FALSE)</f>
        <v>#N/A</v>
      </c>
    </row>
    <row r="233" spans="1:9" ht="13" thickBot="1" x14ac:dyDescent="0.3">
      <c r="A233" s="84" t="s">
        <v>481</v>
      </c>
      <c r="B233" s="84" t="s">
        <v>1405</v>
      </c>
      <c r="C233" s="85"/>
      <c r="D233" s="85"/>
      <c r="E233" s="85"/>
      <c r="F233" s="79">
        <f t="shared" si="6"/>
        <v>0</v>
      </c>
      <c r="H233" s="86"/>
      <c r="I233" s="80" t="e">
        <f>VLOOKUP(A233,Kernassortiment!$F:$H,4,FALSE)</f>
        <v>#N/A</v>
      </c>
    </row>
    <row r="234" spans="1:9" ht="13" thickBot="1" x14ac:dyDescent="0.3">
      <c r="A234" s="84" t="s">
        <v>491</v>
      </c>
      <c r="B234" s="84" t="s">
        <v>1406</v>
      </c>
      <c r="C234" s="85">
        <v>6</v>
      </c>
      <c r="D234" s="85">
        <v>4</v>
      </c>
      <c r="E234" s="85"/>
      <c r="F234" s="79">
        <f t="shared" si="6"/>
        <v>5</v>
      </c>
      <c r="G234" s="79">
        <v>9</v>
      </c>
      <c r="H234" s="86">
        <f t="shared" si="7"/>
        <v>-4</v>
      </c>
      <c r="I234" s="80" t="e">
        <f>VLOOKUP(A234,Kernassortiment!$F:$H,4,FALSE)</f>
        <v>#N/A</v>
      </c>
    </row>
    <row r="235" spans="1:9" ht="13" thickBot="1" x14ac:dyDescent="0.3">
      <c r="A235" s="84" t="s">
        <v>986</v>
      </c>
      <c r="B235" s="84" t="s">
        <v>1407</v>
      </c>
      <c r="C235" s="85"/>
      <c r="D235" s="85">
        <v>70</v>
      </c>
      <c r="E235" s="85"/>
      <c r="F235" s="79">
        <f t="shared" si="6"/>
        <v>70</v>
      </c>
      <c r="G235" s="79">
        <v>100</v>
      </c>
      <c r="H235" s="86">
        <f t="shared" si="7"/>
        <v>-30</v>
      </c>
      <c r="I235" s="80" t="e">
        <f>VLOOKUP(A235,Kernassortiment!$F:$H,4,FALSE)</f>
        <v>#N/A</v>
      </c>
    </row>
    <row r="236" spans="1:9" ht="13" thickBot="1" x14ac:dyDescent="0.3">
      <c r="A236" s="84" t="s">
        <v>498</v>
      </c>
      <c r="B236" s="84" t="s">
        <v>1408</v>
      </c>
      <c r="C236" s="85">
        <v>8</v>
      </c>
      <c r="D236" s="85"/>
      <c r="E236" s="85"/>
      <c r="F236" s="79">
        <f t="shared" si="6"/>
        <v>8</v>
      </c>
      <c r="G236" s="79">
        <v>8</v>
      </c>
      <c r="H236" s="86">
        <f t="shared" si="7"/>
        <v>0</v>
      </c>
      <c r="I236" s="80" t="e">
        <f>VLOOKUP(A236,Kernassortiment!$F:$H,4,FALSE)</f>
        <v>#N/A</v>
      </c>
    </row>
    <row r="237" spans="1:9" ht="13" thickBot="1" x14ac:dyDescent="0.3">
      <c r="A237" s="84" t="s">
        <v>813</v>
      </c>
      <c r="B237" s="84" t="s">
        <v>1409</v>
      </c>
      <c r="C237" s="85">
        <v>1</v>
      </c>
      <c r="D237" s="85">
        <v>21</v>
      </c>
      <c r="E237" s="85"/>
      <c r="F237" s="79">
        <f t="shared" si="6"/>
        <v>11</v>
      </c>
      <c r="G237" s="79">
        <v>22</v>
      </c>
      <c r="H237" s="86">
        <f t="shared" si="7"/>
        <v>-11</v>
      </c>
      <c r="I237" s="80" t="e">
        <f>VLOOKUP(A237,Kernassortiment!$F:$H,4,FALSE)</f>
        <v>#N/A</v>
      </c>
    </row>
    <row r="238" spans="1:9" ht="13" thickBot="1" x14ac:dyDescent="0.3">
      <c r="A238" s="84" t="s">
        <v>816</v>
      </c>
      <c r="B238" s="84" t="s">
        <v>1410</v>
      </c>
      <c r="C238" s="85">
        <v>1</v>
      </c>
      <c r="D238" s="85">
        <v>7</v>
      </c>
      <c r="E238" s="85"/>
      <c r="F238" s="79">
        <f t="shared" si="6"/>
        <v>4</v>
      </c>
      <c r="G238" s="79">
        <v>8</v>
      </c>
      <c r="H238" s="86">
        <f t="shared" si="7"/>
        <v>-4</v>
      </c>
      <c r="I238" s="80" t="e">
        <f>VLOOKUP(A238,Kernassortiment!$F:$H,4,FALSE)</f>
        <v>#N/A</v>
      </c>
    </row>
    <row r="239" spans="1:9" ht="13" thickBot="1" x14ac:dyDescent="0.3">
      <c r="A239" s="84" t="s">
        <v>501</v>
      </c>
      <c r="B239" s="84" t="s">
        <v>1411</v>
      </c>
      <c r="C239" s="85"/>
      <c r="D239" s="85">
        <v>50</v>
      </c>
      <c r="E239" s="85"/>
      <c r="F239" s="79">
        <f t="shared" si="6"/>
        <v>50</v>
      </c>
      <c r="G239" s="79">
        <v>53</v>
      </c>
      <c r="H239" s="86">
        <f t="shared" si="7"/>
        <v>-3</v>
      </c>
      <c r="I239" s="80" t="e">
        <f>VLOOKUP(A239,Kernassortiment!$F:$H,4,FALSE)</f>
        <v>#N/A</v>
      </c>
    </row>
    <row r="240" spans="1:9" ht="13" thickBot="1" x14ac:dyDescent="0.3">
      <c r="A240" s="84" t="s">
        <v>504</v>
      </c>
      <c r="B240" s="84" t="s">
        <v>1412</v>
      </c>
      <c r="C240" s="85">
        <v>5</v>
      </c>
      <c r="D240" s="85">
        <v>90</v>
      </c>
      <c r="E240" s="85"/>
      <c r="F240" s="79">
        <f t="shared" si="6"/>
        <v>47.5</v>
      </c>
      <c r="G240" s="79">
        <v>99</v>
      </c>
      <c r="H240" s="86">
        <f t="shared" si="7"/>
        <v>-51.5</v>
      </c>
      <c r="I240" s="80" t="e">
        <f>VLOOKUP(A240,Kernassortiment!$F:$H,4,FALSE)</f>
        <v>#N/A</v>
      </c>
    </row>
    <row r="241" spans="1:9" ht="13" thickBot="1" x14ac:dyDescent="0.3">
      <c r="A241" s="84" t="s">
        <v>507</v>
      </c>
      <c r="B241" s="84" t="s">
        <v>1413</v>
      </c>
      <c r="C241" s="85"/>
      <c r="D241" s="85">
        <v>25</v>
      </c>
      <c r="E241" s="85"/>
      <c r="F241" s="79">
        <f t="shared" si="6"/>
        <v>25</v>
      </c>
      <c r="G241" s="79">
        <v>28</v>
      </c>
      <c r="H241" s="86">
        <f t="shared" si="7"/>
        <v>-3</v>
      </c>
      <c r="I241" s="80" t="e">
        <f>VLOOKUP(A241,Kernassortiment!$F:$H,4,FALSE)</f>
        <v>#N/A</v>
      </c>
    </row>
    <row r="242" spans="1:9" ht="13" thickBot="1" x14ac:dyDescent="0.3">
      <c r="A242" s="84" t="s">
        <v>510</v>
      </c>
      <c r="B242" s="84" t="s">
        <v>1414</v>
      </c>
      <c r="C242" s="85"/>
      <c r="D242" s="85">
        <v>22</v>
      </c>
      <c r="E242" s="85"/>
      <c r="F242" s="79">
        <f t="shared" si="6"/>
        <v>22</v>
      </c>
      <c r="G242" s="79">
        <v>22</v>
      </c>
      <c r="H242" s="86">
        <f t="shared" si="7"/>
        <v>0</v>
      </c>
      <c r="I242" s="80" t="e">
        <f>VLOOKUP(A242,Kernassortiment!$F:$H,4,FALSE)</f>
        <v>#N/A</v>
      </c>
    </row>
    <row r="243" spans="1:9" ht="13" thickBot="1" x14ac:dyDescent="0.3">
      <c r="A243" s="84" t="s">
        <v>513</v>
      </c>
      <c r="B243" s="84" t="s">
        <v>1415</v>
      </c>
      <c r="C243" s="85">
        <v>4</v>
      </c>
      <c r="D243" s="85"/>
      <c r="E243" s="85"/>
      <c r="F243" s="79">
        <f t="shared" si="6"/>
        <v>4</v>
      </c>
      <c r="G243" s="79">
        <v>4</v>
      </c>
      <c r="H243" s="86">
        <f t="shared" si="7"/>
        <v>0</v>
      </c>
      <c r="I243" s="80" t="e">
        <f>VLOOKUP(A243,Kernassortiment!$F:$H,4,FALSE)</f>
        <v>#N/A</v>
      </c>
    </row>
    <row r="244" spans="1:9" ht="13" thickBot="1" x14ac:dyDescent="0.3">
      <c r="A244" s="84" t="s">
        <v>519</v>
      </c>
      <c r="B244" s="84" t="s">
        <v>1416</v>
      </c>
      <c r="C244" s="85"/>
      <c r="D244" s="85"/>
      <c r="E244" s="85"/>
      <c r="F244" s="79">
        <f t="shared" si="6"/>
        <v>0</v>
      </c>
      <c r="H244" s="86"/>
      <c r="I244" s="80" t="e">
        <f>VLOOKUP(A244,Kernassortiment!$F:$H,4,FALSE)</f>
        <v>#N/A</v>
      </c>
    </row>
    <row r="245" spans="1:9" ht="13" thickBot="1" x14ac:dyDescent="0.3">
      <c r="A245" s="84" t="s">
        <v>516</v>
      </c>
      <c r="B245" s="84" t="s">
        <v>1417</v>
      </c>
      <c r="C245" s="85">
        <v>2</v>
      </c>
      <c r="D245" s="85"/>
      <c r="E245" s="85"/>
      <c r="F245" s="79">
        <f t="shared" si="6"/>
        <v>2</v>
      </c>
      <c r="G245" s="79">
        <v>2</v>
      </c>
      <c r="H245" s="86">
        <f t="shared" si="7"/>
        <v>0</v>
      </c>
      <c r="I245" s="80" t="e">
        <f>VLOOKUP(A245,Kernassortiment!$F:$H,4,FALSE)</f>
        <v>#N/A</v>
      </c>
    </row>
    <row r="246" spans="1:9" ht="13" thickBot="1" x14ac:dyDescent="0.3">
      <c r="A246" s="84" t="s">
        <v>522</v>
      </c>
      <c r="B246" s="84" t="s">
        <v>1418</v>
      </c>
      <c r="C246" s="85"/>
      <c r="D246" s="85">
        <v>3</v>
      </c>
      <c r="E246" s="85"/>
      <c r="F246" s="79">
        <f t="shared" si="6"/>
        <v>3</v>
      </c>
      <c r="G246" s="79">
        <v>3</v>
      </c>
      <c r="H246" s="86">
        <f t="shared" si="7"/>
        <v>0</v>
      </c>
      <c r="I246" s="80" t="e">
        <f>VLOOKUP(A246,Kernassortiment!$F:$H,4,FALSE)</f>
        <v>#N/A</v>
      </c>
    </row>
    <row r="247" spans="1:9" ht="13" thickBot="1" x14ac:dyDescent="0.3">
      <c r="A247" s="84" t="s">
        <v>525</v>
      </c>
      <c r="B247" s="84" t="s">
        <v>1419</v>
      </c>
      <c r="C247" s="85"/>
      <c r="D247" s="85">
        <v>3</v>
      </c>
      <c r="E247" s="85"/>
      <c r="F247" s="79">
        <f t="shared" si="6"/>
        <v>3</v>
      </c>
      <c r="G247" s="79">
        <v>3</v>
      </c>
      <c r="H247" s="86">
        <f t="shared" si="7"/>
        <v>0</v>
      </c>
      <c r="I247" s="80" t="e">
        <f>VLOOKUP(A247,Kernassortiment!$F:$H,4,FALSE)</f>
        <v>#N/A</v>
      </c>
    </row>
    <row r="248" spans="1:9" ht="13" thickBot="1" x14ac:dyDescent="0.3">
      <c r="A248" s="84" t="s">
        <v>528</v>
      </c>
      <c r="B248" s="84" t="s">
        <v>1420</v>
      </c>
      <c r="C248" s="85">
        <v>3</v>
      </c>
      <c r="D248" s="85">
        <v>8</v>
      </c>
      <c r="E248" s="85"/>
      <c r="F248" s="79">
        <f t="shared" si="6"/>
        <v>5.5</v>
      </c>
      <c r="G248" s="79">
        <v>11</v>
      </c>
      <c r="H248" s="86">
        <f t="shared" si="7"/>
        <v>-5.5</v>
      </c>
      <c r="I248" s="80" t="e">
        <f>VLOOKUP(A248,Kernassortiment!$F:$H,4,FALSE)</f>
        <v>#N/A</v>
      </c>
    </row>
    <row r="249" spans="1:9" ht="13" thickBot="1" x14ac:dyDescent="0.3">
      <c r="A249" s="84" t="s">
        <v>541</v>
      </c>
      <c r="B249" s="84" t="s">
        <v>1421</v>
      </c>
      <c r="C249" s="85"/>
      <c r="D249" s="85"/>
      <c r="E249" s="85"/>
      <c r="F249" s="79">
        <f t="shared" si="6"/>
        <v>0</v>
      </c>
      <c r="H249" s="86"/>
      <c r="I249" s="80" t="e">
        <f>VLOOKUP(A249,Kernassortiment!$F:$H,4,FALSE)</f>
        <v>#N/A</v>
      </c>
    </row>
    <row r="250" spans="1:9" ht="13" thickBot="1" x14ac:dyDescent="0.3">
      <c r="A250" s="84" t="s">
        <v>537</v>
      </c>
      <c r="B250" s="84" t="s">
        <v>1422</v>
      </c>
      <c r="C250" s="85">
        <v>12</v>
      </c>
      <c r="D250" s="85">
        <v>2</v>
      </c>
      <c r="E250" s="85"/>
      <c r="F250" s="79">
        <f t="shared" si="6"/>
        <v>7</v>
      </c>
      <c r="G250" s="79">
        <v>14</v>
      </c>
      <c r="H250" s="86">
        <f t="shared" si="7"/>
        <v>-7</v>
      </c>
      <c r="I250" s="80" t="e">
        <f>VLOOKUP(A250,Kernassortiment!$F:$H,4,FALSE)</f>
        <v>#N/A</v>
      </c>
    </row>
    <row r="251" spans="1:9" ht="13" thickBot="1" x14ac:dyDescent="0.3">
      <c r="A251" s="84" t="s">
        <v>555</v>
      </c>
      <c r="B251" s="84" t="s">
        <v>1423</v>
      </c>
      <c r="C251" s="85">
        <v>1</v>
      </c>
      <c r="D251" s="85"/>
      <c r="E251" s="85"/>
      <c r="F251" s="79">
        <f t="shared" si="6"/>
        <v>1</v>
      </c>
      <c r="G251" s="79">
        <v>1</v>
      </c>
      <c r="H251" s="86">
        <f t="shared" si="7"/>
        <v>0</v>
      </c>
      <c r="I251" s="80" t="e">
        <f>VLOOKUP(A251,Kernassortiment!$F:$H,4,FALSE)</f>
        <v>#N/A</v>
      </c>
    </row>
    <row r="252" spans="1:9" ht="13" thickBot="1" x14ac:dyDescent="0.3">
      <c r="A252" s="84" t="s">
        <v>563</v>
      </c>
      <c r="B252" s="84" t="s">
        <v>1424</v>
      </c>
      <c r="C252" s="85">
        <v>1</v>
      </c>
      <c r="D252" s="85"/>
      <c r="E252" s="85"/>
      <c r="F252" s="79">
        <f t="shared" si="6"/>
        <v>1</v>
      </c>
      <c r="G252" s="79">
        <v>3</v>
      </c>
      <c r="H252" s="86">
        <f t="shared" si="7"/>
        <v>-2</v>
      </c>
      <c r="I252" s="80" t="e">
        <f>VLOOKUP(A252,Kernassortiment!$F:$H,4,FALSE)</f>
        <v>#N/A</v>
      </c>
    </row>
    <row r="253" spans="1:9" ht="13" thickBot="1" x14ac:dyDescent="0.3">
      <c r="A253" s="84" t="s">
        <v>683</v>
      </c>
      <c r="B253" s="84" t="s">
        <v>1425</v>
      </c>
      <c r="C253" s="85"/>
      <c r="D253" s="85">
        <v>8</v>
      </c>
      <c r="E253" s="85"/>
      <c r="F253" s="79">
        <f t="shared" si="6"/>
        <v>8</v>
      </c>
      <c r="G253" s="79">
        <v>8</v>
      </c>
      <c r="H253" s="86">
        <f t="shared" si="7"/>
        <v>0</v>
      </c>
      <c r="I253" s="80" t="e">
        <f>VLOOKUP(A253,Kernassortiment!$F:$H,4,FALSE)</f>
        <v>#N/A</v>
      </c>
    </row>
    <row r="254" spans="1:9" ht="13" thickBot="1" x14ac:dyDescent="0.3">
      <c r="A254" s="84" t="s">
        <v>680</v>
      </c>
      <c r="B254" s="84" t="s">
        <v>1426</v>
      </c>
      <c r="C254" s="85"/>
      <c r="D254" s="85"/>
      <c r="E254" s="85"/>
      <c r="F254" s="79">
        <f t="shared" si="6"/>
        <v>0</v>
      </c>
      <c r="H254" s="86"/>
      <c r="I254" s="80" t="e">
        <f>VLOOKUP(A254,Kernassortiment!$F:$H,4,FALSE)</f>
        <v>#N/A</v>
      </c>
    </row>
    <row r="255" spans="1:9" ht="13" thickBot="1" x14ac:dyDescent="0.3">
      <c r="A255" s="84" t="s">
        <v>678</v>
      </c>
      <c r="B255" s="84" t="s">
        <v>1427</v>
      </c>
      <c r="C255" s="85"/>
      <c r="D255" s="85"/>
      <c r="E255" s="85"/>
      <c r="F255" s="79">
        <f t="shared" si="6"/>
        <v>0</v>
      </c>
      <c r="H255" s="86"/>
      <c r="I255" s="80" t="e">
        <f>VLOOKUP(A255,Kernassortiment!$F:$H,4,FALSE)</f>
        <v>#N/A</v>
      </c>
    </row>
    <row r="256" spans="1:9" ht="13" thickBot="1" x14ac:dyDescent="0.3">
      <c r="A256" s="84" t="s">
        <v>596</v>
      </c>
      <c r="B256" s="84" t="s">
        <v>1428</v>
      </c>
      <c r="C256" s="85">
        <v>25</v>
      </c>
      <c r="D256" s="85">
        <v>408</v>
      </c>
      <c r="E256" s="85"/>
      <c r="F256" s="79">
        <f t="shared" si="6"/>
        <v>216.5</v>
      </c>
      <c r="G256" s="79">
        <v>427</v>
      </c>
      <c r="H256" s="86">
        <f t="shared" si="7"/>
        <v>-210.5</v>
      </c>
      <c r="I256" s="80" t="e">
        <f>VLOOKUP(A256,Kernassortiment!$F:$H,4,FALSE)</f>
        <v>#N/A</v>
      </c>
    </row>
    <row r="257" spans="1:9" ht="13" thickBot="1" x14ac:dyDescent="0.3">
      <c r="A257" s="84" t="s">
        <v>599</v>
      </c>
      <c r="B257" s="84" t="s">
        <v>1429</v>
      </c>
      <c r="C257" s="85"/>
      <c r="D257" s="85"/>
      <c r="E257" s="85"/>
      <c r="F257" s="79">
        <f t="shared" si="6"/>
        <v>0</v>
      </c>
      <c r="H257" s="86"/>
      <c r="I257" s="80" t="e">
        <f>VLOOKUP(A257,Kernassortiment!$F:$H,4,FALSE)</f>
        <v>#N/A</v>
      </c>
    </row>
    <row r="258" spans="1:9" ht="13" thickBot="1" x14ac:dyDescent="0.3">
      <c r="A258" s="84" t="s">
        <v>660</v>
      </c>
      <c r="B258" s="84" t="s">
        <v>1430</v>
      </c>
      <c r="C258" s="85">
        <v>7</v>
      </c>
      <c r="D258" s="85">
        <v>26</v>
      </c>
      <c r="E258" s="85"/>
      <c r="F258" s="79">
        <f t="shared" si="6"/>
        <v>16.5</v>
      </c>
      <c r="G258" s="79">
        <v>25</v>
      </c>
      <c r="H258" s="86">
        <f t="shared" si="7"/>
        <v>-8.5</v>
      </c>
      <c r="I258" s="80" t="e">
        <f>VLOOKUP(A258,Kernassortiment!$F:$H,4,FALSE)</f>
        <v>#N/A</v>
      </c>
    </row>
    <row r="259" spans="1:9" ht="13" thickBot="1" x14ac:dyDescent="0.3">
      <c r="A259" s="84" t="s">
        <v>666</v>
      </c>
      <c r="B259" s="84" t="s">
        <v>1431</v>
      </c>
      <c r="C259" s="85">
        <v>8</v>
      </c>
      <c r="D259" s="85">
        <v>1</v>
      </c>
      <c r="E259" s="85"/>
      <c r="F259" s="79">
        <f t="shared" si="6"/>
        <v>4.5</v>
      </c>
      <c r="G259" s="79">
        <v>11</v>
      </c>
      <c r="H259" s="86">
        <f t="shared" si="7"/>
        <v>-6.5</v>
      </c>
      <c r="I259" s="80" t="e">
        <f>VLOOKUP(A259,Kernassortiment!$F:$H,4,FALSE)</f>
        <v>#N/A</v>
      </c>
    </row>
    <row r="260" spans="1:9" ht="13" thickBot="1" x14ac:dyDescent="0.3">
      <c r="A260" s="84" t="s">
        <v>669</v>
      </c>
      <c r="B260" s="84" t="s">
        <v>1432</v>
      </c>
      <c r="C260" s="85"/>
      <c r="D260" s="85">
        <v>2</v>
      </c>
      <c r="E260" s="85"/>
      <c r="F260" s="79">
        <f t="shared" si="6"/>
        <v>2</v>
      </c>
      <c r="G260" s="79">
        <v>6</v>
      </c>
      <c r="H260" s="86">
        <f t="shared" si="7"/>
        <v>-4</v>
      </c>
      <c r="I260" s="80" t="e">
        <f>VLOOKUP(A260,Kernassortiment!$F:$H,4,FALSE)</f>
        <v>#N/A</v>
      </c>
    </row>
    <row r="261" spans="1:9" ht="13" thickBot="1" x14ac:dyDescent="0.3">
      <c r="A261" s="84" t="s">
        <v>647</v>
      </c>
      <c r="B261" s="84" t="s">
        <v>1433</v>
      </c>
      <c r="C261" s="85"/>
      <c r="D261" s="85"/>
      <c r="E261" s="85"/>
      <c r="F261" s="79">
        <f t="shared" ref="F261:F324" si="8">IFERROR(AVERAGE(C261:E261),0)</f>
        <v>0</v>
      </c>
      <c r="H261" s="86"/>
      <c r="I261" s="80" t="e">
        <f>VLOOKUP(A261,Kernassortiment!$F:$H,4,FALSE)</f>
        <v>#N/A</v>
      </c>
    </row>
    <row r="262" spans="1:9" ht="13" thickBot="1" x14ac:dyDescent="0.3">
      <c r="A262" s="84" t="s">
        <v>1434</v>
      </c>
      <c r="B262" s="84" t="s">
        <v>1435</v>
      </c>
      <c r="C262" s="85"/>
      <c r="D262" s="85"/>
      <c r="E262" s="85"/>
      <c r="F262" s="79">
        <f t="shared" si="8"/>
        <v>0</v>
      </c>
      <c r="H262" s="86"/>
      <c r="I262" s="80" t="e">
        <f>VLOOKUP(A262,Kernassortiment!$F:$H,4,FALSE)</f>
        <v>#N/A</v>
      </c>
    </row>
    <row r="263" spans="1:9" ht="13" thickBot="1" x14ac:dyDescent="0.3">
      <c r="A263" s="84" t="s">
        <v>638</v>
      </c>
      <c r="B263" s="84" t="s">
        <v>1436</v>
      </c>
      <c r="C263" s="85"/>
      <c r="D263" s="85">
        <v>16</v>
      </c>
      <c r="E263" s="85"/>
      <c r="F263" s="79">
        <f t="shared" si="8"/>
        <v>16</v>
      </c>
      <c r="G263" s="79">
        <v>19</v>
      </c>
      <c r="H263" s="86">
        <f t="shared" ref="H263:H323" si="9">F263-G263</f>
        <v>-3</v>
      </c>
      <c r="I263" s="80" t="e">
        <f>VLOOKUP(A263,Kernassortiment!$F:$H,4,FALSE)</f>
        <v>#N/A</v>
      </c>
    </row>
    <row r="264" spans="1:9" ht="13" thickBot="1" x14ac:dyDescent="0.3">
      <c r="A264" s="84" t="s">
        <v>1437</v>
      </c>
      <c r="B264" s="84" t="s">
        <v>1438</v>
      </c>
      <c r="C264" s="85"/>
      <c r="D264" s="85"/>
      <c r="E264" s="85"/>
      <c r="F264" s="79">
        <f t="shared" si="8"/>
        <v>0</v>
      </c>
      <c r="H264" s="86"/>
      <c r="I264" s="80" t="e">
        <f>VLOOKUP(A264,Kernassortiment!$F:$H,4,FALSE)</f>
        <v>#N/A</v>
      </c>
    </row>
    <row r="265" spans="1:9" ht="13" thickBot="1" x14ac:dyDescent="0.3">
      <c r="A265" s="84" t="s">
        <v>1439</v>
      </c>
      <c r="B265" s="84" t="s">
        <v>1440</v>
      </c>
      <c r="C265" s="85"/>
      <c r="D265" s="85"/>
      <c r="E265" s="85"/>
      <c r="F265" s="79">
        <f t="shared" si="8"/>
        <v>0</v>
      </c>
      <c r="H265" s="86"/>
      <c r="I265" s="80" t="e">
        <f>VLOOKUP(A265,Kernassortiment!$F:$H,4,FALSE)</f>
        <v>#N/A</v>
      </c>
    </row>
    <row r="266" spans="1:9" ht="13" thickBot="1" x14ac:dyDescent="0.3">
      <c r="A266" s="84" t="s">
        <v>641</v>
      </c>
      <c r="B266" s="84" t="s">
        <v>1441</v>
      </c>
      <c r="C266" s="85"/>
      <c r="D266" s="85">
        <v>1</v>
      </c>
      <c r="E266" s="85"/>
      <c r="F266" s="79">
        <f t="shared" si="8"/>
        <v>1</v>
      </c>
      <c r="G266" s="79">
        <v>1</v>
      </c>
      <c r="H266" s="86">
        <f t="shared" si="9"/>
        <v>0</v>
      </c>
      <c r="I266" s="80" t="e">
        <f>VLOOKUP(A266,Kernassortiment!$F:$H,4,FALSE)</f>
        <v>#N/A</v>
      </c>
    </row>
    <row r="267" spans="1:9" ht="13" thickBot="1" x14ac:dyDescent="0.3">
      <c r="A267" s="84" t="s">
        <v>1442</v>
      </c>
      <c r="B267" s="84" t="s">
        <v>1443</v>
      </c>
      <c r="C267" s="85"/>
      <c r="D267" s="85"/>
      <c r="E267" s="85"/>
      <c r="F267" s="79">
        <f t="shared" si="8"/>
        <v>0</v>
      </c>
      <c r="H267" s="86"/>
      <c r="I267" s="80" t="e">
        <f>VLOOKUP(A267,Kernassortiment!$F:$H,4,FALSE)</f>
        <v>#N/A</v>
      </c>
    </row>
    <row r="268" spans="1:9" ht="13" thickBot="1" x14ac:dyDescent="0.3">
      <c r="A268" s="84" t="s">
        <v>1444</v>
      </c>
      <c r="B268" s="84" t="s">
        <v>1445</v>
      </c>
      <c r="C268" s="85"/>
      <c r="D268" s="85"/>
      <c r="E268" s="85"/>
      <c r="F268" s="79">
        <f t="shared" si="8"/>
        <v>0</v>
      </c>
      <c r="H268" s="86"/>
      <c r="I268" s="80" t="e">
        <f>VLOOKUP(A268,Kernassortiment!$F:$H,4,FALSE)</f>
        <v>#N/A</v>
      </c>
    </row>
    <row r="269" spans="1:9" ht="13" thickBot="1" x14ac:dyDescent="0.3">
      <c r="A269" s="84" t="s">
        <v>644</v>
      </c>
      <c r="B269" s="84" t="s">
        <v>1446</v>
      </c>
      <c r="C269" s="85"/>
      <c r="D269" s="85"/>
      <c r="E269" s="85"/>
      <c r="F269" s="79">
        <f t="shared" si="8"/>
        <v>0</v>
      </c>
      <c r="H269" s="86"/>
      <c r="I269" s="80" t="e">
        <f>VLOOKUP(A269,Kernassortiment!$F:$H,4,FALSE)</f>
        <v>#N/A</v>
      </c>
    </row>
    <row r="270" spans="1:9" ht="13" thickBot="1" x14ac:dyDescent="0.3">
      <c r="A270" s="84" t="s">
        <v>1447</v>
      </c>
      <c r="B270" s="84" t="s">
        <v>1448</v>
      </c>
      <c r="C270" s="85"/>
      <c r="D270" s="85"/>
      <c r="E270" s="85"/>
      <c r="F270" s="79">
        <f t="shared" si="8"/>
        <v>0</v>
      </c>
      <c r="H270" s="86"/>
      <c r="I270" s="80" t="e">
        <f>VLOOKUP(A270,Kernassortiment!$F:$H,4,FALSE)</f>
        <v>#N/A</v>
      </c>
    </row>
    <row r="271" spans="1:9" ht="13" thickBot="1" x14ac:dyDescent="0.3">
      <c r="A271" s="84" t="s">
        <v>1449</v>
      </c>
      <c r="B271" s="84" t="s">
        <v>1450</v>
      </c>
      <c r="C271" s="85"/>
      <c r="D271" s="85"/>
      <c r="E271" s="85"/>
      <c r="F271" s="79">
        <f t="shared" si="8"/>
        <v>0</v>
      </c>
      <c r="H271" s="86"/>
      <c r="I271" s="80" t="e">
        <f>VLOOKUP(A271,Kernassortiment!$F:$H,4,FALSE)</f>
        <v>#N/A</v>
      </c>
    </row>
    <row r="272" spans="1:9" ht="13" thickBot="1" x14ac:dyDescent="0.3">
      <c r="A272" s="84" t="s">
        <v>650</v>
      </c>
      <c r="B272" s="84" t="s">
        <v>1451</v>
      </c>
      <c r="C272" s="85">
        <v>7</v>
      </c>
      <c r="D272" s="85">
        <v>10</v>
      </c>
      <c r="E272" s="85"/>
      <c r="F272" s="79">
        <f t="shared" si="8"/>
        <v>8.5</v>
      </c>
      <c r="G272" s="79">
        <v>25</v>
      </c>
      <c r="H272" s="86">
        <f t="shared" si="9"/>
        <v>-16.5</v>
      </c>
      <c r="I272" s="80" t="e">
        <f>VLOOKUP(A272,Kernassortiment!$F:$H,4,FALSE)</f>
        <v>#N/A</v>
      </c>
    </row>
    <row r="273" spans="1:9" ht="13" thickBot="1" x14ac:dyDescent="0.3">
      <c r="A273" s="84" t="s">
        <v>1452</v>
      </c>
      <c r="B273" s="84" t="s">
        <v>1430</v>
      </c>
      <c r="C273" s="85">
        <v>15</v>
      </c>
      <c r="D273" s="85"/>
      <c r="E273" s="85"/>
      <c r="F273" s="79">
        <f t="shared" si="8"/>
        <v>15</v>
      </c>
      <c r="G273" s="79">
        <v>15</v>
      </c>
      <c r="H273" s="86">
        <f t="shared" si="9"/>
        <v>0</v>
      </c>
      <c r="I273" s="80" t="e">
        <f>VLOOKUP(A273,Kernassortiment!$F:$H,4,FALSE)</f>
        <v>#N/A</v>
      </c>
    </row>
    <row r="274" spans="1:9" ht="13" thickBot="1" x14ac:dyDescent="0.3">
      <c r="A274" s="84" t="s">
        <v>663</v>
      </c>
      <c r="B274" s="84" t="s">
        <v>1453</v>
      </c>
      <c r="C274" s="85">
        <v>11</v>
      </c>
      <c r="D274" s="85">
        <v>12</v>
      </c>
      <c r="E274" s="85"/>
      <c r="F274" s="79">
        <f t="shared" si="8"/>
        <v>11.5</v>
      </c>
      <c r="G274" s="79">
        <v>123</v>
      </c>
      <c r="H274" s="86">
        <f t="shared" si="9"/>
        <v>-111.5</v>
      </c>
      <c r="I274" s="80" t="e">
        <f>VLOOKUP(A274,Kernassortiment!$F:$H,4,FALSE)</f>
        <v>#N/A</v>
      </c>
    </row>
    <row r="275" spans="1:9" ht="13" thickBot="1" x14ac:dyDescent="0.3">
      <c r="A275" s="84" t="s">
        <v>654</v>
      </c>
      <c r="B275" s="84" t="s">
        <v>1454</v>
      </c>
      <c r="C275" s="85">
        <v>24</v>
      </c>
      <c r="D275" s="85">
        <v>8</v>
      </c>
      <c r="E275" s="85"/>
      <c r="F275" s="79">
        <f t="shared" si="8"/>
        <v>16</v>
      </c>
      <c r="G275" s="79">
        <v>32</v>
      </c>
      <c r="H275" s="86">
        <f t="shared" si="9"/>
        <v>-16</v>
      </c>
      <c r="I275" s="80" t="e">
        <f>VLOOKUP(A275,Kernassortiment!$F:$H,4,FALSE)</f>
        <v>#N/A</v>
      </c>
    </row>
    <row r="276" spans="1:9" ht="13" thickBot="1" x14ac:dyDescent="0.3">
      <c r="A276" s="84" t="s">
        <v>657</v>
      </c>
      <c r="B276" s="84" t="s">
        <v>1455</v>
      </c>
      <c r="C276" s="85">
        <v>16</v>
      </c>
      <c r="D276" s="85">
        <v>4</v>
      </c>
      <c r="E276" s="85"/>
      <c r="F276" s="79">
        <f t="shared" si="8"/>
        <v>10</v>
      </c>
      <c r="G276" s="79">
        <v>60</v>
      </c>
      <c r="H276" s="86">
        <f t="shared" si="9"/>
        <v>-50</v>
      </c>
      <c r="I276" s="80" t="e">
        <f>VLOOKUP(A276,Kernassortiment!$F:$H,4,FALSE)</f>
        <v>#N/A</v>
      </c>
    </row>
    <row r="277" spans="1:9" ht="13" thickBot="1" x14ac:dyDescent="0.3">
      <c r="A277" s="84" t="s">
        <v>702</v>
      </c>
      <c r="B277" s="84" t="s">
        <v>1456</v>
      </c>
      <c r="C277" s="85">
        <v>10</v>
      </c>
      <c r="D277" s="85">
        <v>6</v>
      </c>
      <c r="E277" s="85"/>
      <c r="F277" s="79">
        <f t="shared" si="8"/>
        <v>8</v>
      </c>
      <c r="G277" s="79">
        <v>16</v>
      </c>
      <c r="H277" s="86">
        <f t="shared" si="9"/>
        <v>-8</v>
      </c>
      <c r="I277" s="80" t="e">
        <f>VLOOKUP(A277,Kernassortiment!$F:$H,4,FALSE)</f>
        <v>#N/A</v>
      </c>
    </row>
    <row r="278" spans="1:9" ht="13" thickBot="1" x14ac:dyDescent="0.3">
      <c r="A278" s="84" t="s">
        <v>716</v>
      </c>
      <c r="B278" s="84" t="s">
        <v>1457</v>
      </c>
      <c r="C278" s="85">
        <v>171</v>
      </c>
      <c r="D278" s="85">
        <v>143</v>
      </c>
      <c r="E278" s="85"/>
      <c r="F278" s="79">
        <f t="shared" si="8"/>
        <v>157</v>
      </c>
      <c r="G278" s="79">
        <v>295</v>
      </c>
      <c r="H278" s="86">
        <f t="shared" si="9"/>
        <v>-138</v>
      </c>
      <c r="I278" s="80" t="e">
        <f>VLOOKUP(A278,Kernassortiment!$F:$H,4,FALSE)</f>
        <v>#N/A</v>
      </c>
    </row>
    <row r="279" spans="1:9" ht="13" thickBot="1" x14ac:dyDescent="0.3">
      <c r="A279" s="84" t="s">
        <v>710</v>
      </c>
      <c r="B279" s="84" t="s">
        <v>1458</v>
      </c>
      <c r="C279" s="85">
        <v>26</v>
      </c>
      <c r="D279" s="85">
        <v>67</v>
      </c>
      <c r="E279" s="85"/>
      <c r="F279" s="79">
        <f t="shared" si="8"/>
        <v>46.5</v>
      </c>
      <c r="G279" s="79">
        <v>93</v>
      </c>
      <c r="H279" s="86">
        <f t="shared" si="9"/>
        <v>-46.5</v>
      </c>
      <c r="I279" s="80" t="e">
        <f>VLOOKUP(A279,Kernassortiment!$F:$H,4,FALSE)</f>
        <v>#N/A</v>
      </c>
    </row>
    <row r="280" spans="1:9" ht="13" thickBot="1" x14ac:dyDescent="0.3">
      <c r="A280" s="84" t="s">
        <v>706</v>
      </c>
      <c r="B280" s="84" t="s">
        <v>1459</v>
      </c>
      <c r="C280" s="85">
        <v>18</v>
      </c>
      <c r="D280" s="85">
        <v>46</v>
      </c>
      <c r="E280" s="85"/>
      <c r="F280" s="79">
        <f t="shared" si="8"/>
        <v>32</v>
      </c>
      <c r="G280" s="79">
        <v>64</v>
      </c>
      <c r="H280" s="86">
        <f t="shared" si="9"/>
        <v>-32</v>
      </c>
      <c r="I280" s="80" t="e">
        <f>VLOOKUP(A280,Kernassortiment!$F:$H,4,FALSE)</f>
        <v>#N/A</v>
      </c>
    </row>
    <row r="281" spans="1:9" ht="13" thickBot="1" x14ac:dyDescent="0.3">
      <c r="A281" s="84" t="s">
        <v>713</v>
      </c>
      <c r="B281" s="84" t="s">
        <v>1460</v>
      </c>
      <c r="C281" s="85">
        <v>94</v>
      </c>
      <c r="D281" s="85">
        <v>109</v>
      </c>
      <c r="E281" s="85"/>
      <c r="F281" s="79">
        <f t="shared" si="8"/>
        <v>101.5</v>
      </c>
      <c r="G281" s="79">
        <v>187</v>
      </c>
      <c r="H281" s="86">
        <f t="shared" si="9"/>
        <v>-85.5</v>
      </c>
      <c r="I281" s="80" t="e">
        <f>VLOOKUP(A281,Kernassortiment!$F:$H,4,FALSE)</f>
        <v>#N/A</v>
      </c>
    </row>
    <row r="282" spans="1:9" ht="13" thickBot="1" x14ac:dyDescent="0.3">
      <c r="A282" s="84" t="s">
        <v>1021</v>
      </c>
      <c r="B282" s="84" t="s">
        <v>1461</v>
      </c>
      <c r="C282" s="85">
        <v>22</v>
      </c>
      <c r="D282" s="85">
        <v>14</v>
      </c>
      <c r="E282" s="85"/>
      <c r="F282" s="79">
        <f t="shared" si="8"/>
        <v>18</v>
      </c>
      <c r="G282" s="79">
        <v>36</v>
      </c>
      <c r="H282" s="86">
        <f t="shared" si="9"/>
        <v>-18</v>
      </c>
      <c r="I282" s="80" t="e">
        <f>VLOOKUP(A282,Kernassortiment!$F:$H,4,FALSE)</f>
        <v>#N/A</v>
      </c>
    </row>
    <row r="283" spans="1:9" ht="13" thickBot="1" x14ac:dyDescent="0.3">
      <c r="A283" s="84" t="s">
        <v>1018</v>
      </c>
      <c r="B283" s="84" t="s">
        <v>1462</v>
      </c>
      <c r="C283" s="85"/>
      <c r="D283" s="85">
        <v>4</v>
      </c>
      <c r="E283" s="85"/>
      <c r="F283" s="79">
        <f t="shared" si="8"/>
        <v>4</v>
      </c>
      <c r="G283" s="79">
        <v>4</v>
      </c>
      <c r="H283" s="86">
        <f t="shared" si="9"/>
        <v>0</v>
      </c>
      <c r="I283" s="80" t="e">
        <f>VLOOKUP(A283,Kernassortiment!$F:$H,4,FALSE)</f>
        <v>#N/A</v>
      </c>
    </row>
    <row r="284" spans="1:9" ht="13" thickBot="1" x14ac:dyDescent="0.3">
      <c r="A284" s="84" t="s">
        <v>740</v>
      </c>
      <c r="B284" s="84" t="s">
        <v>1463</v>
      </c>
      <c r="C284" s="85">
        <v>4</v>
      </c>
      <c r="D284" s="85">
        <v>2</v>
      </c>
      <c r="E284" s="85"/>
      <c r="F284" s="79">
        <f t="shared" si="8"/>
        <v>3</v>
      </c>
      <c r="G284" s="79">
        <v>6</v>
      </c>
      <c r="H284" s="86">
        <f t="shared" si="9"/>
        <v>-3</v>
      </c>
      <c r="I284" s="80" t="e">
        <f>VLOOKUP(A284,Kernassortiment!$F:$H,4,FALSE)</f>
        <v>#N/A</v>
      </c>
    </row>
    <row r="285" spans="1:9" ht="13" thickBot="1" x14ac:dyDescent="0.3">
      <c r="A285" s="84" t="s">
        <v>1464</v>
      </c>
      <c r="B285" s="84" t="s">
        <v>1465</v>
      </c>
      <c r="C285" s="85">
        <v>1807</v>
      </c>
      <c r="D285" s="85">
        <v>2634</v>
      </c>
      <c r="E285" s="85"/>
      <c r="F285" s="79">
        <f t="shared" si="8"/>
        <v>2220.5</v>
      </c>
      <c r="G285" s="79">
        <v>4371</v>
      </c>
      <c r="H285" s="86">
        <f t="shared" si="9"/>
        <v>-2150.5</v>
      </c>
      <c r="I285" s="80" t="e">
        <f>VLOOKUP(A285,Kernassortiment!$F:$H,4,FALSE)</f>
        <v>#N/A</v>
      </c>
    </row>
    <row r="286" spans="1:9" ht="13" thickBot="1" x14ac:dyDescent="0.3">
      <c r="A286" s="84" t="s">
        <v>1466</v>
      </c>
      <c r="B286" s="84" t="s">
        <v>1467</v>
      </c>
      <c r="C286" s="85">
        <v>190</v>
      </c>
      <c r="D286" s="85">
        <v>293</v>
      </c>
      <c r="E286" s="85">
        <v>300</v>
      </c>
      <c r="F286" s="79">
        <f t="shared" si="8"/>
        <v>261</v>
      </c>
      <c r="G286" s="79">
        <v>483</v>
      </c>
      <c r="H286" s="86">
        <f t="shared" si="9"/>
        <v>-222</v>
      </c>
      <c r="I286" s="80" t="e">
        <f>VLOOKUP(A286,Kernassortiment!$F:$H,4,FALSE)</f>
        <v>#N/A</v>
      </c>
    </row>
    <row r="287" spans="1:9" ht="13" thickBot="1" x14ac:dyDescent="0.3">
      <c r="A287" s="84" t="s">
        <v>1468</v>
      </c>
      <c r="B287" s="84" t="s">
        <v>1469</v>
      </c>
      <c r="C287" s="85">
        <v>243</v>
      </c>
      <c r="D287" s="85">
        <v>495</v>
      </c>
      <c r="E287" s="85">
        <v>305</v>
      </c>
      <c r="F287" s="79">
        <f t="shared" si="8"/>
        <v>347.66666666666669</v>
      </c>
      <c r="G287" s="79">
        <v>738</v>
      </c>
      <c r="H287" s="86">
        <f t="shared" si="9"/>
        <v>-390.33333333333331</v>
      </c>
      <c r="I287" s="80" t="e">
        <f>VLOOKUP(A287,Kernassortiment!$F:$H,4,FALSE)</f>
        <v>#N/A</v>
      </c>
    </row>
    <row r="288" spans="1:9" ht="13" thickBot="1" x14ac:dyDescent="0.3">
      <c r="A288" s="84" t="s">
        <v>1046</v>
      </c>
      <c r="B288" s="84" t="s">
        <v>1470</v>
      </c>
      <c r="C288" s="85"/>
      <c r="D288" s="85">
        <v>56</v>
      </c>
      <c r="E288" s="85"/>
      <c r="F288" s="79">
        <f t="shared" si="8"/>
        <v>56</v>
      </c>
      <c r="G288" s="79">
        <v>61</v>
      </c>
      <c r="H288" s="86">
        <f t="shared" si="9"/>
        <v>-5</v>
      </c>
      <c r="I288" s="80" t="e">
        <f>VLOOKUP(A288,Kernassortiment!$F:$H,4,FALSE)</f>
        <v>#N/A</v>
      </c>
    </row>
    <row r="289" spans="1:9" ht="13" thickBot="1" x14ac:dyDescent="0.3">
      <c r="A289" s="84" t="s">
        <v>1471</v>
      </c>
      <c r="B289" s="84" t="s">
        <v>1472</v>
      </c>
      <c r="C289" s="85">
        <v>183</v>
      </c>
      <c r="D289" s="85">
        <v>202</v>
      </c>
      <c r="E289" s="85"/>
      <c r="F289" s="79">
        <f t="shared" si="8"/>
        <v>192.5</v>
      </c>
      <c r="G289" s="79">
        <v>385</v>
      </c>
      <c r="H289" s="86">
        <f t="shared" si="9"/>
        <v>-192.5</v>
      </c>
      <c r="I289" s="80" t="e">
        <f>VLOOKUP(A289,Kernassortiment!$F:$H,4,FALSE)</f>
        <v>#N/A</v>
      </c>
    </row>
    <row r="290" spans="1:9" ht="13" thickBot="1" x14ac:dyDescent="0.3">
      <c r="A290" s="84" t="s">
        <v>1473</v>
      </c>
      <c r="B290" s="84" t="s">
        <v>1474</v>
      </c>
      <c r="C290" s="85">
        <v>227</v>
      </c>
      <c r="D290" s="85">
        <v>490</v>
      </c>
      <c r="E290" s="85"/>
      <c r="F290" s="79">
        <f t="shared" si="8"/>
        <v>358.5</v>
      </c>
      <c r="G290" s="79">
        <v>693</v>
      </c>
      <c r="H290" s="86">
        <f t="shared" si="9"/>
        <v>-334.5</v>
      </c>
      <c r="I290" s="80" t="e">
        <f>VLOOKUP(A290,Kernassortiment!$F:$H,4,FALSE)</f>
        <v>#N/A</v>
      </c>
    </row>
    <row r="291" spans="1:9" ht="13" thickBot="1" x14ac:dyDescent="0.3">
      <c r="A291" s="84" t="s">
        <v>1475</v>
      </c>
      <c r="B291" s="84" t="s">
        <v>1476</v>
      </c>
      <c r="C291" s="85">
        <v>12</v>
      </c>
      <c r="D291" s="85"/>
      <c r="E291" s="85"/>
      <c r="F291" s="79">
        <f t="shared" si="8"/>
        <v>12</v>
      </c>
      <c r="G291" s="79">
        <v>12</v>
      </c>
      <c r="H291" s="86">
        <f t="shared" si="9"/>
        <v>0</v>
      </c>
      <c r="I291" s="80" t="e">
        <f>VLOOKUP(A291,Kernassortiment!$F:$H,4,FALSE)</f>
        <v>#N/A</v>
      </c>
    </row>
    <row r="292" spans="1:9" ht="13" thickBot="1" x14ac:dyDescent="0.3">
      <c r="A292" s="84" t="s">
        <v>847</v>
      </c>
      <c r="B292" s="84" t="s">
        <v>1477</v>
      </c>
      <c r="C292" s="85">
        <v>10</v>
      </c>
      <c r="D292" s="85"/>
      <c r="E292" s="85"/>
      <c r="F292" s="79">
        <f t="shared" si="8"/>
        <v>10</v>
      </c>
      <c r="G292" s="79">
        <v>10</v>
      </c>
      <c r="H292" s="86">
        <f t="shared" si="9"/>
        <v>0</v>
      </c>
      <c r="I292" s="80" t="e">
        <f>VLOOKUP(A292,Kernassortiment!$F:$H,4,FALSE)</f>
        <v>#N/A</v>
      </c>
    </row>
    <row r="293" spans="1:9" ht="13" thickBot="1" x14ac:dyDescent="0.3">
      <c r="A293" s="84" t="s">
        <v>850</v>
      </c>
      <c r="B293" s="84" t="s">
        <v>1478</v>
      </c>
      <c r="C293" s="85">
        <v>7</v>
      </c>
      <c r="D293" s="85"/>
      <c r="E293" s="85"/>
      <c r="F293" s="79">
        <f t="shared" si="8"/>
        <v>7</v>
      </c>
      <c r="G293" s="79">
        <v>7</v>
      </c>
      <c r="H293" s="86">
        <f t="shared" si="9"/>
        <v>0</v>
      </c>
      <c r="I293" s="80" t="e">
        <f>VLOOKUP(A293,Kernassortiment!$F:$H,4,FALSE)</f>
        <v>#N/A</v>
      </c>
    </row>
    <row r="294" spans="1:9" ht="13" thickBot="1" x14ac:dyDescent="0.3">
      <c r="A294" s="84" t="s">
        <v>903</v>
      </c>
      <c r="B294" s="84" t="s">
        <v>1479</v>
      </c>
      <c r="C294" s="85">
        <v>5</v>
      </c>
      <c r="D294" s="85">
        <v>4</v>
      </c>
      <c r="E294" s="85"/>
      <c r="F294" s="79">
        <f t="shared" si="8"/>
        <v>4.5</v>
      </c>
      <c r="G294" s="79">
        <v>17</v>
      </c>
      <c r="H294" s="86">
        <f t="shared" si="9"/>
        <v>-12.5</v>
      </c>
      <c r="I294" s="80" t="e">
        <f>VLOOKUP(A294,Kernassortiment!$F:$H,4,FALSE)</f>
        <v>#N/A</v>
      </c>
    </row>
    <row r="295" spans="1:9" ht="13" thickBot="1" x14ac:dyDescent="0.3">
      <c r="A295" s="84" t="s">
        <v>906</v>
      </c>
      <c r="B295" s="84" t="s">
        <v>1480</v>
      </c>
      <c r="C295" s="85"/>
      <c r="D295" s="85"/>
      <c r="E295" s="85"/>
      <c r="F295" s="79">
        <f t="shared" si="8"/>
        <v>0</v>
      </c>
      <c r="H295" s="86"/>
      <c r="I295" s="80" t="e">
        <f>VLOOKUP(A295,Kernassortiment!$F:$H,4,FALSE)</f>
        <v>#N/A</v>
      </c>
    </row>
    <row r="296" spans="1:9" ht="13" thickBot="1" x14ac:dyDescent="0.3">
      <c r="A296" s="84" t="s">
        <v>910</v>
      </c>
      <c r="B296" s="84" t="s">
        <v>1481</v>
      </c>
      <c r="C296" s="85">
        <v>6</v>
      </c>
      <c r="D296" s="85"/>
      <c r="E296" s="85"/>
      <c r="F296" s="79">
        <f t="shared" si="8"/>
        <v>6</v>
      </c>
      <c r="G296" s="79">
        <v>6</v>
      </c>
      <c r="H296" s="86">
        <f t="shared" si="9"/>
        <v>0</v>
      </c>
      <c r="I296" s="80" t="e">
        <f>VLOOKUP(A296,Kernassortiment!$F:$H,4,FALSE)</f>
        <v>#N/A</v>
      </c>
    </row>
    <row r="297" spans="1:9" ht="13" thickBot="1" x14ac:dyDescent="0.3">
      <c r="A297" s="84" t="s">
        <v>1033</v>
      </c>
      <c r="B297" s="84" t="s">
        <v>1482</v>
      </c>
      <c r="C297" s="85"/>
      <c r="D297" s="85"/>
      <c r="E297" s="85"/>
      <c r="F297" s="79">
        <f t="shared" si="8"/>
        <v>0</v>
      </c>
      <c r="H297" s="86"/>
      <c r="I297" s="80" t="e">
        <f>VLOOKUP(A297,Kernassortiment!$F:$H,4,FALSE)</f>
        <v>#N/A</v>
      </c>
    </row>
    <row r="298" spans="1:9" ht="13" thickBot="1" x14ac:dyDescent="0.3">
      <c r="A298" s="84" t="s">
        <v>1030</v>
      </c>
      <c r="B298" s="84" t="s">
        <v>1483</v>
      </c>
      <c r="C298" s="85"/>
      <c r="D298" s="85"/>
      <c r="E298" s="85"/>
      <c r="F298" s="79">
        <f t="shared" si="8"/>
        <v>0</v>
      </c>
      <c r="H298" s="86"/>
      <c r="I298" s="80" t="e">
        <f>VLOOKUP(A298,Kernassortiment!$F:$H,4,FALSE)</f>
        <v>#N/A</v>
      </c>
    </row>
    <row r="299" spans="1:9" ht="13" thickBot="1" x14ac:dyDescent="0.3">
      <c r="A299" s="84" t="s">
        <v>900</v>
      </c>
      <c r="B299" s="84" t="s">
        <v>1484</v>
      </c>
      <c r="C299" s="85"/>
      <c r="D299" s="85"/>
      <c r="E299" s="85"/>
      <c r="F299" s="79">
        <f t="shared" si="8"/>
        <v>0</v>
      </c>
      <c r="H299" s="86"/>
      <c r="I299" s="80" t="e">
        <f>VLOOKUP(A299,Kernassortiment!$F:$H,4,FALSE)</f>
        <v>#N/A</v>
      </c>
    </row>
    <row r="300" spans="1:9" ht="13" thickBot="1" x14ac:dyDescent="0.3">
      <c r="A300" s="84" t="s">
        <v>920</v>
      </c>
      <c r="B300" s="84" t="s">
        <v>1485</v>
      </c>
      <c r="C300" s="85">
        <v>23</v>
      </c>
      <c r="D300" s="85">
        <v>19</v>
      </c>
      <c r="E300" s="85"/>
      <c r="F300" s="79">
        <f t="shared" si="8"/>
        <v>21</v>
      </c>
      <c r="G300" s="79">
        <v>41</v>
      </c>
      <c r="H300" s="86">
        <f t="shared" si="9"/>
        <v>-20</v>
      </c>
      <c r="I300" s="80" t="e">
        <f>VLOOKUP(A300,Kernassortiment!$F:$H,4,FALSE)</f>
        <v>#N/A</v>
      </c>
    </row>
    <row r="301" spans="1:9" ht="13" thickBot="1" x14ac:dyDescent="0.3">
      <c r="A301" s="84" t="s">
        <v>923</v>
      </c>
      <c r="B301" s="84" t="s">
        <v>1486</v>
      </c>
      <c r="C301" s="85">
        <v>15</v>
      </c>
      <c r="D301" s="85">
        <v>54</v>
      </c>
      <c r="E301" s="85"/>
      <c r="F301" s="79">
        <f t="shared" si="8"/>
        <v>34.5</v>
      </c>
      <c r="G301" s="79">
        <v>69</v>
      </c>
      <c r="H301" s="86">
        <f t="shared" si="9"/>
        <v>-34.5</v>
      </c>
      <c r="I301" s="80" t="e">
        <f>VLOOKUP(A301,Kernassortiment!$F:$H,4,FALSE)</f>
        <v>#N/A</v>
      </c>
    </row>
    <row r="302" spans="1:9" ht="13" thickBot="1" x14ac:dyDescent="0.3">
      <c r="A302" s="84" t="s">
        <v>935</v>
      </c>
      <c r="B302" s="84" t="s">
        <v>1487</v>
      </c>
      <c r="C302" s="85"/>
      <c r="D302" s="85">
        <v>2</v>
      </c>
      <c r="E302" s="85"/>
      <c r="F302" s="79">
        <f t="shared" si="8"/>
        <v>2</v>
      </c>
      <c r="G302" s="79">
        <v>2</v>
      </c>
      <c r="H302" s="86">
        <f t="shared" si="9"/>
        <v>0</v>
      </c>
      <c r="I302" s="80" t="e">
        <f>VLOOKUP(A302,Kernassortiment!$F:$H,4,FALSE)</f>
        <v>#N/A</v>
      </c>
    </row>
    <row r="303" spans="1:9" ht="13" thickBot="1" x14ac:dyDescent="0.3">
      <c r="A303" s="84" t="s">
        <v>1488</v>
      </c>
      <c r="B303" s="84" t="s">
        <v>1489</v>
      </c>
      <c r="C303" s="85">
        <v>215</v>
      </c>
      <c r="D303" s="85">
        <v>283</v>
      </c>
      <c r="E303" s="85"/>
      <c r="F303" s="79">
        <f t="shared" si="8"/>
        <v>249</v>
      </c>
      <c r="G303" s="79">
        <v>453</v>
      </c>
      <c r="H303" s="86">
        <f t="shared" si="9"/>
        <v>-204</v>
      </c>
      <c r="I303" s="80" t="e">
        <f>VLOOKUP(A303,Kernassortiment!$F:$H,4,FALSE)</f>
        <v>#N/A</v>
      </c>
    </row>
    <row r="304" spans="1:9" ht="13" thickBot="1" x14ac:dyDescent="0.3">
      <c r="A304" s="84" t="s">
        <v>1490</v>
      </c>
      <c r="B304" s="84" t="s">
        <v>1491</v>
      </c>
      <c r="C304" s="85">
        <v>16</v>
      </c>
      <c r="D304" s="85">
        <v>9</v>
      </c>
      <c r="E304" s="85"/>
      <c r="F304" s="79">
        <f t="shared" si="8"/>
        <v>12.5</v>
      </c>
      <c r="G304" s="79">
        <v>25</v>
      </c>
      <c r="H304" s="86">
        <f t="shared" si="9"/>
        <v>-12.5</v>
      </c>
      <c r="I304" s="80" t="e">
        <f>VLOOKUP(A304,Kernassortiment!$F:$H,4,FALSE)</f>
        <v>#N/A</v>
      </c>
    </row>
    <row r="305" spans="1:9" ht="13" thickBot="1" x14ac:dyDescent="0.3">
      <c r="A305" s="84" t="s">
        <v>1036</v>
      </c>
      <c r="B305" s="84" t="s">
        <v>1492</v>
      </c>
      <c r="C305" s="85"/>
      <c r="D305" s="85"/>
      <c r="E305" s="85"/>
      <c r="F305" s="79">
        <f t="shared" si="8"/>
        <v>0</v>
      </c>
      <c r="H305" s="86"/>
      <c r="I305" s="80" t="e">
        <f>VLOOKUP(A305,Kernassortiment!$F:$H,4,FALSE)</f>
        <v>#N/A</v>
      </c>
    </row>
    <row r="306" spans="1:9" ht="13" thickBot="1" x14ac:dyDescent="0.3">
      <c r="A306" s="84" t="s">
        <v>1039</v>
      </c>
      <c r="B306" s="84" t="s">
        <v>1493</v>
      </c>
      <c r="C306" s="85"/>
      <c r="D306" s="85"/>
      <c r="E306" s="85"/>
      <c r="F306" s="79">
        <f t="shared" si="8"/>
        <v>0</v>
      </c>
      <c r="H306" s="86"/>
      <c r="I306" s="80" t="e">
        <f>VLOOKUP(A306,Kernassortiment!$F:$H,4,FALSE)</f>
        <v>#N/A</v>
      </c>
    </row>
    <row r="307" spans="1:9" ht="13" thickBot="1" x14ac:dyDescent="0.3">
      <c r="A307" s="84" t="s">
        <v>1494</v>
      </c>
      <c r="B307" s="84" t="s">
        <v>1495</v>
      </c>
      <c r="C307" s="85">
        <v>120</v>
      </c>
      <c r="D307" s="85">
        <v>1082</v>
      </c>
      <c r="E307" s="85"/>
      <c r="F307" s="79">
        <f t="shared" si="8"/>
        <v>601</v>
      </c>
      <c r="G307" s="79">
        <v>1202</v>
      </c>
      <c r="H307" s="86">
        <f t="shared" si="9"/>
        <v>-601</v>
      </c>
      <c r="I307" s="80" t="e">
        <f>VLOOKUP(A307,Kernassortiment!$F:$H,4,FALSE)</f>
        <v>#N/A</v>
      </c>
    </row>
    <row r="308" spans="1:9" ht="13" thickBot="1" x14ac:dyDescent="0.3">
      <c r="A308" s="84" t="s">
        <v>1496</v>
      </c>
      <c r="B308" s="84" t="s">
        <v>1497</v>
      </c>
      <c r="C308" s="85">
        <v>278</v>
      </c>
      <c r="D308" s="85">
        <v>70</v>
      </c>
      <c r="E308" s="85"/>
      <c r="F308" s="79">
        <f t="shared" si="8"/>
        <v>174</v>
      </c>
      <c r="G308" s="79">
        <v>348</v>
      </c>
      <c r="H308" s="86">
        <f t="shared" si="9"/>
        <v>-174</v>
      </c>
      <c r="I308" s="80" t="e">
        <f>VLOOKUP(A308,Kernassortiment!$F:$H,4,FALSE)</f>
        <v>#N/A</v>
      </c>
    </row>
    <row r="309" spans="1:9" ht="13" thickBot="1" x14ac:dyDescent="0.3">
      <c r="A309" s="84" t="s">
        <v>1052</v>
      </c>
      <c r="B309" s="88" t="s">
        <v>1498</v>
      </c>
      <c r="C309" s="85"/>
      <c r="D309" s="85">
        <v>4</v>
      </c>
      <c r="E309" s="85"/>
      <c r="F309" s="79">
        <f t="shared" si="8"/>
        <v>4</v>
      </c>
      <c r="G309" s="79">
        <v>2</v>
      </c>
      <c r="H309" s="86">
        <f t="shared" si="9"/>
        <v>2</v>
      </c>
      <c r="I309" s="80" t="e">
        <f>VLOOKUP(A309,Kernassortiment!$F:$H,4,FALSE)</f>
        <v>#N/A</v>
      </c>
    </row>
    <row r="310" spans="1:9" ht="13" thickBot="1" x14ac:dyDescent="0.3">
      <c r="A310" s="84" t="s">
        <v>1499</v>
      </c>
      <c r="B310" s="84" t="s">
        <v>1500</v>
      </c>
      <c r="C310" s="85">
        <v>12</v>
      </c>
      <c r="D310" s="85"/>
      <c r="E310" s="85"/>
      <c r="F310" s="79">
        <f t="shared" si="8"/>
        <v>12</v>
      </c>
      <c r="G310" s="79">
        <v>12</v>
      </c>
      <c r="H310" s="86">
        <f t="shared" si="9"/>
        <v>0</v>
      </c>
      <c r="I310" s="80" t="e">
        <f>VLOOKUP(A310,Kernassortiment!$F:$H,4,FALSE)</f>
        <v>#N/A</v>
      </c>
    </row>
    <row r="311" spans="1:9" ht="13" thickBot="1" x14ac:dyDescent="0.3">
      <c r="A311" s="84" t="s">
        <v>1501</v>
      </c>
      <c r="B311" s="84" t="s">
        <v>1502</v>
      </c>
      <c r="C311" s="85"/>
      <c r="D311" s="85"/>
      <c r="E311" s="85"/>
      <c r="F311" s="79">
        <f t="shared" si="8"/>
        <v>0</v>
      </c>
      <c r="H311" s="86"/>
      <c r="I311" s="80" t="e">
        <f>VLOOKUP(A311,Kernassortiment!$F:$H,4,FALSE)</f>
        <v>#N/A</v>
      </c>
    </row>
    <row r="312" spans="1:9" ht="13" thickBot="1" x14ac:dyDescent="0.3">
      <c r="A312" s="84" t="s">
        <v>1503</v>
      </c>
      <c r="B312" s="88" t="s">
        <v>1504</v>
      </c>
      <c r="C312" s="85"/>
      <c r="D312" s="85"/>
      <c r="E312" s="85"/>
      <c r="F312" s="79">
        <f t="shared" si="8"/>
        <v>0</v>
      </c>
      <c r="H312" s="86"/>
      <c r="I312" s="80" t="e">
        <f>VLOOKUP(A312,Kernassortiment!$F:$H,4,FALSE)</f>
        <v>#N/A</v>
      </c>
    </row>
    <row r="313" spans="1:9" ht="13" thickBot="1" x14ac:dyDescent="0.3">
      <c r="A313" s="84" t="s">
        <v>1505</v>
      </c>
      <c r="B313" s="84" t="s">
        <v>1506</v>
      </c>
      <c r="C313" s="85"/>
      <c r="D313" s="85">
        <v>2061</v>
      </c>
      <c r="E313" s="85"/>
      <c r="F313" s="79">
        <f t="shared" si="8"/>
        <v>2061</v>
      </c>
      <c r="G313" s="79">
        <v>2037</v>
      </c>
      <c r="H313" s="86">
        <f t="shared" si="9"/>
        <v>24</v>
      </c>
      <c r="I313" s="80" t="e">
        <f>VLOOKUP(A313,Kernassortiment!$F:$H,4,FALSE)</f>
        <v>#N/A</v>
      </c>
    </row>
    <row r="314" spans="1:9" ht="13" thickBot="1" x14ac:dyDescent="0.3">
      <c r="A314" s="84" t="s">
        <v>1507</v>
      </c>
      <c r="B314" s="84" t="s">
        <v>1508</v>
      </c>
      <c r="C314" s="85"/>
      <c r="D314" s="85">
        <v>19</v>
      </c>
      <c r="E314" s="85"/>
      <c r="F314" s="79">
        <f t="shared" si="8"/>
        <v>19</v>
      </c>
      <c r="G314" s="79">
        <v>9</v>
      </c>
      <c r="H314" s="86">
        <f t="shared" si="9"/>
        <v>10</v>
      </c>
      <c r="I314" s="80" t="e">
        <f>VLOOKUP(A314,Kernassortiment!$F:$H,4,FALSE)</f>
        <v>#N/A</v>
      </c>
    </row>
    <row r="315" spans="1:9" ht="13" thickBot="1" x14ac:dyDescent="0.3">
      <c r="A315" s="84" t="s">
        <v>1509</v>
      </c>
      <c r="B315" s="84" t="s">
        <v>1510</v>
      </c>
      <c r="C315" s="85"/>
      <c r="D315" s="85"/>
      <c r="E315" s="85"/>
      <c r="F315" s="79">
        <f t="shared" si="8"/>
        <v>0</v>
      </c>
      <c r="H315" s="86"/>
      <c r="I315" s="80" t="e">
        <f>VLOOKUP(A315,Kernassortiment!$F:$H,4,FALSE)</f>
        <v>#N/A</v>
      </c>
    </row>
    <row r="316" spans="1:9" ht="13" thickBot="1" x14ac:dyDescent="0.3">
      <c r="A316" s="84" t="s">
        <v>1511</v>
      </c>
      <c r="B316" s="84" t="s">
        <v>1512</v>
      </c>
      <c r="C316" s="85"/>
      <c r="D316" s="85">
        <v>2</v>
      </c>
      <c r="E316" s="85"/>
      <c r="F316" s="79">
        <f t="shared" si="8"/>
        <v>2</v>
      </c>
      <c r="G316" s="79">
        <v>2</v>
      </c>
      <c r="H316" s="86">
        <f t="shared" si="9"/>
        <v>0</v>
      </c>
      <c r="I316" s="80" t="e">
        <f>VLOOKUP(A316,Kernassortiment!$F:$H,4,FALSE)</f>
        <v>#N/A</v>
      </c>
    </row>
    <row r="317" spans="1:9" ht="13" thickBot="1" x14ac:dyDescent="0.3">
      <c r="A317" s="84" t="s">
        <v>1513</v>
      </c>
      <c r="B317" s="84" t="s">
        <v>1514</v>
      </c>
      <c r="C317" s="85"/>
      <c r="D317" s="85">
        <v>18</v>
      </c>
      <c r="E317" s="85"/>
      <c r="F317" s="79">
        <f t="shared" si="8"/>
        <v>18</v>
      </c>
      <c r="G317" s="79">
        <v>7</v>
      </c>
      <c r="H317" s="86">
        <f t="shared" si="9"/>
        <v>11</v>
      </c>
      <c r="I317" s="80" t="e">
        <f>VLOOKUP(A317,Kernassortiment!$F:$H,4,FALSE)</f>
        <v>#N/A</v>
      </c>
    </row>
    <row r="318" spans="1:9" ht="13" thickBot="1" x14ac:dyDescent="0.3">
      <c r="A318" s="84" t="s">
        <v>1515</v>
      </c>
      <c r="B318" s="84" t="s">
        <v>1516</v>
      </c>
      <c r="C318" s="85"/>
      <c r="D318" s="85"/>
      <c r="E318" s="85"/>
      <c r="F318" s="79">
        <f t="shared" si="8"/>
        <v>0</v>
      </c>
      <c r="H318" s="86"/>
      <c r="I318" s="80" t="e">
        <f>VLOOKUP(A318,Kernassortiment!$F:$H,4,FALSE)</f>
        <v>#N/A</v>
      </c>
    </row>
    <row r="319" spans="1:9" ht="13" thickBot="1" x14ac:dyDescent="0.3">
      <c r="A319" s="84" t="s">
        <v>1517</v>
      </c>
      <c r="B319" s="117" t="s">
        <v>1518</v>
      </c>
      <c r="C319" s="85"/>
      <c r="D319" s="85">
        <v>108</v>
      </c>
      <c r="E319" s="85"/>
      <c r="F319" s="79">
        <f t="shared" si="8"/>
        <v>108</v>
      </c>
      <c r="G319" s="79">
        <v>100</v>
      </c>
      <c r="H319" s="86">
        <f t="shared" si="9"/>
        <v>8</v>
      </c>
      <c r="I319" s="80" t="e">
        <f>VLOOKUP(A319,Kernassortiment!$F:$H,4,FALSE)</f>
        <v>#N/A</v>
      </c>
    </row>
    <row r="320" spans="1:9" ht="13" thickBot="1" x14ac:dyDescent="0.3">
      <c r="A320" s="84" t="s">
        <v>1519</v>
      </c>
      <c r="B320" s="84" t="s">
        <v>1520</v>
      </c>
      <c r="C320" s="85"/>
      <c r="D320" s="85">
        <v>40</v>
      </c>
      <c r="E320" s="85"/>
      <c r="F320" s="79">
        <f t="shared" si="8"/>
        <v>40</v>
      </c>
      <c r="G320" s="79">
        <v>28</v>
      </c>
      <c r="H320" s="86">
        <f t="shared" si="9"/>
        <v>12</v>
      </c>
      <c r="I320" s="80" t="e">
        <f>VLOOKUP(A320,Kernassortiment!$F:$H,4,FALSE)</f>
        <v>#N/A</v>
      </c>
    </row>
    <row r="321" spans="1:9" ht="13" thickBot="1" x14ac:dyDescent="0.3">
      <c r="A321" s="84" t="s">
        <v>1521</v>
      </c>
      <c r="B321" s="84" t="s">
        <v>1522</v>
      </c>
      <c r="C321" s="85"/>
      <c r="D321" s="85"/>
      <c r="E321" s="85"/>
      <c r="F321" s="79">
        <f t="shared" si="8"/>
        <v>0</v>
      </c>
      <c r="H321" s="86"/>
      <c r="I321" s="80" t="e">
        <f>VLOOKUP(A321,Kernassortiment!$F:$H,4,FALSE)</f>
        <v>#N/A</v>
      </c>
    </row>
    <row r="322" spans="1:9" ht="13" thickBot="1" x14ac:dyDescent="0.3">
      <c r="A322" s="84" t="s">
        <v>1523</v>
      </c>
      <c r="B322" s="84" t="s">
        <v>1524</v>
      </c>
      <c r="C322" s="85"/>
      <c r="D322" s="85"/>
      <c r="E322" s="85"/>
      <c r="F322" s="79">
        <f t="shared" si="8"/>
        <v>0</v>
      </c>
      <c r="H322" s="86"/>
      <c r="I322" s="80" t="e">
        <f>VLOOKUP(A322,Kernassortiment!$F:$H,4,FALSE)</f>
        <v>#N/A</v>
      </c>
    </row>
    <row r="323" spans="1:9" ht="13" thickBot="1" x14ac:dyDescent="0.3">
      <c r="A323" s="84" t="s">
        <v>1525</v>
      </c>
      <c r="B323" s="84" t="s">
        <v>1526</v>
      </c>
      <c r="C323" s="85"/>
      <c r="D323" s="85">
        <v>6</v>
      </c>
      <c r="E323" s="85"/>
      <c r="F323" s="79">
        <f t="shared" si="8"/>
        <v>6</v>
      </c>
      <c r="G323" s="79">
        <v>2</v>
      </c>
      <c r="H323" s="86">
        <f t="shared" si="9"/>
        <v>4</v>
      </c>
      <c r="I323" s="80" t="e">
        <f>VLOOKUP(A323,Kernassortiment!$F:$H,4,FALSE)</f>
        <v>#N/A</v>
      </c>
    </row>
    <row r="324" spans="1:9" ht="13" thickBot="1" x14ac:dyDescent="0.3">
      <c r="A324" s="84" t="s">
        <v>1527</v>
      </c>
      <c r="B324" s="84" t="s">
        <v>1528</v>
      </c>
      <c r="C324" s="85"/>
      <c r="D324" s="85"/>
      <c r="E324" s="85"/>
      <c r="F324" s="79">
        <f t="shared" si="8"/>
        <v>0</v>
      </c>
      <c r="H324" s="86"/>
      <c r="I324" s="80" t="e">
        <f>VLOOKUP(A324,Kernassortiment!$F:$H,4,FALSE)</f>
        <v>#N/A</v>
      </c>
    </row>
    <row r="325" spans="1:9" ht="13" thickBot="1" x14ac:dyDescent="0.3">
      <c r="A325" s="84" t="s">
        <v>1529</v>
      </c>
      <c r="B325" s="84" t="s">
        <v>1530</v>
      </c>
      <c r="C325" s="85">
        <v>22</v>
      </c>
      <c r="D325" s="85">
        <v>130</v>
      </c>
      <c r="E325" s="85"/>
      <c r="F325" s="79">
        <f t="shared" ref="F325:F348" si="10">IFERROR(AVERAGE(C325:E325),0)</f>
        <v>76</v>
      </c>
      <c r="G325" s="79">
        <v>152</v>
      </c>
      <c r="H325" s="86">
        <f t="shared" ref="H325:H348" si="11">F325-G325</f>
        <v>-76</v>
      </c>
      <c r="I325" s="80" t="e">
        <f>VLOOKUP(A325,Kernassortiment!$F:$H,4,FALSE)</f>
        <v>#N/A</v>
      </c>
    </row>
    <row r="326" spans="1:9" ht="13" thickBot="1" x14ac:dyDescent="0.3">
      <c r="A326" s="84" t="s">
        <v>1080</v>
      </c>
      <c r="B326" s="84" t="s">
        <v>1079</v>
      </c>
      <c r="C326" s="85">
        <v>1618</v>
      </c>
      <c r="D326" s="85">
        <v>3946</v>
      </c>
      <c r="E326" s="85"/>
      <c r="F326" s="79">
        <f t="shared" si="10"/>
        <v>2782</v>
      </c>
      <c r="G326" s="79">
        <v>5485</v>
      </c>
      <c r="H326" s="86">
        <f t="shared" si="11"/>
        <v>-2703</v>
      </c>
      <c r="I326" s="80" t="e">
        <f>VLOOKUP(A326,Kernassortiment!$F:$H,4,FALSE)</f>
        <v>#N/A</v>
      </c>
    </row>
    <row r="327" spans="1:9" ht="13" thickBot="1" x14ac:dyDescent="0.3">
      <c r="A327" s="84" t="s">
        <v>1082</v>
      </c>
      <c r="B327" s="84" t="s">
        <v>1081</v>
      </c>
      <c r="C327" s="85">
        <v>1822</v>
      </c>
      <c r="D327" s="85">
        <v>4183</v>
      </c>
      <c r="E327" s="85"/>
      <c r="F327" s="79">
        <f t="shared" si="10"/>
        <v>3002.5</v>
      </c>
      <c r="G327" s="79">
        <v>6005</v>
      </c>
      <c r="H327" s="86">
        <f t="shared" si="11"/>
        <v>-3002.5</v>
      </c>
      <c r="I327" s="80" t="e">
        <f>VLOOKUP(A327,Kernassortiment!$F:$H,4,FALSE)</f>
        <v>#N/A</v>
      </c>
    </row>
    <row r="328" spans="1:9" ht="13" thickBot="1" x14ac:dyDescent="0.3">
      <c r="A328" s="84" t="s">
        <v>1531</v>
      </c>
      <c r="B328" s="84" t="s">
        <v>1532</v>
      </c>
      <c r="C328" s="85"/>
      <c r="D328" s="85">
        <v>20</v>
      </c>
      <c r="E328" s="85"/>
      <c r="F328" s="79">
        <f t="shared" si="10"/>
        <v>20</v>
      </c>
      <c r="H328" s="86"/>
      <c r="I328" s="80" t="e">
        <f>VLOOKUP(A328,Kernassortiment!$F:$H,4,FALSE)</f>
        <v>#N/A</v>
      </c>
    </row>
    <row r="329" spans="1:9" ht="13" thickBot="1" x14ac:dyDescent="0.3">
      <c r="A329" s="84" t="s">
        <v>1533</v>
      </c>
      <c r="B329" s="84" t="s">
        <v>1534</v>
      </c>
      <c r="C329" s="85">
        <v>68</v>
      </c>
      <c r="D329" s="85">
        <v>22</v>
      </c>
      <c r="E329" s="85"/>
      <c r="F329" s="79">
        <f t="shared" si="10"/>
        <v>45</v>
      </c>
      <c r="G329" s="79">
        <v>90</v>
      </c>
      <c r="H329" s="86">
        <f t="shared" si="11"/>
        <v>-45</v>
      </c>
      <c r="I329" s="80" t="e">
        <f>VLOOKUP(A329,Kernassortiment!$F:$H,4,FALSE)</f>
        <v>#N/A</v>
      </c>
    </row>
    <row r="330" spans="1:9" ht="13" thickBot="1" x14ac:dyDescent="0.3">
      <c r="A330" s="84" t="s">
        <v>1535</v>
      </c>
      <c r="B330" s="84" t="s">
        <v>1536</v>
      </c>
      <c r="C330" s="85">
        <v>730</v>
      </c>
      <c r="D330" s="85">
        <v>652</v>
      </c>
      <c r="E330" s="85"/>
      <c r="F330" s="79">
        <f t="shared" si="10"/>
        <v>691</v>
      </c>
      <c r="G330" s="79">
        <v>1382</v>
      </c>
      <c r="H330" s="86">
        <f t="shared" si="11"/>
        <v>-691</v>
      </c>
      <c r="I330" s="80" t="e">
        <f>VLOOKUP(A330,Kernassortiment!$F:$H,4,FALSE)</f>
        <v>#N/A</v>
      </c>
    </row>
    <row r="331" spans="1:9" ht="13" thickBot="1" x14ac:dyDescent="0.3">
      <c r="A331" s="84" t="s">
        <v>1537</v>
      </c>
      <c r="B331" s="84" t="s">
        <v>1538</v>
      </c>
      <c r="C331" s="85">
        <v>79</v>
      </c>
      <c r="D331" s="85">
        <v>179</v>
      </c>
      <c r="E331" s="85"/>
      <c r="F331" s="79">
        <f t="shared" si="10"/>
        <v>129</v>
      </c>
      <c r="G331" s="79">
        <v>217</v>
      </c>
      <c r="H331" s="86">
        <f t="shared" si="11"/>
        <v>-88</v>
      </c>
      <c r="I331" s="80" t="e">
        <f>VLOOKUP(A331,Kernassortiment!$F:$H,4,FALSE)</f>
        <v>#N/A</v>
      </c>
    </row>
    <row r="332" spans="1:9" ht="13" thickBot="1" x14ac:dyDescent="0.3">
      <c r="A332" s="84" t="s">
        <v>1539</v>
      </c>
      <c r="B332" s="84" t="s">
        <v>1540</v>
      </c>
      <c r="C332" s="85">
        <v>2723</v>
      </c>
      <c r="D332" s="85">
        <v>6063</v>
      </c>
      <c r="E332" s="85"/>
      <c r="F332" s="79">
        <f t="shared" si="10"/>
        <v>4393</v>
      </c>
      <c r="G332" s="79">
        <v>8549</v>
      </c>
      <c r="H332" s="86">
        <f t="shared" si="11"/>
        <v>-4156</v>
      </c>
      <c r="I332" s="80" t="e">
        <f>VLOOKUP(A332,Kernassortiment!$F:$H,4,FALSE)</f>
        <v>#N/A</v>
      </c>
    </row>
    <row r="333" spans="1:9" ht="13" thickBot="1" x14ac:dyDescent="0.3">
      <c r="A333" s="84" t="s">
        <v>1541</v>
      </c>
      <c r="B333" s="84" t="s">
        <v>1542</v>
      </c>
      <c r="C333" s="85">
        <v>1065</v>
      </c>
      <c r="D333" s="85">
        <v>2518</v>
      </c>
      <c r="E333" s="85"/>
      <c r="F333" s="79">
        <f t="shared" si="10"/>
        <v>1791.5</v>
      </c>
      <c r="G333" s="79">
        <v>3471</v>
      </c>
      <c r="H333" s="86">
        <f t="shared" si="11"/>
        <v>-1679.5</v>
      </c>
      <c r="I333" s="80" t="e">
        <f>VLOOKUP(A333,Kernassortiment!$F:$H,4,FALSE)</f>
        <v>#N/A</v>
      </c>
    </row>
    <row r="334" spans="1:9" ht="13" thickBot="1" x14ac:dyDescent="0.3">
      <c r="A334" s="84" t="s">
        <v>1543</v>
      </c>
      <c r="B334" s="84" t="s">
        <v>1544</v>
      </c>
      <c r="C334" s="85">
        <v>146</v>
      </c>
      <c r="D334" s="85">
        <v>303</v>
      </c>
      <c r="E334" s="85"/>
      <c r="F334" s="79">
        <f t="shared" si="10"/>
        <v>224.5</v>
      </c>
      <c r="G334" s="79">
        <v>419</v>
      </c>
      <c r="H334" s="86">
        <f t="shared" si="11"/>
        <v>-194.5</v>
      </c>
      <c r="I334" s="80" t="e">
        <f>VLOOKUP(A334,Kernassortiment!$F:$H,4,FALSE)</f>
        <v>#N/A</v>
      </c>
    </row>
    <row r="335" spans="1:9" ht="13" thickBot="1" x14ac:dyDescent="0.3">
      <c r="A335" s="84" t="s">
        <v>1545</v>
      </c>
      <c r="B335" s="84" t="s">
        <v>1546</v>
      </c>
      <c r="C335" s="85">
        <v>204</v>
      </c>
      <c r="D335" s="85">
        <v>291</v>
      </c>
      <c r="E335" s="85"/>
      <c r="F335" s="79">
        <f t="shared" si="10"/>
        <v>247.5</v>
      </c>
      <c r="G335" s="79">
        <v>433</v>
      </c>
      <c r="H335" s="86">
        <f t="shared" si="11"/>
        <v>-185.5</v>
      </c>
      <c r="I335" s="80" t="e">
        <f>VLOOKUP(A335,Kernassortiment!$F:$H,4,FALSE)</f>
        <v>#N/A</v>
      </c>
    </row>
    <row r="336" spans="1:9" ht="13" thickBot="1" x14ac:dyDescent="0.3">
      <c r="A336" s="84" t="s">
        <v>1547</v>
      </c>
      <c r="B336" s="84" t="s">
        <v>1548</v>
      </c>
      <c r="C336" s="85">
        <v>28</v>
      </c>
      <c r="D336" s="85">
        <v>82</v>
      </c>
      <c r="E336" s="85"/>
      <c r="F336" s="79">
        <f t="shared" si="10"/>
        <v>55</v>
      </c>
      <c r="G336" s="79">
        <v>110</v>
      </c>
      <c r="H336" s="86">
        <f t="shared" si="11"/>
        <v>-55</v>
      </c>
      <c r="I336" s="80" t="e">
        <f>VLOOKUP(A336,Kernassortiment!$F:$H,4,FALSE)</f>
        <v>#N/A</v>
      </c>
    </row>
    <row r="337" spans="1:9" ht="13" thickBot="1" x14ac:dyDescent="0.3">
      <c r="A337" s="84" t="s">
        <v>1549</v>
      </c>
      <c r="B337" s="84" t="s">
        <v>1550</v>
      </c>
      <c r="C337" s="85">
        <v>12</v>
      </c>
      <c r="D337" s="85">
        <v>309</v>
      </c>
      <c r="E337" s="85"/>
      <c r="F337" s="79">
        <f t="shared" si="10"/>
        <v>160.5</v>
      </c>
      <c r="G337" s="79">
        <v>321</v>
      </c>
      <c r="H337" s="86">
        <f t="shared" si="11"/>
        <v>-160.5</v>
      </c>
      <c r="I337" s="80" t="e">
        <f>VLOOKUP(A337,Kernassortiment!$F:$H,4,FALSE)</f>
        <v>#N/A</v>
      </c>
    </row>
    <row r="338" spans="1:9" ht="13" thickBot="1" x14ac:dyDescent="0.3">
      <c r="A338" s="84" t="s">
        <v>1551</v>
      </c>
      <c r="B338" s="84" t="s">
        <v>1552</v>
      </c>
      <c r="C338" s="85"/>
      <c r="D338" s="85">
        <v>58</v>
      </c>
      <c r="E338" s="85"/>
      <c r="F338" s="79">
        <f t="shared" si="10"/>
        <v>58</v>
      </c>
      <c r="G338" s="79">
        <v>58</v>
      </c>
      <c r="H338" s="86">
        <f t="shared" si="11"/>
        <v>0</v>
      </c>
      <c r="I338" s="80" t="e">
        <f>VLOOKUP(A338,Kernassortiment!$F:$H,4,FALSE)</f>
        <v>#N/A</v>
      </c>
    </row>
    <row r="339" spans="1:9" ht="13" thickBot="1" x14ac:dyDescent="0.3">
      <c r="A339" s="84" t="s">
        <v>1553</v>
      </c>
      <c r="B339" s="84" t="s">
        <v>1554</v>
      </c>
      <c r="C339" s="85">
        <v>21</v>
      </c>
      <c r="D339" s="85">
        <v>17</v>
      </c>
      <c r="E339" s="85"/>
      <c r="F339" s="79">
        <f t="shared" si="10"/>
        <v>19</v>
      </c>
      <c r="G339" s="79">
        <v>38</v>
      </c>
      <c r="H339" s="86">
        <f t="shared" si="11"/>
        <v>-19</v>
      </c>
      <c r="I339" s="80" t="e">
        <f>VLOOKUP(A339,Kernassortiment!$F:$H,4,FALSE)</f>
        <v>#N/A</v>
      </c>
    </row>
    <row r="340" spans="1:9" ht="13" thickBot="1" x14ac:dyDescent="0.3">
      <c r="A340" s="84" t="s">
        <v>1555</v>
      </c>
      <c r="B340" s="84" t="s">
        <v>1556</v>
      </c>
      <c r="C340" s="85"/>
      <c r="D340" s="85">
        <v>149</v>
      </c>
      <c r="E340" s="85"/>
      <c r="F340" s="79">
        <f t="shared" si="10"/>
        <v>149</v>
      </c>
      <c r="G340" s="79">
        <v>149</v>
      </c>
      <c r="H340" s="86">
        <f t="shared" si="11"/>
        <v>0</v>
      </c>
      <c r="I340" s="80" t="e">
        <f>VLOOKUP(A340,Kernassortiment!$F:$H,4,FALSE)</f>
        <v>#N/A</v>
      </c>
    </row>
    <row r="341" spans="1:9" ht="13" thickBot="1" x14ac:dyDescent="0.3">
      <c r="A341" s="84" t="s">
        <v>1557</v>
      </c>
      <c r="B341" s="84" t="s">
        <v>1558</v>
      </c>
      <c r="C341" s="85"/>
      <c r="D341" s="85"/>
      <c r="E341" s="85"/>
      <c r="F341" s="79">
        <f t="shared" si="10"/>
        <v>0</v>
      </c>
      <c r="H341" s="86"/>
      <c r="I341" s="80" t="e">
        <f>VLOOKUP(A341,Kernassortiment!$F:$H,4,FALSE)</f>
        <v>#N/A</v>
      </c>
    </row>
    <row r="342" spans="1:9" ht="13" thickBot="1" x14ac:dyDescent="0.3">
      <c r="A342" s="84" t="s">
        <v>1559</v>
      </c>
      <c r="B342" s="84" t="s">
        <v>1560</v>
      </c>
      <c r="C342" s="85">
        <v>10</v>
      </c>
      <c r="D342" s="85">
        <v>112</v>
      </c>
      <c r="E342" s="85"/>
      <c r="F342" s="79">
        <f t="shared" si="10"/>
        <v>61</v>
      </c>
      <c r="G342" s="79">
        <v>122</v>
      </c>
      <c r="H342" s="86">
        <f t="shared" si="11"/>
        <v>-61</v>
      </c>
      <c r="I342" s="80" t="e">
        <f>VLOOKUP(A342,Kernassortiment!$F:$H,4,FALSE)</f>
        <v>#N/A</v>
      </c>
    </row>
    <row r="343" spans="1:9" ht="13" thickBot="1" x14ac:dyDescent="0.3">
      <c r="A343" s="84" t="s">
        <v>1561</v>
      </c>
      <c r="B343" s="84" t="s">
        <v>1562</v>
      </c>
      <c r="C343" s="85">
        <v>12</v>
      </c>
      <c r="D343" s="85">
        <v>10</v>
      </c>
      <c r="E343" s="85"/>
      <c r="F343" s="79">
        <f t="shared" si="10"/>
        <v>11</v>
      </c>
      <c r="G343" s="79">
        <v>22</v>
      </c>
      <c r="H343" s="86">
        <f t="shared" si="11"/>
        <v>-11</v>
      </c>
      <c r="I343" s="80" t="e">
        <f>VLOOKUP(A343,Kernassortiment!$F:$H,4,FALSE)</f>
        <v>#N/A</v>
      </c>
    </row>
    <row r="344" spans="1:9" ht="13" thickBot="1" x14ac:dyDescent="0.3">
      <c r="A344" s="84" t="s">
        <v>1563</v>
      </c>
      <c r="B344" s="84" t="s">
        <v>1564</v>
      </c>
      <c r="C344" s="85">
        <v>3180</v>
      </c>
      <c r="D344" s="85">
        <v>11675</v>
      </c>
      <c r="E344" s="85"/>
      <c r="F344" s="79">
        <f t="shared" si="10"/>
        <v>7427.5</v>
      </c>
      <c r="G344" s="79">
        <v>14795</v>
      </c>
      <c r="H344" s="86">
        <f t="shared" si="11"/>
        <v>-7367.5</v>
      </c>
      <c r="I344" s="80" t="e">
        <f>VLOOKUP(A344,Kernassortiment!$F:$H,4,FALSE)</f>
        <v>#N/A</v>
      </c>
    </row>
    <row r="345" spans="1:9" ht="13" thickBot="1" x14ac:dyDescent="0.3">
      <c r="A345" s="84" t="s">
        <v>1565</v>
      </c>
      <c r="B345" s="84" t="s">
        <v>1566</v>
      </c>
      <c r="C345" s="85">
        <v>4099</v>
      </c>
      <c r="D345" s="85">
        <v>6050</v>
      </c>
      <c r="E345" s="85"/>
      <c r="F345" s="79">
        <f t="shared" si="10"/>
        <v>5074.5</v>
      </c>
      <c r="G345" s="79">
        <v>9957</v>
      </c>
      <c r="H345" s="86">
        <f t="shared" si="11"/>
        <v>-4882.5</v>
      </c>
      <c r="I345" s="80" t="e">
        <f>VLOOKUP(A345,Kernassortiment!$F:$H,4,FALSE)</f>
        <v>#N/A</v>
      </c>
    </row>
    <row r="346" spans="1:9" ht="13" thickBot="1" x14ac:dyDescent="0.3">
      <c r="A346" s="84" t="s">
        <v>1567</v>
      </c>
      <c r="B346" s="84" t="s">
        <v>1568</v>
      </c>
      <c r="C346" s="85"/>
      <c r="D346" s="85"/>
      <c r="E346" s="85"/>
      <c r="F346" s="79">
        <f t="shared" si="10"/>
        <v>0</v>
      </c>
      <c r="H346" s="86"/>
      <c r="I346" s="80" t="e">
        <f>VLOOKUP(A346,Kernassortiment!$F:$H,4,FALSE)</f>
        <v>#N/A</v>
      </c>
    </row>
    <row r="347" spans="1:9" ht="13" thickBot="1" x14ac:dyDescent="0.3">
      <c r="A347" s="84" t="s">
        <v>1569</v>
      </c>
      <c r="B347" s="84" t="s">
        <v>1570</v>
      </c>
      <c r="C347" s="87">
        <f>C342+28</f>
        <v>38</v>
      </c>
      <c r="D347" s="87">
        <f>D342+35</f>
        <v>147</v>
      </c>
      <c r="E347" s="85"/>
      <c r="F347" s="79">
        <f t="shared" si="10"/>
        <v>92.5</v>
      </c>
      <c r="G347" s="79">
        <v>63</v>
      </c>
      <c r="H347" s="86">
        <f t="shared" si="11"/>
        <v>29.5</v>
      </c>
      <c r="I347" s="80" t="e">
        <f>VLOOKUP(A347,Kernassortiment!$F:$H,4,FALSE)</f>
        <v>#N/A</v>
      </c>
    </row>
    <row r="348" spans="1:9" ht="13" thickBot="1" x14ac:dyDescent="0.3">
      <c r="A348" s="84" t="s">
        <v>1571</v>
      </c>
      <c r="B348" s="84" t="s">
        <v>1572</v>
      </c>
      <c r="C348" s="85"/>
      <c r="D348" s="85">
        <v>27</v>
      </c>
      <c r="E348" s="85"/>
      <c r="F348" s="79">
        <f t="shared" si="10"/>
        <v>27</v>
      </c>
      <c r="G348" s="79">
        <v>27</v>
      </c>
      <c r="H348" s="86">
        <f t="shared" si="11"/>
        <v>0</v>
      </c>
      <c r="I348" s="80" t="e">
        <f>VLOOKUP(A348,Kernassortiment!$F:$H,4,FALSE)</f>
        <v>#N/A</v>
      </c>
    </row>
  </sheetData>
  <autoFilter ref="A3:I348" xr:uid="{00000000-0009-0000-0000-000002000000}"/>
  <conditionalFormatting sqref="B1:B1048576">
    <cfRule type="duplicateValues" dxfId="18" priority="4"/>
  </conditionalFormatting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5"/>
  <sheetViews>
    <sheetView zoomScale="80" zoomScaleNormal="80" workbookViewId="0">
      <selection activeCell="B6" sqref="B6"/>
    </sheetView>
  </sheetViews>
  <sheetFormatPr defaultRowHeight="11.5" x14ac:dyDescent="0.25"/>
  <cols>
    <col min="1" max="1" width="47.453125" customWidth="1"/>
    <col min="2" max="2" width="26.26953125" bestFit="1" customWidth="1"/>
    <col min="4" max="4" width="25.90625" customWidth="1"/>
  </cols>
  <sheetData>
    <row r="1" spans="1:18" x14ac:dyDescent="0.25">
      <c r="A1" t="s">
        <v>1631</v>
      </c>
    </row>
    <row r="2" spans="1:18" s="176" customFormat="1" ht="13.5" customHeight="1" thickBot="1" x14ac:dyDescent="0.35">
      <c r="A2" s="223">
        <v>164</v>
      </c>
      <c r="B2" s="162" t="s">
        <v>1</v>
      </c>
      <c r="C2" s="184" t="s">
        <v>1073</v>
      </c>
      <c r="D2" s="89" t="s">
        <v>28</v>
      </c>
      <c r="E2" s="102" t="s">
        <v>1176</v>
      </c>
      <c r="F2" s="102" t="s">
        <v>1175</v>
      </c>
      <c r="G2" s="90" t="s">
        <v>218</v>
      </c>
      <c r="H2" s="91"/>
      <c r="I2" s="170">
        <f>VLOOKUP(F2,Rapportdetails!$A:$F,6,FALSE)</f>
        <v>9330.5</v>
      </c>
      <c r="J2" s="91"/>
      <c r="K2" s="97"/>
      <c r="L2" s="97" t="s">
        <v>1581</v>
      </c>
      <c r="M2" s="93" t="s">
        <v>150</v>
      </c>
      <c r="N2" s="94"/>
      <c r="O2" s="95"/>
      <c r="P2" s="185"/>
      <c r="Q2" s="186"/>
    </row>
    <row r="3" spans="1:18" s="176" customFormat="1" ht="13.5" customHeight="1" thickBot="1" x14ac:dyDescent="0.35">
      <c r="A3" s="223">
        <v>165</v>
      </c>
      <c r="B3" s="162" t="s">
        <v>1</v>
      </c>
      <c r="C3" s="184" t="s">
        <v>1073</v>
      </c>
      <c r="D3" s="89" t="s">
        <v>27</v>
      </c>
      <c r="E3" s="102" t="s">
        <v>1576</v>
      </c>
      <c r="F3" s="102" t="s">
        <v>1169</v>
      </c>
      <c r="G3" s="90" t="s">
        <v>215</v>
      </c>
      <c r="H3" s="91"/>
      <c r="I3" s="170">
        <f>VLOOKUP(F3,Rapportdetails!$A:$F,6,FALSE)</f>
        <v>3078</v>
      </c>
      <c r="J3" s="91"/>
      <c r="K3" s="97" t="s">
        <v>1580</v>
      </c>
      <c r="L3" s="97" t="s">
        <v>1581</v>
      </c>
      <c r="M3" s="93" t="s">
        <v>150</v>
      </c>
      <c r="N3" s="94"/>
      <c r="O3" s="95"/>
      <c r="P3" s="185"/>
      <c r="Q3" s="186"/>
    </row>
    <row r="4" spans="1:18" s="176" customFormat="1" ht="13.5" customHeight="1" thickBot="1" x14ac:dyDescent="0.35">
      <c r="A4" s="223">
        <v>166</v>
      </c>
      <c r="B4" s="162" t="s">
        <v>1</v>
      </c>
      <c r="C4" s="184" t="s">
        <v>1073</v>
      </c>
      <c r="D4" s="89" t="s">
        <v>27</v>
      </c>
      <c r="E4" s="102" t="s">
        <v>1577</v>
      </c>
      <c r="F4" s="102" t="s">
        <v>1171</v>
      </c>
      <c r="G4" s="90" t="s">
        <v>215</v>
      </c>
      <c r="H4" s="91"/>
      <c r="I4" s="170">
        <f>VLOOKUP(F4,Rapportdetails!$A:$F,6,FALSE)</f>
        <v>5400</v>
      </c>
      <c r="J4" s="91"/>
      <c r="K4" s="97" t="s">
        <v>1579</v>
      </c>
      <c r="L4" s="97" t="s">
        <v>1581</v>
      </c>
      <c r="M4" s="93" t="s">
        <v>150</v>
      </c>
      <c r="N4" s="94">
        <v>0</v>
      </c>
      <c r="O4" s="95">
        <f>I4*N4</f>
        <v>0</v>
      </c>
      <c r="P4" s="185" t="e">
        <f>#REF!</f>
        <v>#REF!</v>
      </c>
      <c r="Q4" s="186" t="e">
        <f>O4*(1-P4)</f>
        <v>#REF!</v>
      </c>
    </row>
    <row r="5" spans="1:18" s="176" customFormat="1" ht="13.5" customHeight="1" thickBot="1" x14ac:dyDescent="0.35">
      <c r="A5" s="223">
        <v>167</v>
      </c>
      <c r="B5" s="162" t="s">
        <v>1</v>
      </c>
      <c r="C5" s="184" t="s">
        <v>1073</v>
      </c>
      <c r="D5" s="89" t="s">
        <v>1575</v>
      </c>
      <c r="E5" s="102" t="s">
        <v>1174</v>
      </c>
      <c r="F5" s="102" t="s">
        <v>1173</v>
      </c>
      <c r="G5" s="89" t="s">
        <v>217</v>
      </c>
      <c r="H5" s="103"/>
      <c r="I5" s="170">
        <f>VLOOKUP(F5,Rapportdetails!$A:$F,6,FALSE)</f>
        <v>9744</v>
      </c>
      <c r="J5" s="103"/>
      <c r="K5" s="100"/>
      <c r="L5" s="100" t="s">
        <v>1581</v>
      </c>
      <c r="M5" s="93" t="s">
        <v>150</v>
      </c>
      <c r="N5" s="94"/>
      <c r="O5" s="95"/>
      <c r="P5" s="185"/>
      <c r="Q5" s="186"/>
    </row>
    <row r="6" spans="1:18" x14ac:dyDescent="0.25">
      <c r="A6" s="224" t="s">
        <v>1250</v>
      </c>
      <c r="B6" s="225" t="s">
        <v>1249</v>
      </c>
      <c r="C6" s="226" t="s">
        <v>1632</v>
      </c>
    </row>
    <row r="7" spans="1:18" x14ac:dyDescent="0.25">
      <c r="A7" s="224" t="s">
        <v>1617</v>
      </c>
      <c r="B7" s="225" t="s">
        <v>1618</v>
      </c>
      <c r="C7" s="226"/>
      <c r="D7" s="226">
        <v>426</v>
      </c>
    </row>
    <row r="8" spans="1:18" x14ac:dyDescent="0.25">
      <c r="A8" s="224" t="s">
        <v>1619</v>
      </c>
      <c r="B8" s="225" t="s">
        <v>1620</v>
      </c>
      <c r="C8" s="226"/>
      <c r="D8" s="226">
        <v>803</v>
      </c>
    </row>
    <row r="9" spans="1:18" x14ac:dyDescent="0.25">
      <c r="A9" s="224" t="s">
        <v>1621</v>
      </c>
      <c r="B9" s="225" t="s">
        <v>1622</v>
      </c>
      <c r="C9" s="226"/>
      <c r="D9" s="226">
        <v>407</v>
      </c>
    </row>
    <row r="10" spans="1:18" s="176" customFormat="1" ht="23.5" thickBot="1" x14ac:dyDescent="0.3">
      <c r="A10" s="223">
        <v>211</v>
      </c>
      <c r="B10" s="168" t="s">
        <v>108</v>
      </c>
      <c r="C10" s="178" t="s">
        <v>1068</v>
      </c>
      <c r="D10" s="132" t="s">
        <v>177</v>
      </c>
      <c r="E10" s="96" t="s">
        <v>1459</v>
      </c>
      <c r="F10" s="96" t="s">
        <v>706</v>
      </c>
      <c r="G10" s="132"/>
      <c r="H10" s="133" t="s">
        <v>131</v>
      </c>
      <c r="I10" s="170">
        <f>VLOOKUP(F10,Rapportdetails!$A:$F,6,FALSE)</f>
        <v>32</v>
      </c>
      <c r="J10" s="133" t="s">
        <v>176</v>
      </c>
      <c r="K10" s="134"/>
      <c r="L10" s="92" t="s">
        <v>39</v>
      </c>
      <c r="M10" s="135" t="s">
        <v>150</v>
      </c>
      <c r="N10" s="98">
        <v>0</v>
      </c>
      <c r="O10" s="99">
        <f t="shared" ref="O10:O11" si="0">I10*N10</f>
        <v>0</v>
      </c>
      <c r="P10" s="193" t="e">
        <f>#REF!</f>
        <v>#REF!</v>
      </c>
      <c r="Q10" s="194" t="e">
        <f t="shared" ref="Q10:Q11" si="1">O10*(1-P10)</f>
        <v>#REF!</v>
      </c>
    </row>
    <row r="11" spans="1:18" s="176" customFormat="1" ht="14.25" customHeight="1" thickBot="1" x14ac:dyDescent="0.3">
      <c r="A11" s="223">
        <v>212</v>
      </c>
      <c r="B11" s="162" t="s">
        <v>108</v>
      </c>
      <c r="C11" s="184" t="s">
        <v>1068</v>
      </c>
      <c r="D11" s="89" t="s">
        <v>177</v>
      </c>
      <c r="E11" s="96" t="s">
        <v>1458</v>
      </c>
      <c r="F11" s="96" t="s">
        <v>710</v>
      </c>
      <c r="G11" s="90"/>
      <c r="H11" s="91" t="s">
        <v>131</v>
      </c>
      <c r="I11" s="170">
        <f>VLOOKUP(F11,Rapportdetails!$A:$F,6,FALSE)</f>
        <v>46.5</v>
      </c>
      <c r="J11" s="91" t="s">
        <v>175</v>
      </c>
      <c r="K11" s="97"/>
      <c r="L11" s="92" t="s">
        <v>39</v>
      </c>
      <c r="M11" s="93" t="s">
        <v>150</v>
      </c>
      <c r="N11" s="94">
        <v>0</v>
      </c>
      <c r="O11" s="95">
        <f t="shared" si="0"/>
        <v>0</v>
      </c>
      <c r="P11" s="185" t="e">
        <f>#REF!</f>
        <v>#REF!</v>
      </c>
      <c r="Q11" s="186" t="e">
        <f t="shared" si="1"/>
        <v>#REF!</v>
      </c>
      <c r="R11" s="180"/>
    </row>
    <row r="12" spans="1:18" ht="10.5" customHeight="1" x14ac:dyDescent="0.25">
      <c r="A12" s="224"/>
      <c r="B12" s="225"/>
      <c r="C12" s="226"/>
      <c r="D12" s="226"/>
      <c r="E12" s="226"/>
    </row>
    <row r="13" spans="1:18" ht="10.5" customHeight="1" x14ac:dyDescent="0.25">
      <c r="A13" s="224" t="s">
        <v>1633</v>
      </c>
      <c r="B13" s="225" t="s">
        <v>1496</v>
      </c>
      <c r="C13" s="226">
        <v>338</v>
      </c>
      <c r="D13" s="226"/>
      <c r="E13" s="226">
        <v>338</v>
      </c>
    </row>
    <row r="14" spans="1:18" ht="10.5" customHeight="1" x14ac:dyDescent="0.25">
      <c r="A14" s="224" t="s">
        <v>1506</v>
      </c>
      <c r="B14" s="225" t="s">
        <v>1505</v>
      </c>
      <c r="C14" s="226">
        <v>2037</v>
      </c>
      <c r="D14" s="226"/>
      <c r="E14" s="226">
        <v>2037</v>
      </c>
    </row>
    <row r="15" spans="1:18" s="165" customFormat="1" ht="23.5" thickBot="1" x14ac:dyDescent="0.3">
      <c r="A15" s="223">
        <v>259</v>
      </c>
      <c r="B15" s="167" t="s">
        <v>107</v>
      </c>
      <c r="C15" s="184"/>
      <c r="D15" s="187" t="s">
        <v>206</v>
      </c>
      <c r="E15" s="96" t="s">
        <v>1201</v>
      </c>
      <c r="F15" s="96" t="s">
        <v>632</v>
      </c>
      <c r="G15" s="201" t="s">
        <v>207</v>
      </c>
      <c r="H15" s="201" t="s">
        <v>24</v>
      </c>
      <c r="I15" s="170">
        <v>0</v>
      </c>
      <c r="J15" s="212"/>
      <c r="K15" s="201" t="s">
        <v>208</v>
      </c>
      <c r="L15" s="100" t="s">
        <v>86</v>
      </c>
      <c r="M15" s="93" t="s">
        <v>150</v>
      </c>
      <c r="N15" s="94">
        <v>0</v>
      </c>
      <c r="O15" s="95">
        <f t="shared" ref="O15:O17" si="2">I15*N15</f>
        <v>0</v>
      </c>
      <c r="P15" s="185" t="e">
        <f>#REF!</f>
        <v>#REF!</v>
      </c>
      <c r="Q15" s="186" t="e">
        <f t="shared" ref="Q15:Q17" si="3">O15*(1-P15)</f>
        <v>#REF!</v>
      </c>
    </row>
    <row r="16" spans="1:18" s="165" customFormat="1" ht="13.5" customHeight="1" thickBot="1" x14ac:dyDescent="0.3">
      <c r="A16" s="223">
        <v>306</v>
      </c>
      <c r="B16" s="167" t="s">
        <v>86</v>
      </c>
      <c r="C16" s="184"/>
      <c r="D16" s="202" t="s">
        <v>319</v>
      </c>
      <c r="E16" s="96" t="s">
        <v>1532</v>
      </c>
      <c r="F16" s="96" t="s">
        <v>1531</v>
      </c>
      <c r="G16" s="202" t="s">
        <v>316</v>
      </c>
      <c r="H16" s="202" t="s">
        <v>24</v>
      </c>
      <c r="I16" s="170">
        <f>VLOOKUP(F16,Rapportdetails!$A:$F,6,FALSE)</f>
        <v>20</v>
      </c>
      <c r="J16" s="213" t="s">
        <v>318</v>
      </c>
      <c r="K16" s="214" t="s">
        <v>198</v>
      </c>
      <c r="L16" s="104" t="s">
        <v>84</v>
      </c>
      <c r="M16" s="93" t="s">
        <v>150</v>
      </c>
      <c r="N16" s="105">
        <v>0</v>
      </c>
      <c r="O16" s="101">
        <f t="shared" si="2"/>
        <v>0</v>
      </c>
      <c r="P16" s="191" t="e">
        <f>#REF!</f>
        <v>#REF!</v>
      </c>
      <c r="Q16" s="186" t="e">
        <f t="shared" si="3"/>
        <v>#REF!</v>
      </c>
    </row>
    <row r="17" spans="1:18" s="188" customFormat="1" ht="13.5" customHeight="1" thickBot="1" x14ac:dyDescent="0.35">
      <c r="A17" s="223">
        <v>274</v>
      </c>
      <c r="B17" s="162" t="s">
        <v>107</v>
      </c>
      <c r="C17" s="184" t="s">
        <v>1068</v>
      </c>
      <c r="D17" s="89" t="s">
        <v>357</v>
      </c>
      <c r="E17" s="102" t="s">
        <v>808</v>
      </c>
      <c r="F17" s="102" t="s">
        <v>809</v>
      </c>
      <c r="G17" s="89" t="s">
        <v>349</v>
      </c>
      <c r="H17" s="89"/>
      <c r="I17" s="170">
        <f>VLOOKUP(F17,Rapportdetails!$A:$F,6,FALSE)</f>
        <v>40</v>
      </c>
      <c r="J17" s="89" t="s">
        <v>318</v>
      </c>
      <c r="K17" s="89" t="s">
        <v>99</v>
      </c>
      <c r="L17" s="89" t="s">
        <v>86</v>
      </c>
      <c r="M17" s="93" t="s">
        <v>150</v>
      </c>
      <c r="N17" s="94">
        <v>0</v>
      </c>
      <c r="O17" s="95">
        <f t="shared" si="2"/>
        <v>0</v>
      </c>
      <c r="P17" s="185" t="e">
        <f>#REF!</f>
        <v>#REF!</v>
      </c>
      <c r="Q17" s="186" t="e">
        <f t="shared" si="3"/>
        <v>#REF!</v>
      </c>
    </row>
    <row r="18" spans="1:18" ht="10.5" customHeight="1" x14ac:dyDescent="0.25">
      <c r="A18" s="224" t="s">
        <v>1194</v>
      </c>
      <c r="B18" s="225" t="s">
        <v>1193</v>
      </c>
      <c r="C18" s="226">
        <v>332</v>
      </c>
      <c r="D18" s="226"/>
      <c r="E18" s="226"/>
    </row>
    <row r="19" spans="1:18" ht="10.5" customHeight="1" x14ac:dyDescent="0.25">
      <c r="A19" s="224" t="s">
        <v>1554</v>
      </c>
      <c r="B19" s="225" t="s">
        <v>1553</v>
      </c>
      <c r="C19" s="226">
        <v>38</v>
      </c>
      <c r="D19" s="226"/>
      <c r="E19" s="226"/>
    </row>
    <row r="20" spans="1:18" ht="10.5" customHeight="1" x14ac:dyDescent="0.25">
      <c r="A20" s="225"/>
      <c r="B20" s="225"/>
      <c r="C20" s="226"/>
    </row>
    <row r="21" spans="1:18" ht="10.5" customHeight="1" x14ac:dyDescent="0.25">
      <c r="A21" s="225"/>
      <c r="B21" s="225"/>
      <c r="C21" s="226"/>
    </row>
    <row r="22" spans="1:18" ht="10.5" customHeight="1" x14ac:dyDescent="0.25">
      <c r="A22" s="225"/>
      <c r="B22" s="225"/>
      <c r="C22" s="226"/>
    </row>
    <row r="23" spans="1:18" ht="10.5" customHeight="1" x14ac:dyDescent="0.25">
      <c r="A23" s="225"/>
      <c r="B23" s="225"/>
      <c r="C23" s="226"/>
    </row>
    <row r="24" spans="1:18" ht="10.5" customHeight="1" x14ac:dyDescent="0.25">
      <c r="A24" s="225"/>
      <c r="B24" s="225"/>
      <c r="C24" s="226"/>
    </row>
    <row r="25" spans="1:18" x14ac:dyDescent="0.25">
      <c r="A25" s="225"/>
      <c r="B25" s="225"/>
      <c r="C25" s="226"/>
    </row>
    <row r="26" spans="1:18" x14ac:dyDescent="0.25">
      <c r="A26" t="s">
        <v>1630</v>
      </c>
    </row>
    <row r="27" spans="1:18" s="165" customFormat="1" ht="12.75" customHeight="1" x14ac:dyDescent="0.3">
      <c r="A27" s="223"/>
      <c r="B27" s="166" t="s">
        <v>148</v>
      </c>
      <c r="C27" s="199" t="s">
        <v>1068</v>
      </c>
      <c r="D27" s="106" t="s">
        <v>10</v>
      </c>
      <c r="E27" s="116" t="s">
        <v>602</v>
      </c>
      <c r="F27" s="116" t="s">
        <v>603</v>
      </c>
      <c r="G27" s="108" t="s">
        <v>116</v>
      </c>
      <c r="H27" s="109" t="s">
        <v>24</v>
      </c>
      <c r="I27" s="171">
        <f>VLOOKUP(F27,Rapportdetails!$A:$F,6,FALSE)</f>
        <v>2397</v>
      </c>
      <c r="J27" s="109" t="s">
        <v>117</v>
      </c>
      <c r="K27" s="131" t="s">
        <v>51</v>
      </c>
      <c r="L27" s="207" t="s">
        <v>1074</v>
      </c>
      <c r="M27" s="112" t="s">
        <v>150</v>
      </c>
      <c r="N27" s="121">
        <v>0</v>
      </c>
      <c r="O27" s="114">
        <f t="shared" ref="O27:O28" si="4">I27*N27</f>
        <v>0</v>
      </c>
      <c r="P27" s="179" t="e">
        <f>#REF!</f>
        <v>#REF!</v>
      </c>
      <c r="Q27" s="181" t="e">
        <f t="shared" ref="Q27:Q28" si="5">O27*(1-P27)</f>
        <v>#REF!</v>
      </c>
      <c r="R27" s="183"/>
    </row>
    <row r="28" spans="1:18" s="165" customFormat="1" ht="12.75" customHeight="1" x14ac:dyDescent="0.25">
      <c r="A28" s="223"/>
      <c r="B28" s="166" t="s">
        <v>148</v>
      </c>
      <c r="C28" s="199" t="s">
        <v>1068</v>
      </c>
      <c r="D28" s="106" t="s">
        <v>11</v>
      </c>
      <c r="E28" s="136" t="s">
        <v>1083</v>
      </c>
      <c r="F28" s="136" t="s">
        <v>1084</v>
      </c>
      <c r="G28" s="108" t="s">
        <v>8</v>
      </c>
      <c r="H28" s="109" t="s">
        <v>24</v>
      </c>
      <c r="I28" s="171">
        <f>VLOOKUP(F28,Rapportdetails!$A:$F,6,FALSE)</f>
        <v>186</v>
      </c>
      <c r="J28" s="109" t="s">
        <v>117</v>
      </c>
      <c r="K28" s="131" t="s">
        <v>51</v>
      </c>
      <c r="L28" s="207" t="s">
        <v>1074</v>
      </c>
      <c r="M28" s="112" t="s">
        <v>150</v>
      </c>
      <c r="N28" s="121">
        <v>0</v>
      </c>
      <c r="O28" s="114">
        <f t="shared" si="4"/>
        <v>0</v>
      </c>
      <c r="P28" s="179" t="e">
        <f>#REF!</f>
        <v>#REF!</v>
      </c>
      <c r="Q28" s="181" t="e">
        <f t="shared" si="5"/>
        <v>#REF!</v>
      </c>
    </row>
    <row r="29" spans="1:18" s="165" customFormat="1" ht="12.75" customHeight="1" x14ac:dyDescent="0.25">
      <c r="A29" s="223"/>
      <c r="B29" s="166" t="s">
        <v>148</v>
      </c>
      <c r="C29" s="199"/>
      <c r="D29" s="107" t="s">
        <v>1075</v>
      </c>
      <c r="E29" s="136" t="s">
        <v>1077</v>
      </c>
      <c r="F29" s="136" t="s">
        <v>1078</v>
      </c>
      <c r="G29" s="203" t="s">
        <v>1587</v>
      </c>
      <c r="H29" s="203" t="s">
        <v>24</v>
      </c>
      <c r="I29" s="171">
        <f>VLOOKUP(F29,Rapportdetails!$A:$F,6,FALSE)</f>
        <v>594</v>
      </c>
      <c r="J29" s="203" t="s">
        <v>318</v>
      </c>
      <c r="K29" s="203" t="s">
        <v>198</v>
      </c>
      <c r="L29" s="210" t="s">
        <v>1074</v>
      </c>
      <c r="M29" s="138" t="s">
        <v>1069</v>
      </c>
      <c r="N29" s="215" t="s">
        <v>1070</v>
      </c>
      <c r="O29" s="137" t="s">
        <v>1071</v>
      </c>
      <c r="P29" s="174">
        <v>0</v>
      </c>
      <c r="Q29" s="175" t="s">
        <v>1072</v>
      </c>
    </row>
    <row r="30" spans="1:18" s="176" customFormat="1" ht="13.5" customHeight="1" thickBot="1" x14ac:dyDescent="0.35">
      <c r="A30" s="223">
        <v>90</v>
      </c>
      <c r="B30" s="163" t="s">
        <v>107</v>
      </c>
      <c r="C30" s="199" t="s">
        <v>1068</v>
      </c>
      <c r="D30" s="106" t="s">
        <v>78</v>
      </c>
      <c r="E30" s="118" t="s">
        <v>494</v>
      </c>
      <c r="F30" s="118" t="s">
        <v>495</v>
      </c>
      <c r="G30" s="108" t="s">
        <v>77</v>
      </c>
      <c r="H30" s="109" t="s">
        <v>24</v>
      </c>
      <c r="I30" s="171">
        <f>VLOOKUP(F30,Rapportdetails!$A:$F,6,FALSE)</f>
        <v>55</v>
      </c>
      <c r="J30" s="109" t="s">
        <v>168</v>
      </c>
      <c r="K30" s="130"/>
      <c r="L30" s="111" t="s">
        <v>26</v>
      </c>
      <c r="M30" s="112" t="s">
        <v>150</v>
      </c>
      <c r="N30" s="113">
        <v>0</v>
      </c>
      <c r="O30" s="114">
        <f t="shared" ref="O30:O34" si="6">I30*N30</f>
        <v>0</v>
      </c>
      <c r="P30" s="179" t="e">
        <f>#REF!</f>
        <v>#REF!</v>
      </c>
      <c r="Q30" s="181" t="e">
        <f t="shared" ref="Q30:Q34" si="7">O30*(1-P30)</f>
        <v>#REF!</v>
      </c>
    </row>
    <row r="31" spans="1:18" s="176" customFormat="1" ht="13.5" customHeight="1" thickBot="1" x14ac:dyDescent="0.35">
      <c r="A31" s="223">
        <v>106</v>
      </c>
      <c r="B31" s="163" t="s">
        <v>107</v>
      </c>
      <c r="C31" s="199" t="s">
        <v>1068</v>
      </c>
      <c r="D31" s="106" t="s">
        <v>359</v>
      </c>
      <c r="E31" s="118" t="s">
        <v>411</v>
      </c>
      <c r="F31" s="118" t="s">
        <v>412</v>
      </c>
      <c r="G31" s="108" t="s">
        <v>351</v>
      </c>
      <c r="H31" s="108"/>
      <c r="I31" s="171">
        <f>VLOOKUP(F31,Rapportdetails!$A:$F,6,FALSE)</f>
        <v>108</v>
      </c>
      <c r="J31" s="108"/>
      <c r="K31" s="108"/>
      <c r="L31" s="108" t="s">
        <v>346</v>
      </c>
      <c r="M31" s="112" t="s">
        <v>150</v>
      </c>
      <c r="N31" s="113">
        <v>0</v>
      </c>
      <c r="O31" s="114">
        <f t="shared" si="6"/>
        <v>0</v>
      </c>
      <c r="P31" s="179" t="e">
        <f>#REF!</f>
        <v>#REF!</v>
      </c>
      <c r="Q31" s="181" t="e">
        <f t="shared" si="7"/>
        <v>#REF!</v>
      </c>
    </row>
    <row r="32" spans="1:18" s="176" customFormat="1" ht="13.5" customHeight="1" thickBot="1" x14ac:dyDescent="0.3">
      <c r="A32" s="223">
        <v>109</v>
      </c>
      <c r="B32" s="163" t="s">
        <v>107</v>
      </c>
      <c r="C32" s="199" t="s">
        <v>1068</v>
      </c>
      <c r="D32" s="106" t="s">
        <v>71</v>
      </c>
      <c r="E32" s="122" t="s">
        <v>1248</v>
      </c>
      <c r="F32" s="122" t="s">
        <v>897</v>
      </c>
      <c r="G32" s="108" t="s">
        <v>73</v>
      </c>
      <c r="H32" s="109" t="s">
        <v>24</v>
      </c>
      <c r="I32" s="171">
        <f>VLOOKUP(F32,Rapportdetails!$A:$F,6,FALSE)</f>
        <v>61.5</v>
      </c>
      <c r="J32" s="109"/>
      <c r="K32" s="110"/>
      <c r="L32" s="111" t="s">
        <v>35</v>
      </c>
      <c r="M32" s="112" t="s">
        <v>150</v>
      </c>
      <c r="N32" s="113">
        <v>0</v>
      </c>
      <c r="O32" s="114">
        <f t="shared" si="6"/>
        <v>0</v>
      </c>
      <c r="P32" s="179" t="e">
        <f>#REF!</f>
        <v>#REF!</v>
      </c>
      <c r="Q32" s="181" t="e">
        <f t="shared" si="7"/>
        <v>#REF!</v>
      </c>
      <c r="R32" s="180"/>
    </row>
    <row r="33" spans="1:18" s="176" customFormat="1" ht="13.5" customHeight="1" thickBot="1" x14ac:dyDescent="0.3">
      <c r="A33" s="223">
        <v>122</v>
      </c>
      <c r="B33" s="163" t="s">
        <v>107</v>
      </c>
      <c r="C33" s="199" t="s">
        <v>1068</v>
      </c>
      <c r="D33" s="106" t="s">
        <v>138</v>
      </c>
      <c r="E33" s="122" t="s">
        <v>1258</v>
      </c>
      <c r="F33" s="122" t="s">
        <v>942</v>
      </c>
      <c r="G33" s="106" t="s">
        <v>139</v>
      </c>
      <c r="H33" s="119" t="s">
        <v>24</v>
      </c>
      <c r="I33" s="171">
        <f>VLOOKUP(F33,Rapportdetails!$A:$F,6,FALSE)</f>
        <v>113.5</v>
      </c>
      <c r="J33" s="119"/>
      <c r="K33" s="120"/>
      <c r="L33" s="144" t="s">
        <v>35</v>
      </c>
      <c r="M33" s="112" t="s">
        <v>150</v>
      </c>
      <c r="N33" s="113">
        <v>0</v>
      </c>
      <c r="O33" s="114">
        <f t="shared" si="6"/>
        <v>0</v>
      </c>
      <c r="P33" s="179" t="e">
        <f>#REF!</f>
        <v>#REF!</v>
      </c>
      <c r="Q33" s="181" t="e">
        <f t="shared" si="7"/>
        <v>#REF!</v>
      </c>
    </row>
    <row r="34" spans="1:18" s="169" customFormat="1" ht="12.75" customHeight="1" x14ac:dyDescent="0.25">
      <c r="A34" s="223">
        <v>97</v>
      </c>
      <c r="B34" s="163" t="s">
        <v>107</v>
      </c>
      <c r="C34" s="199" t="s">
        <v>1068</v>
      </c>
      <c r="D34" s="106" t="s">
        <v>81</v>
      </c>
      <c r="E34" s="139" t="s">
        <v>1213</v>
      </c>
      <c r="F34" s="139" t="s">
        <v>737</v>
      </c>
      <c r="G34" s="108" t="s">
        <v>82</v>
      </c>
      <c r="H34" s="109" t="s">
        <v>24</v>
      </c>
      <c r="I34" s="171">
        <f>VLOOKUP(F34,Rapportdetails!$A:$F,6,FALSE)</f>
        <v>136</v>
      </c>
      <c r="J34" s="109"/>
      <c r="K34" s="110"/>
      <c r="L34" s="111" t="s">
        <v>35</v>
      </c>
      <c r="M34" s="112" t="s">
        <v>150</v>
      </c>
      <c r="N34" s="113">
        <v>0</v>
      </c>
      <c r="O34" s="114">
        <f t="shared" si="6"/>
        <v>0</v>
      </c>
      <c r="P34" s="179" t="e">
        <f>#REF!</f>
        <v>#REF!</v>
      </c>
      <c r="Q34" s="181" t="e">
        <f t="shared" si="7"/>
        <v>#REF!</v>
      </c>
    </row>
    <row r="35" spans="1:18" s="188" customFormat="1" ht="12.75" customHeight="1" x14ac:dyDescent="0.25">
      <c r="A35" s="223">
        <v>151</v>
      </c>
      <c r="B35" s="164" t="s">
        <v>2</v>
      </c>
      <c r="C35" s="195" t="s">
        <v>1068</v>
      </c>
      <c r="D35" s="209" t="s">
        <v>255</v>
      </c>
      <c r="E35" s="154" t="s">
        <v>1325</v>
      </c>
      <c r="F35" s="154" t="s">
        <v>470</v>
      </c>
      <c r="G35" s="205" t="s">
        <v>367</v>
      </c>
      <c r="H35" s="205"/>
      <c r="I35" s="172">
        <f>VLOOKUP(F35,Rapportdetails!$A:$F,6,FALSE)</f>
        <v>38</v>
      </c>
      <c r="J35" s="205" t="s">
        <v>322</v>
      </c>
      <c r="K35" s="205"/>
      <c r="L35" s="205" t="s">
        <v>369</v>
      </c>
      <c r="M35" s="146" t="s">
        <v>150</v>
      </c>
      <c r="N35" s="128">
        <v>0</v>
      </c>
      <c r="O35" s="129">
        <f>I35*N35</f>
        <v>0</v>
      </c>
      <c r="P35" s="216" t="e">
        <f>#REF!</f>
        <v>#REF!</v>
      </c>
      <c r="Q35" s="196" t="e">
        <f>O35*(1-P35)</f>
        <v>#REF!</v>
      </c>
    </row>
    <row r="36" spans="1:18" s="165" customFormat="1" ht="13.5" customHeight="1" thickBot="1" x14ac:dyDescent="0.3">
      <c r="A36" s="223">
        <v>152</v>
      </c>
      <c r="B36" s="164" t="s">
        <v>2</v>
      </c>
      <c r="C36" s="195" t="s">
        <v>1073</v>
      </c>
      <c r="D36" s="200" t="s">
        <v>255</v>
      </c>
      <c r="E36" s="127" t="s">
        <v>1327</v>
      </c>
      <c r="F36" s="127" t="s">
        <v>1326</v>
      </c>
      <c r="G36" s="155" t="s">
        <v>256</v>
      </c>
      <c r="H36" s="156"/>
      <c r="I36" s="172">
        <f>VLOOKUP(F36,Rapportdetails!$A:$F,6,FALSE)</f>
        <v>167.5</v>
      </c>
      <c r="J36" s="156"/>
      <c r="K36" s="157"/>
      <c r="L36" s="158"/>
      <c r="M36" s="159" t="s">
        <v>150</v>
      </c>
      <c r="N36" s="160">
        <v>0</v>
      </c>
      <c r="O36" s="161">
        <f>I36*N36</f>
        <v>0</v>
      </c>
      <c r="P36" s="197" t="e">
        <f>#REF!</f>
        <v>#REF!</v>
      </c>
      <c r="Q36" s="198" t="e">
        <f>O36*(1-P36)</f>
        <v>#REF!</v>
      </c>
    </row>
    <row r="37" spans="1:18" s="169" customFormat="1" ht="13.5" customHeight="1" thickBot="1" x14ac:dyDescent="0.3">
      <c r="A37" s="223">
        <v>131</v>
      </c>
      <c r="B37" s="163" t="s">
        <v>2</v>
      </c>
      <c r="C37" s="199" t="s">
        <v>1068</v>
      </c>
      <c r="D37" s="125" t="s">
        <v>66</v>
      </c>
      <c r="E37" s="122" t="s">
        <v>1344</v>
      </c>
      <c r="F37" s="122" t="s">
        <v>1343</v>
      </c>
      <c r="G37" s="125" t="s">
        <v>1611</v>
      </c>
      <c r="H37" s="126" t="s">
        <v>103</v>
      </c>
      <c r="I37" s="171">
        <f>VLOOKUP(F37,Rapportdetails!$A:$F,6,FALSE)</f>
        <v>88.5</v>
      </c>
      <c r="J37" s="126"/>
      <c r="K37" s="124"/>
      <c r="L37" s="141" t="s">
        <v>35</v>
      </c>
      <c r="M37" s="112" t="s">
        <v>150</v>
      </c>
      <c r="N37" s="113">
        <v>0</v>
      </c>
      <c r="O37" s="114">
        <f t="shared" ref="O37" si="8">I37*N37</f>
        <v>0</v>
      </c>
      <c r="P37" s="179" t="e">
        <f>#REF!</f>
        <v>#REF!</v>
      </c>
      <c r="Q37" s="181" t="e">
        <f t="shared" ref="Q37" si="9">O37*(1-P37)</f>
        <v>#REF!</v>
      </c>
    </row>
    <row r="38" spans="1:18" s="176" customFormat="1" ht="13.5" customHeight="1" thickBot="1" x14ac:dyDescent="0.3">
      <c r="A38" s="223">
        <v>132</v>
      </c>
      <c r="B38" s="163" t="s">
        <v>2</v>
      </c>
      <c r="C38" s="206"/>
      <c r="D38" s="125" t="s">
        <v>66</v>
      </c>
      <c r="E38" s="173" t="s">
        <v>1346</v>
      </c>
      <c r="F38" s="173" t="s">
        <v>1345</v>
      </c>
      <c r="G38" s="125" t="s">
        <v>1615</v>
      </c>
      <c r="H38" s="150" t="s">
        <v>1616</v>
      </c>
      <c r="I38" s="171">
        <f>VLOOKUP(F38,Rapportdetails!$A:$F,6,FALSE)</f>
        <v>168</v>
      </c>
      <c r="J38" s="208"/>
      <c r="K38" s="150"/>
      <c r="L38" s="142"/>
      <c r="M38" s="112" t="s">
        <v>150</v>
      </c>
      <c r="N38" s="151"/>
      <c r="O38" s="151"/>
      <c r="P38" s="180"/>
    </row>
    <row r="39" spans="1:18" s="176" customFormat="1" ht="13.5" x14ac:dyDescent="0.25">
      <c r="A39" s="223">
        <v>133</v>
      </c>
      <c r="B39" s="163" t="s">
        <v>2</v>
      </c>
      <c r="C39" s="184" t="s">
        <v>1068</v>
      </c>
      <c r="D39" s="125" t="s">
        <v>66</v>
      </c>
      <c r="E39" s="123" t="s">
        <v>1352</v>
      </c>
      <c r="F39" s="221" t="s">
        <v>1347</v>
      </c>
      <c r="G39" s="125" t="s">
        <v>1614</v>
      </c>
      <c r="H39" s="126" t="s">
        <v>132</v>
      </c>
      <c r="I39" s="171">
        <f>159+21</f>
        <v>180</v>
      </c>
      <c r="J39" s="126"/>
      <c r="K39" s="124"/>
      <c r="L39" s="141" t="s">
        <v>35</v>
      </c>
      <c r="M39" s="112" t="s">
        <v>150</v>
      </c>
      <c r="N39" s="113">
        <v>0</v>
      </c>
      <c r="O39" s="114">
        <f t="shared" ref="O39:O45" si="10">I39*N39</f>
        <v>0</v>
      </c>
      <c r="P39" s="179" t="e">
        <f>#REF!</f>
        <v>#REF!</v>
      </c>
      <c r="Q39" s="181" t="e">
        <f t="shared" ref="Q39:Q45" si="11">O39*(1-P39)</f>
        <v>#REF!</v>
      </c>
    </row>
    <row r="40" spans="1:18" s="188" customFormat="1" ht="11.25" customHeight="1" x14ac:dyDescent="0.25">
      <c r="A40" s="223">
        <v>14</v>
      </c>
      <c r="B40" s="163" t="s">
        <v>108</v>
      </c>
      <c r="C40" s="199" t="s">
        <v>1068</v>
      </c>
      <c r="D40" s="106" t="s">
        <v>173</v>
      </c>
      <c r="E40" s="139" t="s">
        <v>1428</v>
      </c>
      <c r="F40" s="139" t="s">
        <v>596</v>
      </c>
      <c r="G40" s="108" t="s">
        <v>33</v>
      </c>
      <c r="H40" s="109" t="s">
        <v>24</v>
      </c>
      <c r="I40" s="171">
        <f>VLOOKUP(F40,Rapportdetails!$A:$F,6,FALSE)</f>
        <v>216.5</v>
      </c>
      <c r="J40" s="109" t="s">
        <v>117</v>
      </c>
      <c r="K40" s="110" t="s">
        <v>37</v>
      </c>
      <c r="L40" s="111" t="s">
        <v>34</v>
      </c>
      <c r="M40" s="112" t="s">
        <v>150</v>
      </c>
      <c r="N40" s="113">
        <v>0</v>
      </c>
      <c r="O40" s="114">
        <f t="shared" si="10"/>
        <v>0</v>
      </c>
      <c r="P40" s="179" t="e">
        <f>#REF!</f>
        <v>#REF!</v>
      </c>
      <c r="Q40" s="181" t="e">
        <f t="shared" si="11"/>
        <v>#REF!</v>
      </c>
    </row>
    <row r="41" spans="1:18" s="188" customFormat="1" ht="13.5" customHeight="1" thickBot="1" x14ac:dyDescent="0.3">
      <c r="A41" s="223">
        <v>32</v>
      </c>
      <c r="B41" s="163" t="s">
        <v>108</v>
      </c>
      <c r="C41" s="177" t="s">
        <v>1068</v>
      </c>
      <c r="D41" s="218" t="s">
        <v>329</v>
      </c>
      <c r="E41" s="147" t="s">
        <v>1495</v>
      </c>
      <c r="F41" s="147" t="s">
        <v>1494</v>
      </c>
      <c r="G41" s="222"/>
      <c r="H41" s="222" t="s">
        <v>1598</v>
      </c>
      <c r="I41" s="171">
        <f>VLOOKUP(F41,Rapportdetails!$A:$F,6,FALSE)</f>
        <v>601</v>
      </c>
      <c r="J41" s="218" t="s">
        <v>281</v>
      </c>
      <c r="K41" s="222" t="s">
        <v>1597</v>
      </c>
      <c r="L41" s="131" t="s">
        <v>86</v>
      </c>
      <c r="M41" s="115" t="s">
        <v>150</v>
      </c>
      <c r="N41" s="152">
        <v>0</v>
      </c>
      <c r="O41" s="153">
        <f t="shared" si="10"/>
        <v>0</v>
      </c>
      <c r="P41" s="219" t="e">
        <f>#REF!</f>
        <v>#REF!</v>
      </c>
      <c r="Q41" s="217" t="e">
        <f t="shared" si="11"/>
        <v>#REF!</v>
      </c>
      <c r="R41" s="192"/>
    </row>
    <row r="42" spans="1:18" s="165" customFormat="1" ht="13.5" customHeight="1" thickBot="1" x14ac:dyDescent="0.3">
      <c r="A42" s="223">
        <v>35</v>
      </c>
      <c r="B42" s="163" t="s">
        <v>108</v>
      </c>
      <c r="C42" s="199" t="s">
        <v>1068</v>
      </c>
      <c r="D42" s="143" t="s">
        <v>329</v>
      </c>
      <c r="E42" s="122" t="s">
        <v>1399</v>
      </c>
      <c r="F42" s="122" t="s">
        <v>1049</v>
      </c>
      <c r="G42" s="131"/>
      <c r="H42" s="131" t="s">
        <v>376</v>
      </c>
      <c r="I42" s="171">
        <f>VLOOKUP(F42,Rapportdetails!$A:$F,6,FALSE)</f>
        <v>5842</v>
      </c>
      <c r="J42" s="140" t="s">
        <v>281</v>
      </c>
      <c r="K42" s="131" t="s">
        <v>1597</v>
      </c>
      <c r="L42" s="131" t="s">
        <v>86</v>
      </c>
      <c r="M42" s="112" t="s">
        <v>150</v>
      </c>
      <c r="N42" s="113">
        <v>0</v>
      </c>
      <c r="O42" s="114">
        <f t="shared" si="10"/>
        <v>0</v>
      </c>
      <c r="P42" s="179" t="e">
        <f>#REF!</f>
        <v>#REF!</v>
      </c>
      <c r="Q42" s="220" t="e">
        <f t="shared" si="11"/>
        <v>#REF!</v>
      </c>
    </row>
    <row r="43" spans="1:18" s="176" customFormat="1" ht="13.5" customHeight="1" thickBot="1" x14ac:dyDescent="0.3">
      <c r="A43" s="223">
        <v>124</v>
      </c>
      <c r="B43" s="163" t="s">
        <v>107</v>
      </c>
      <c r="C43" s="199" t="s">
        <v>1068</v>
      </c>
      <c r="D43" s="106" t="s">
        <v>79</v>
      </c>
      <c r="E43" s="122" t="s">
        <v>1270</v>
      </c>
      <c r="F43" s="122" t="s">
        <v>836</v>
      </c>
      <c r="G43" s="106" t="s">
        <v>75</v>
      </c>
      <c r="H43" s="106" t="s">
        <v>24</v>
      </c>
      <c r="I43" s="171">
        <f>VLOOKUP(F43,Rapportdetails!$A:$F,6,FALSE)</f>
        <v>83.5</v>
      </c>
      <c r="J43" s="106"/>
      <c r="K43" s="120" t="s">
        <v>80</v>
      </c>
      <c r="L43" s="144"/>
      <c r="M43" s="112" t="s">
        <v>150</v>
      </c>
      <c r="N43" s="113">
        <v>0</v>
      </c>
      <c r="O43" s="114">
        <f t="shared" si="10"/>
        <v>0</v>
      </c>
      <c r="P43" s="179" t="e">
        <f>#REF!</f>
        <v>#REF!</v>
      </c>
      <c r="Q43" s="181" t="e">
        <f t="shared" si="11"/>
        <v>#REF!</v>
      </c>
    </row>
    <row r="44" spans="1:18" s="176" customFormat="1" ht="13.5" customHeight="1" thickBot="1" x14ac:dyDescent="0.3">
      <c r="A44" s="223">
        <v>108</v>
      </c>
      <c r="B44" s="163" t="s">
        <v>107</v>
      </c>
      <c r="C44" s="199" t="s">
        <v>1068</v>
      </c>
      <c r="D44" s="106" t="s">
        <v>354</v>
      </c>
      <c r="E44" s="122" t="s">
        <v>1245</v>
      </c>
      <c r="F44" s="122" t="s">
        <v>407</v>
      </c>
      <c r="G44" s="108" t="s">
        <v>1608</v>
      </c>
      <c r="H44" s="108"/>
      <c r="I44" s="171">
        <f>VLOOKUP(F44,Rapportdetails!$A:$F,6,FALSE)</f>
        <v>3683</v>
      </c>
      <c r="J44" s="108" t="s">
        <v>318</v>
      </c>
      <c r="K44" s="108"/>
      <c r="L44" s="108" t="s">
        <v>347</v>
      </c>
      <c r="M44" s="112" t="s">
        <v>150</v>
      </c>
      <c r="N44" s="113">
        <v>0</v>
      </c>
      <c r="O44" s="114">
        <f t="shared" si="10"/>
        <v>0</v>
      </c>
      <c r="P44" s="179" t="e">
        <f>#REF!</f>
        <v>#REF!</v>
      </c>
      <c r="Q44" s="181" t="e">
        <f t="shared" si="11"/>
        <v>#REF!</v>
      </c>
    </row>
    <row r="45" spans="1:18" s="188" customFormat="1" ht="34.5" x14ac:dyDescent="0.25">
      <c r="A45" s="223">
        <v>98</v>
      </c>
      <c r="B45" s="163" t="s">
        <v>107</v>
      </c>
      <c r="C45" s="199"/>
      <c r="D45" s="148" t="s">
        <v>1609</v>
      </c>
      <c r="E45" s="139" t="s">
        <v>1544</v>
      </c>
      <c r="F45" s="139" t="s">
        <v>1543</v>
      </c>
      <c r="G45" s="145" t="s">
        <v>139</v>
      </c>
      <c r="H45" s="145" t="s">
        <v>24</v>
      </c>
      <c r="I45" s="171">
        <f>VLOOKUP(F45,Rapportdetails!$A:$F,6,FALSE)</f>
        <v>224.5</v>
      </c>
      <c r="J45" s="204" t="s">
        <v>318</v>
      </c>
      <c r="K45" s="145"/>
      <c r="L45" s="110" t="s">
        <v>187</v>
      </c>
      <c r="M45" s="112" t="s">
        <v>150</v>
      </c>
      <c r="N45" s="113">
        <v>0</v>
      </c>
      <c r="O45" s="114">
        <f t="shared" si="10"/>
        <v>0</v>
      </c>
      <c r="P45" s="179" t="e">
        <f>#REF!</f>
        <v>#REF!</v>
      </c>
      <c r="Q45" s="181" t="e">
        <f t="shared" si="11"/>
        <v>#REF!</v>
      </c>
    </row>
  </sheetData>
  <conditionalFormatting sqref="E30">
    <cfRule type="duplicateValues" dxfId="17" priority="18"/>
  </conditionalFormatting>
  <conditionalFormatting sqref="E31">
    <cfRule type="duplicateValues" dxfId="16" priority="17"/>
  </conditionalFormatting>
  <conditionalFormatting sqref="E32">
    <cfRule type="duplicateValues" dxfId="15" priority="16"/>
  </conditionalFormatting>
  <conditionalFormatting sqref="E33">
    <cfRule type="duplicateValues" dxfId="14" priority="15"/>
  </conditionalFormatting>
  <conditionalFormatting sqref="E36">
    <cfRule type="duplicateValues" dxfId="13" priority="14"/>
  </conditionalFormatting>
  <conditionalFormatting sqref="E37">
    <cfRule type="duplicateValues" dxfId="12" priority="13"/>
  </conditionalFormatting>
  <conditionalFormatting sqref="E38">
    <cfRule type="duplicateValues" dxfId="11" priority="12"/>
  </conditionalFormatting>
  <conditionalFormatting sqref="E10">
    <cfRule type="duplicateValues" dxfId="10" priority="11"/>
  </conditionalFormatting>
  <conditionalFormatting sqref="E11">
    <cfRule type="duplicateValues" dxfId="9" priority="10"/>
  </conditionalFormatting>
  <conditionalFormatting sqref="E2">
    <cfRule type="duplicateValues" dxfId="8" priority="9"/>
  </conditionalFormatting>
  <conditionalFormatting sqref="E3">
    <cfRule type="duplicateValues" dxfId="7" priority="8"/>
  </conditionalFormatting>
  <conditionalFormatting sqref="E4">
    <cfRule type="duplicateValues" dxfId="6" priority="7"/>
  </conditionalFormatting>
  <conditionalFormatting sqref="E5">
    <cfRule type="duplicateValues" dxfId="5" priority="6"/>
  </conditionalFormatting>
  <conditionalFormatting sqref="E42">
    <cfRule type="duplicateValues" dxfId="4" priority="5"/>
  </conditionalFormatting>
  <conditionalFormatting sqref="E43">
    <cfRule type="duplicateValues" dxfId="3" priority="4"/>
  </conditionalFormatting>
  <conditionalFormatting sqref="F43">
    <cfRule type="duplicateValues" dxfId="2" priority="3"/>
  </conditionalFormatting>
  <conditionalFormatting sqref="E44">
    <cfRule type="duplicateValues" dxfId="1" priority="2"/>
  </conditionalFormatting>
  <conditionalFormatting sqref="E17">
    <cfRule type="duplicateValues" dxfId="0" priority="1"/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382"/>
  <sheetViews>
    <sheetView zoomScale="70" zoomScaleNormal="70" workbookViewId="0">
      <pane ySplit="6" topLeftCell="A7" activePane="bottomLeft" state="frozen"/>
      <selection pane="bottomLeft" activeCell="A4" sqref="A4"/>
    </sheetView>
  </sheetViews>
  <sheetFormatPr defaultColWidth="90.453125" defaultRowHeight="11.5" x14ac:dyDescent="0.25"/>
  <cols>
    <col min="1" max="1" width="26.6328125" style="3" customWidth="1"/>
    <col min="2" max="2" width="87.453125" style="3" customWidth="1"/>
    <col min="3" max="3" width="21.08984375" style="3" customWidth="1"/>
    <col min="4" max="4" width="69" style="4" customWidth="1"/>
    <col min="5" max="5" width="18.08984375" style="3" bestFit="1" customWidth="1"/>
    <col min="6" max="6" width="12.6328125" style="3" customWidth="1"/>
    <col min="7" max="7" width="13.08984375" style="5" customWidth="1"/>
    <col min="8" max="8" width="13.7265625" style="3" bestFit="1" customWidth="1"/>
    <col min="9" max="9" width="18" style="3" customWidth="1"/>
    <col min="10" max="10" width="16" style="3" bestFit="1" customWidth="1"/>
    <col min="11" max="11" width="11" style="6" bestFit="1" customWidth="1"/>
    <col min="12" max="12" width="20.90625" style="3" bestFit="1" customWidth="1"/>
    <col min="13" max="16384" width="90.453125" style="3"/>
  </cols>
  <sheetData>
    <row r="2" spans="1:15" ht="13.5" x14ac:dyDescent="0.25">
      <c r="A2" s="1" t="s">
        <v>393</v>
      </c>
      <c r="B2" s="2"/>
    </row>
    <row r="3" spans="1:15" ht="13.5" x14ac:dyDescent="0.25">
      <c r="A3" s="7" t="s">
        <v>394</v>
      </c>
      <c r="B3" s="8"/>
    </row>
    <row r="4" spans="1:15" ht="13.5" x14ac:dyDescent="0.25">
      <c r="A4" s="9" t="s">
        <v>395</v>
      </c>
    </row>
    <row r="6" spans="1:15" s="12" customFormat="1" ht="40.5" x14ac:dyDescent="0.25">
      <c r="A6" s="10" t="s">
        <v>148</v>
      </c>
      <c r="B6" s="10" t="s">
        <v>3</v>
      </c>
      <c r="C6" s="10" t="s">
        <v>4</v>
      </c>
      <c r="D6" s="10" t="s">
        <v>5</v>
      </c>
      <c r="E6" s="10" t="s">
        <v>149</v>
      </c>
      <c r="F6" s="10" t="s">
        <v>152</v>
      </c>
      <c r="G6" s="10" t="s">
        <v>153</v>
      </c>
      <c r="H6" s="10" t="s">
        <v>154</v>
      </c>
      <c r="I6" s="10" t="s">
        <v>296</v>
      </c>
      <c r="J6" s="10" t="s">
        <v>314</v>
      </c>
      <c r="K6" s="11" t="s">
        <v>396</v>
      </c>
      <c r="L6" s="12" t="s">
        <v>397</v>
      </c>
    </row>
    <row r="7" spans="1:15" s="2" customFormat="1" ht="13.5" x14ac:dyDescent="0.3">
      <c r="A7" s="13" t="s">
        <v>398</v>
      </c>
      <c r="B7" s="13" t="s">
        <v>399</v>
      </c>
      <c r="C7" s="13" t="s">
        <v>400</v>
      </c>
      <c r="D7" s="14" t="s">
        <v>399</v>
      </c>
      <c r="E7" s="13"/>
      <c r="F7" s="13"/>
      <c r="G7" s="13"/>
      <c r="H7" s="15" t="s">
        <v>401</v>
      </c>
      <c r="I7" s="13">
        <v>1</v>
      </c>
      <c r="J7" s="13"/>
      <c r="K7" s="16">
        <v>1.92</v>
      </c>
    </row>
    <row r="8" spans="1:15" ht="13.5" x14ac:dyDescent="0.3">
      <c r="A8" s="17" t="s">
        <v>402</v>
      </c>
      <c r="B8" s="17" t="s">
        <v>403</v>
      </c>
      <c r="C8" s="17" t="s">
        <v>404</v>
      </c>
      <c r="D8" s="18" t="s">
        <v>403</v>
      </c>
      <c r="E8" s="17"/>
      <c r="F8" s="17"/>
      <c r="G8" s="17"/>
      <c r="H8" s="19" t="s">
        <v>401</v>
      </c>
      <c r="I8" s="17">
        <v>1</v>
      </c>
      <c r="J8" s="17"/>
      <c r="K8" s="20">
        <v>6.82</v>
      </c>
    </row>
    <row r="9" spans="1:15" ht="13.5" x14ac:dyDescent="0.3">
      <c r="A9" s="13" t="s">
        <v>405</v>
      </c>
      <c r="B9" s="13" t="s">
        <v>406</v>
      </c>
      <c r="C9" s="13" t="s">
        <v>407</v>
      </c>
      <c r="D9" s="14" t="s">
        <v>406</v>
      </c>
      <c r="E9" s="13"/>
      <c r="F9" s="13"/>
      <c r="G9" s="13"/>
      <c r="H9" s="15" t="s">
        <v>401</v>
      </c>
      <c r="I9" s="13">
        <v>1</v>
      </c>
      <c r="J9" s="13"/>
      <c r="K9" s="16">
        <v>0.26</v>
      </c>
      <c r="L9" s="2"/>
      <c r="M9" s="2"/>
      <c r="N9" s="2"/>
      <c r="O9" s="2"/>
    </row>
    <row r="10" spans="1:15" ht="13.5" x14ac:dyDescent="0.3">
      <c r="A10" s="13" t="s">
        <v>408</v>
      </c>
      <c r="B10" s="13" t="s">
        <v>406</v>
      </c>
      <c r="C10" s="13" t="s">
        <v>407</v>
      </c>
      <c r="D10" s="14" t="s">
        <v>406</v>
      </c>
      <c r="E10" s="13"/>
      <c r="F10" s="13"/>
      <c r="G10" s="13"/>
      <c r="H10" s="15" t="s">
        <v>401</v>
      </c>
      <c r="I10" s="13">
        <v>1</v>
      </c>
      <c r="J10" s="13"/>
      <c r="K10" s="16">
        <v>0.26</v>
      </c>
      <c r="L10" s="2"/>
      <c r="M10" s="2"/>
      <c r="N10" s="2"/>
      <c r="O10" s="2"/>
    </row>
    <row r="11" spans="1:15" s="2" customFormat="1" ht="13.5" x14ac:dyDescent="0.3">
      <c r="A11" s="13" t="s">
        <v>409</v>
      </c>
      <c r="B11" s="13" t="s">
        <v>406</v>
      </c>
      <c r="C11" s="13" t="s">
        <v>407</v>
      </c>
      <c r="D11" s="14" t="s">
        <v>406</v>
      </c>
      <c r="E11" s="13"/>
      <c r="F11" s="13"/>
      <c r="G11" s="13"/>
      <c r="H11" s="15" t="s">
        <v>401</v>
      </c>
      <c r="I11" s="13">
        <v>1</v>
      </c>
      <c r="J11" s="13"/>
      <c r="K11" s="16">
        <v>0.26</v>
      </c>
    </row>
    <row r="12" spans="1:15" s="2" customFormat="1" ht="13.5" x14ac:dyDescent="0.3">
      <c r="A12" s="13" t="s">
        <v>410</v>
      </c>
      <c r="B12" s="13" t="s">
        <v>411</v>
      </c>
      <c r="C12" s="13" t="s">
        <v>412</v>
      </c>
      <c r="D12" s="14" t="s">
        <v>411</v>
      </c>
      <c r="E12" s="13"/>
      <c r="F12" s="13"/>
      <c r="G12" s="13"/>
      <c r="H12" s="15" t="s">
        <v>401</v>
      </c>
      <c r="I12" s="13">
        <v>1</v>
      </c>
      <c r="J12" s="13"/>
      <c r="K12" s="16">
        <v>1.57</v>
      </c>
      <c r="L12" s="2" t="s">
        <v>413</v>
      </c>
    </row>
    <row r="13" spans="1:15" ht="13.5" x14ac:dyDescent="0.3">
      <c r="A13" s="13" t="s">
        <v>414</v>
      </c>
      <c r="B13" s="13" t="s">
        <v>415</v>
      </c>
      <c r="C13" s="13" t="s">
        <v>416</v>
      </c>
      <c r="D13" s="14" t="s">
        <v>415</v>
      </c>
      <c r="E13" s="13"/>
      <c r="F13" s="13"/>
      <c r="G13" s="13"/>
      <c r="H13" s="15" t="s">
        <v>401</v>
      </c>
      <c r="I13" s="13">
        <v>1</v>
      </c>
      <c r="J13" s="13"/>
      <c r="K13" s="16">
        <v>5.6</v>
      </c>
      <c r="L13" s="2"/>
      <c r="M13" s="2"/>
      <c r="N13" s="2"/>
      <c r="O13" s="2"/>
    </row>
    <row r="14" spans="1:15" s="2" customFormat="1" ht="13.5" x14ac:dyDescent="0.25">
      <c r="A14" s="21"/>
      <c r="B14" s="22" t="s">
        <v>375</v>
      </c>
      <c r="C14" s="22" t="s">
        <v>374</v>
      </c>
      <c r="D14" s="23"/>
      <c r="E14" s="24" t="s">
        <v>150</v>
      </c>
      <c r="F14" s="25">
        <v>11</v>
      </c>
      <c r="G14" s="26">
        <v>21.29</v>
      </c>
      <c r="H14" s="27">
        <f>F14*G14</f>
        <v>234.19</v>
      </c>
      <c r="I14" s="28">
        <v>0.35</v>
      </c>
      <c r="J14" s="29">
        <f>H14*(1-I14)</f>
        <v>152.2235</v>
      </c>
      <c r="K14" s="30">
        <f>J14/F14</f>
        <v>13.8385</v>
      </c>
    </row>
    <row r="15" spans="1:15" s="2" customFormat="1" ht="13.5" x14ac:dyDescent="0.3">
      <c r="A15" s="13" t="s">
        <v>417</v>
      </c>
      <c r="B15" s="13" t="s">
        <v>418</v>
      </c>
      <c r="C15" s="13" t="s">
        <v>419</v>
      </c>
      <c r="D15" s="14" t="s">
        <v>418</v>
      </c>
      <c r="E15" s="13"/>
      <c r="F15" s="13"/>
      <c r="G15" s="13"/>
      <c r="H15" s="15" t="s">
        <v>401</v>
      </c>
      <c r="I15" s="13">
        <v>1</v>
      </c>
      <c r="J15" s="13"/>
      <c r="K15" s="16">
        <v>36.18</v>
      </c>
      <c r="L15" s="2" t="s">
        <v>420</v>
      </c>
    </row>
    <row r="16" spans="1:15" s="31" customFormat="1" ht="13.5" x14ac:dyDescent="0.3">
      <c r="A16" s="13" t="s">
        <v>421</v>
      </c>
      <c r="B16" s="13" t="s">
        <v>422</v>
      </c>
      <c r="C16" s="13" t="s">
        <v>423</v>
      </c>
      <c r="D16" s="14" t="s">
        <v>422</v>
      </c>
      <c r="E16" s="13"/>
      <c r="F16" s="13"/>
      <c r="G16" s="13"/>
      <c r="H16" s="15" t="s">
        <v>401</v>
      </c>
      <c r="I16" s="13">
        <v>1</v>
      </c>
      <c r="J16" s="13"/>
      <c r="K16" s="16">
        <v>31.83</v>
      </c>
      <c r="L16" s="2" t="s">
        <v>424</v>
      </c>
      <c r="M16" s="2"/>
      <c r="N16" s="2"/>
      <c r="O16" s="2"/>
    </row>
    <row r="17" spans="1:15" s="32" customFormat="1" ht="13.5" x14ac:dyDescent="0.3">
      <c r="A17" s="17" t="s">
        <v>425</v>
      </c>
      <c r="B17" s="17" t="s">
        <v>426</v>
      </c>
      <c r="C17" s="17" t="s">
        <v>427</v>
      </c>
      <c r="D17" s="18" t="s">
        <v>426</v>
      </c>
      <c r="E17" s="17"/>
      <c r="F17" s="17"/>
      <c r="G17" s="17"/>
      <c r="H17" s="19" t="s">
        <v>401</v>
      </c>
      <c r="I17" s="17">
        <v>1</v>
      </c>
      <c r="J17" s="17"/>
      <c r="K17" s="20">
        <v>1.97</v>
      </c>
      <c r="L17" s="3"/>
      <c r="M17" s="3"/>
      <c r="N17" s="3"/>
      <c r="O17" s="3"/>
    </row>
    <row r="18" spans="1:15" s="31" customFormat="1" ht="27" x14ac:dyDescent="0.3">
      <c r="A18" s="17" t="s">
        <v>428</v>
      </c>
      <c r="B18" s="17" t="s">
        <v>429</v>
      </c>
      <c r="C18" s="17" t="s">
        <v>430</v>
      </c>
      <c r="D18" s="18" t="s">
        <v>429</v>
      </c>
      <c r="E18" s="17"/>
      <c r="F18" s="17"/>
      <c r="G18" s="17"/>
      <c r="H18" s="19" t="s">
        <v>401</v>
      </c>
      <c r="I18" s="17">
        <v>1</v>
      </c>
      <c r="J18" s="17"/>
      <c r="K18" s="20">
        <v>176.49</v>
      </c>
      <c r="L18" s="3"/>
      <c r="M18" s="3"/>
      <c r="N18" s="3"/>
      <c r="O18" s="3"/>
    </row>
    <row r="19" spans="1:15" s="32" customFormat="1" ht="13.5" x14ac:dyDescent="0.3">
      <c r="A19" s="13" t="s">
        <v>431</v>
      </c>
      <c r="B19" s="13" t="s">
        <v>432</v>
      </c>
      <c r="C19" s="13" t="s">
        <v>433</v>
      </c>
      <c r="D19" s="14" t="s">
        <v>432</v>
      </c>
      <c r="E19" s="13"/>
      <c r="F19" s="13"/>
      <c r="G19" s="13"/>
      <c r="H19" s="15" t="s">
        <v>401</v>
      </c>
      <c r="I19" s="13">
        <v>1</v>
      </c>
      <c r="J19" s="13"/>
      <c r="K19" s="16">
        <v>1.02</v>
      </c>
      <c r="L19" s="2"/>
      <c r="M19" s="2"/>
      <c r="N19" s="2"/>
      <c r="O19" s="2"/>
    </row>
    <row r="20" spans="1:15" s="2" customFormat="1" ht="13.5" x14ac:dyDescent="0.25">
      <c r="A20" s="33"/>
      <c r="B20" s="8" t="s">
        <v>233</v>
      </c>
      <c r="C20" s="34" t="s">
        <v>234</v>
      </c>
      <c r="D20" s="35" t="s">
        <v>24</v>
      </c>
      <c r="E20" s="36" t="s">
        <v>150</v>
      </c>
      <c r="F20" s="37">
        <v>80</v>
      </c>
      <c r="G20" s="38">
        <v>1.6</v>
      </c>
      <c r="H20" s="39">
        <f>F20*G20</f>
        <v>128</v>
      </c>
      <c r="I20" s="40">
        <v>0.36</v>
      </c>
      <c r="J20" s="41">
        <f>H20*(1-I20)</f>
        <v>81.92</v>
      </c>
      <c r="K20" s="42">
        <f>J20/F20</f>
        <v>1.024</v>
      </c>
      <c r="L20" s="3"/>
      <c r="M20" s="3"/>
      <c r="N20" s="3"/>
      <c r="O20" s="3"/>
    </row>
    <row r="21" spans="1:15" s="2" customFormat="1" ht="13.5" x14ac:dyDescent="0.25">
      <c r="A21" s="33"/>
      <c r="B21" s="8" t="s">
        <v>188</v>
      </c>
      <c r="C21" s="43" t="s">
        <v>164</v>
      </c>
      <c r="D21" s="44" t="s">
        <v>189</v>
      </c>
      <c r="E21" s="36" t="s">
        <v>150</v>
      </c>
      <c r="F21" s="37">
        <v>2256</v>
      </c>
      <c r="G21" s="38">
        <v>1.4</v>
      </c>
      <c r="H21" s="39">
        <f>F21*G21</f>
        <v>3158.3999999999996</v>
      </c>
      <c r="I21" s="40">
        <v>0.3</v>
      </c>
      <c r="J21" s="41">
        <f>H21*(1-I21)</f>
        <v>2210.8799999999997</v>
      </c>
      <c r="K21" s="42">
        <f>J21/F21</f>
        <v>0.97999999999999987</v>
      </c>
      <c r="L21" s="3"/>
      <c r="M21" s="3"/>
      <c r="N21" s="3"/>
      <c r="O21" s="3"/>
    </row>
    <row r="22" spans="1:15" ht="13.5" x14ac:dyDescent="0.25">
      <c r="A22" s="33"/>
      <c r="B22" s="8" t="s">
        <v>102</v>
      </c>
      <c r="C22" s="45" t="s">
        <v>164</v>
      </c>
      <c r="D22" s="46" t="s">
        <v>191</v>
      </c>
      <c r="E22" s="36" t="s">
        <v>150</v>
      </c>
      <c r="F22" s="47">
        <v>170</v>
      </c>
      <c r="G22" s="38">
        <v>2.06</v>
      </c>
      <c r="H22" s="39">
        <f>F22*G22</f>
        <v>350.2</v>
      </c>
      <c r="I22" s="40">
        <v>0.36</v>
      </c>
      <c r="J22" s="41">
        <f>H22*(1-I22)</f>
        <v>224.12799999999999</v>
      </c>
      <c r="K22" s="42">
        <f>J22/F22</f>
        <v>1.3184</v>
      </c>
    </row>
    <row r="23" spans="1:15" s="2" customFormat="1" ht="13.5" x14ac:dyDescent="0.25">
      <c r="A23" s="33"/>
      <c r="B23" s="8" t="s">
        <v>102</v>
      </c>
      <c r="C23" s="45" t="s">
        <v>164</v>
      </c>
      <c r="D23" s="46" t="s">
        <v>262</v>
      </c>
      <c r="E23" s="36" t="s">
        <v>150</v>
      </c>
      <c r="F23" s="47">
        <v>85</v>
      </c>
      <c r="G23" s="38">
        <v>4.3499999999999996</v>
      </c>
      <c r="H23" s="39">
        <f>F23*G23</f>
        <v>369.74999999999994</v>
      </c>
      <c r="I23" s="40">
        <v>0.36</v>
      </c>
      <c r="J23" s="41">
        <f>H23*(1-I23)</f>
        <v>236.63999999999996</v>
      </c>
      <c r="K23" s="42">
        <f>J23/F23</f>
        <v>2.7839999999999994</v>
      </c>
      <c r="L23" s="3"/>
      <c r="M23" s="3"/>
      <c r="N23" s="3"/>
      <c r="O23" s="3"/>
    </row>
    <row r="24" spans="1:15" ht="13.5" x14ac:dyDescent="0.3">
      <c r="A24" s="13" t="s">
        <v>434</v>
      </c>
      <c r="B24" s="13" t="s">
        <v>435</v>
      </c>
      <c r="C24" s="13" t="s">
        <v>436</v>
      </c>
      <c r="D24" s="14" t="s">
        <v>435</v>
      </c>
      <c r="E24" s="13"/>
      <c r="F24" s="13"/>
      <c r="G24" s="13"/>
      <c r="H24" s="15" t="s">
        <v>401</v>
      </c>
      <c r="I24" s="13">
        <v>1</v>
      </c>
      <c r="J24" s="13"/>
      <c r="K24" s="16">
        <v>4.68</v>
      </c>
      <c r="L24" s="2" t="s">
        <v>437</v>
      </c>
      <c r="M24" s="2"/>
      <c r="N24" s="2"/>
      <c r="O24" s="2"/>
    </row>
    <row r="25" spans="1:15" ht="13.5" x14ac:dyDescent="0.3">
      <c r="A25" s="17" t="s">
        <v>438</v>
      </c>
      <c r="B25" s="17" t="s">
        <v>439</v>
      </c>
      <c r="C25" s="17" t="s">
        <v>440</v>
      </c>
      <c r="D25" s="18" t="s">
        <v>439</v>
      </c>
      <c r="E25" s="17"/>
      <c r="F25" s="17"/>
      <c r="G25" s="17"/>
      <c r="H25" s="19" t="s">
        <v>401</v>
      </c>
      <c r="I25" s="17">
        <v>12</v>
      </c>
      <c r="J25" s="17"/>
      <c r="K25" s="20">
        <v>29.28</v>
      </c>
    </row>
    <row r="26" spans="1:15" s="2" customFormat="1" ht="13.5" x14ac:dyDescent="0.3">
      <c r="A26" s="13" t="s">
        <v>441</v>
      </c>
      <c r="B26" s="13" t="s">
        <v>442</v>
      </c>
      <c r="C26" s="13" t="s">
        <v>443</v>
      </c>
      <c r="D26" s="14" t="s">
        <v>442</v>
      </c>
      <c r="E26" s="13"/>
      <c r="F26" s="13"/>
      <c r="G26" s="13"/>
      <c r="H26" s="15" t="s">
        <v>401</v>
      </c>
      <c r="I26" s="13">
        <v>12</v>
      </c>
      <c r="J26" s="13"/>
      <c r="K26" s="16">
        <v>3.6</v>
      </c>
      <c r="L26" s="2" t="s">
        <v>444</v>
      </c>
    </row>
    <row r="27" spans="1:15" s="2" customFormat="1" ht="13.5" x14ac:dyDescent="0.3">
      <c r="A27" s="13" t="s">
        <v>445</v>
      </c>
      <c r="B27" s="13" t="s">
        <v>446</v>
      </c>
      <c r="C27" s="13" t="s">
        <v>447</v>
      </c>
      <c r="D27" s="14" t="s">
        <v>446</v>
      </c>
      <c r="E27" s="13"/>
      <c r="F27" s="13"/>
      <c r="G27" s="13"/>
      <c r="H27" s="15" t="s">
        <v>401</v>
      </c>
      <c r="I27" s="13">
        <v>12</v>
      </c>
      <c r="J27" s="13"/>
      <c r="K27" s="16">
        <v>3.59</v>
      </c>
      <c r="L27" s="2" t="s">
        <v>444</v>
      </c>
    </row>
    <row r="28" spans="1:15" s="2" customFormat="1" ht="13.5" x14ac:dyDescent="0.25">
      <c r="A28" s="33"/>
      <c r="B28" s="48" t="s">
        <v>343</v>
      </c>
      <c r="C28" s="48"/>
      <c r="D28" s="46" t="s">
        <v>342</v>
      </c>
      <c r="E28" s="36" t="s">
        <v>150</v>
      </c>
      <c r="F28" s="37">
        <v>2</v>
      </c>
      <c r="G28" s="38">
        <v>40</v>
      </c>
      <c r="H28" s="39">
        <f>F28*G28</f>
        <v>80</v>
      </c>
      <c r="I28" s="40">
        <v>0.28000000000000003</v>
      </c>
      <c r="J28" s="41">
        <f>H28*(1-I28)</f>
        <v>57.599999999999994</v>
      </c>
      <c r="K28" s="42">
        <f>J28/F28</f>
        <v>28.799999999999997</v>
      </c>
      <c r="L28" s="3"/>
      <c r="M28" s="3"/>
      <c r="N28" s="3"/>
      <c r="O28" s="3"/>
    </row>
    <row r="29" spans="1:15" s="2" customFormat="1" ht="13.5" x14ac:dyDescent="0.25">
      <c r="A29" s="49"/>
      <c r="B29" s="43" t="s">
        <v>269</v>
      </c>
      <c r="C29" s="43" t="s">
        <v>270</v>
      </c>
      <c r="D29" s="50" t="s">
        <v>271</v>
      </c>
      <c r="E29" s="51" t="s">
        <v>150</v>
      </c>
      <c r="F29" s="52">
        <v>260</v>
      </c>
      <c r="G29" s="53">
        <v>3</v>
      </c>
      <c r="H29" s="51">
        <f>F29*G29</f>
        <v>780</v>
      </c>
      <c r="I29" s="40">
        <v>0.35</v>
      </c>
      <c r="J29" s="41">
        <f>H29*(1-I29)</f>
        <v>507</v>
      </c>
      <c r="K29" s="42">
        <f>J29/F29</f>
        <v>1.95</v>
      </c>
      <c r="L29" s="3"/>
      <c r="M29" s="3"/>
      <c r="N29" s="3"/>
      <c r="O29" s="3"/>
    </row>
    <row r="30" spans="1:15" s="2" customFormat="1" ht="13.5" x14ac:dyDescent="0.25">
      <c r="A30" s="33"/>
      <c r="B30" s="48" t="s">
        <v>379</v>
      </c>
      <c r="C30" s="48"/>
      <c r="D30" s="46" t="s">
        <v>376</v>
      </c>
      <c r="E30" s="36" t="s">
        <v>150</v>
      </c>
      <c r="F30" s="37">
        <v>2586</v>
      </c>
      <c r="G30" s="38">
        <v>3</v>
      </c>
      <c r="H30" s="39">
        <f>F30*G30</f>
        <v>7758</v>
      </c>
      <c r="I30" s="40">
        <v>0.35</v>
      </c>
      <c r="J30" s="41">
        <f>H30*(1-I30)</f>
        <v>5042.7</v>
      </c>
      <c r="K30" s="42">
        <f>J30/F30</f>
        <v>1.95</v>
      </c>
      <c r="L30" s="3"/>
      <c r="M30" s="3"/>
      <c r="N30" s="3"/>
      <c r="O30" s="3"/>
    </row>
    <row r="31" spans="1:15" s="2" customFormat="1" ht="13.5" x14ac:dyDescent="0.3">
      <c r="A31" s="13" t="s">
        <v>448</v>
      </c>
      <c r="B31" s="13" t="s">
        <v>449</v>
      </c>
      <c r="C31" s="13" t="s">
        <v>450</v>
      </c>
      <c r="D31" s="14" t="s">
        <v>449</v>
      </c>
      <c r="E31" s="13"/>
      <c r="F31" s="13"/>
      <c r="G31" s="13"/>
      <c r="H31" s="15" t="s">
        <v>451</v>
      </c>
      <c r="I31" s="13">
        <v>12</v>
      </c>
      <c r="J31" s="13"/>
      <c r="K31" s="16">
        <v>0.34</v>
      </c>
    </row>
    <row r="32" spans="1:15" ht="13.5" x14ac:dyDescent="0.3">
      <c r="A32" s="13" t="s">
        <v>452</v>
      </c>
      <c r="B32" s="13" t="s">
        <v>453</v>
      </c>
      <c r="C32" s="13" t="s">
        <v>454</v>
      </c>
      <c r="D32" s="14" t="s">
        <v>453</v>
      </c>
      <c r="E32" s="13"/>
      <c r="F32" s="13"/>
      <c r="G32" s="13"/>
      <c r="H32" s="15" t="s">
        <v>401</v>
      </c>
      <c r="I32" s="13">
        <v>1</v>
      </c>
      <c r="J32" s="13"/>
      <c r="K32" s="16">
        <v>38.33</v>
      </c>
      <c r="L32" s="2" t="s">
        <v>455</v>
      </c>
      <c r="M32" s="2"/>
      <c r="N32" s="2"/>
      <c r="O32" s="2"/>
    </row>
    <row r="33" spans="1:15" ht="13.5" x14ac:dyDescent="0.25">
      <c r="A33" s="49"/>
      <c r="B33" s="50" t="s">
        <v>284</v>
      </c>
      <c r="C33" s="54"/>
      <c r="D33" s="50" t="s">
        <v>24</v>
      </c>
      <c r="E33" s="51" t="s">
        <v>150</v>
      </c>
      <c r="F33" s="52">
        <v>300</v>
      </c>
      <c r="G33" s="53">
        <v>2.8</v>
      </c>
      <c r="H33" s="51">
        <f t="shared" ref="H33:H41" si="0">F33*G33</f>
        <v>840</v>
      </c>
      <c r="I33" s="40">
        <v>0.36</v>
      </c>
      <c r="J33" s="41">
        <f t="shared" ref="J33:J41" si="1">H33*(1-I33)</f>
        <v>537.6</v>
      </c>
      <c r="K33" s="42">
        <f t="shared" ref="K33:K41" si="2">J33/F33</f>
        <v>1.792</v>
      </c>
    </row>
    <row r="34" spans="1:15" ht="13.5" x14ac:dyDescent="0.25">
      <c r="A34" s="21"/>
      <c r="B34" s="55" t="s">
        <v>76</v>
      </c>
      <c r="C34" s="55" t="s">
        <v>9</v>
      </c>
      <c r="D34" s="56" t="s">
        <v>24</v>
      </c>
      <c r="E34" s="24" t="s">
        <v>150</v>
      </c>
      <c r="F34" s="25">
        <v>12</v>
      </c>
      <c r="G34" s="26">
        <v>4</v>
      </c>
      <c r="H34" s="27">
        <f t="shared" si="0"/>
        <v>48</v>
      </c>
      <c r="I34" s="28">
        <v>0.36</v>
      </c>
      <c r="J34" s="29">
        <f t="shared" si="1"/>
        <v>30.72</v>
      </c>
      <c r="K34" s="30">
        <f t="shared" si="2"/>
        <v>2.56</v>
      </c>
      <c r="L34" s="2"/>
      <c r="M34" s="2"/>
      <c r="N34" s="2"/>
      <c r="O34" s="2"/>
    </row>
    <row r="35" spans="1:15" ht="13.5" x14ac:dyDescent="0.25">
      <c r="A35" s="33"/>
      <c r="B35" s="8" t="s">
        <v>10</v>
      </c>
      <c r="C35" s="34" t="s">
        <v>200</v>
      </c>
      <c r="D35" s="44" t="s">
        <v>24</v>
      </c>
      <c r="E35" s="36" t="s">
        <v>150</v>
      </c>
      <c r="F35" s="37">
        <v>72</v>
      </c>
      <c r="G35" s="38">
        <v>2.7</v>
      </c>
      <c r="H35" s="39">
        <f t="shared" si="0"/>
        <v>194.4</v>
      </c>
      <c r="I35" s="40">
        <v>0.3</v>
      </c>
      <c r="J35" s="41">
        <f t="shared" si="1"/>
        <v>136.07999999999998</v>
      </c>
      <c r="K35" s="42">
        <f t="shared" si="2"/>
        <v>1.8899999999999997</v>
      </c>
    </row>
    <row r="36" spans="1:15" s="2" customFormat="1" ht="13.5" x14ac:dyDescent="0.25">
      <c r="A36" s="33"/>
      <c r="B36" s="48" t="s">
        <v>178</v>
      </c>
      <c r="C36" s="48" t="s">
        <v>179</v>
      </c>
      <c r="D36" s="46" t="s">
        <v>24</v>
      </c>
      <c r="E36" s="36" t="s">
        <v>150</v>
      </c>
      <c r="F36" s="37">
        <v>264</v>
      </c>
      <c r="G36" s="38">
        <v>2.0299999999999998</v>
      </c>
      <c r="H36" s="39">
        <f t="shared" si="0"/>
        <v>535.91999999999996</v>
      </c>
      <c r="I36" s="40">
        <v>0.32</v>
      </c>
      <c r="J36" s="41">
        <f t="shared" si="1"/>
        <v>364.42559999999992</v>
      </c>
      <c r="K36" s="42">
        <f t="shared" si="2"/>
        <v>1.3803999999999996</v>
      </c>
      <c r="L36" s="3"/>
      <c r="M36" s="3"/>
      <c r="N36" s="3"/>
      <c r="O36" s="3"/>
    </row>
    <row r="37" spans="1:15" ht="13.5" x14ac:dyDescent="0.25">
      <c r="A37" s="33"/>
      <c r="B37" s="34" t="s">
        <v>11</v>
      </c>
      <c r="C37" s="34" t="s">
        <v>120</v>
      </c>
      <c r="D37" s="35" t="s">
        <v>24</v>
      </c>
      <c r="E37" s="36" t="s">
        <v>150</v>
      </c>
      <c r="F37" s="37">
        <v>6480</v>
      </c>
      <c r="G37" s="57">
        <v>1.62</v>
      </c>
      <c r="H37" s="39">
        <f t="shared" si="0"/>
        <v>10497.6</v>
      </c>
      <c r="I37" s="40">
        <v>0.32</v>
      </c>
      <c r="J37" s="41">
        <f t="shared" si="1"/>
        <v>7138.3679999999995</v>
      </c>
      <c r="K37" s="42">
        <f t="shared" si="2"/>
        <v>1.1015999999999999</v>
      </c>
    </row>
    <row r="38" spans="1:15" s="2" customFormat="1" ht="13.5" x14ac:dyDescent="0.25">
      <c r="A38" s="33"/>
      <c r="B38" s="34" t="s">
        <v>11</v>
      </c>
      <c r="C38" s="34" t="s">
        <v>116</v>
      </c>
      <c r="D38" s="35" t="s">
        <v>24</v>
      </c>
      <c r="E38" s="36" t="s">
        <v>150</v>
      </c>
      <c r="F38" s="37">
        <v>5760</v>
      </c>
      <c r="G38" s="57">
        <v>1.62</v>
      </c>
      <c r="H38" s="39">
        <f t="shared" si="0"/>
        <v>9331.2000000000007</v>
      </c>
      <c r="I38" s="40">
        <v>0.32</v>
      </c>
      <c r="J38" s="41">
        <f t="shared" si="1"/>
        <v>6345.2160000000003</v>
      </c>
      <c r="K38" s="42">
        <f t="shared" si="2"/>
        <v>1.1016000000000001</v>
      </c>
      <c r="L38" s="3"/>
      <c r="M38" s="3"/>
      <c r="N38" s="3"/>
      <c r="O38" s="3"/>
    </row>
    <row r="39" spans="1:15" s="2" customFormat="1" ht="13.5" x14ac:dyDescent="0.25">
      <c r="A39" s="33"/>
      <c r="B39" s="34" t="s">
        <v>11</v>
      </c>
      <c r="C39" s="34" t="s">
        <v>122</v>
      </c>
      <c r="D39" s="35" t="s">
        <v>24</v>
      </c>
      <c r="E39" s="36" t="s">
        <v>150</v>
      </c>
      <c r="F39" s="37">
        <v>2280</v>
      </c>
      <c r="G39" s="57">
        <v>1.62</v>
      </c>
      <c r="H39" s="39">
        <f t="shared" si="0"/>
        <v>3693.6000000000004</v>
      </c>
      <c r="I39" s="40">
        <v>0.32</v>
      </c>
      <c r="J39" s="41">
        <f t="shared" si="1"/>
        <v>2511.6480000000001</v>
      </c>
      <c r="K39" s="42">
        <f t="shared" si="2"/>
        <v>1.1016000000000001</v>
      </c>
      <c r="L39" s="3"/>
      <c r="M39" s="3"/>
      <c r="N39" s="3"/>
      <c r="O39" s="3"/>
    </row>
    <row r="40" spans="1:15" s="2" customFormat="1" ht="13.5" x14ac:dyDescent="0.25">
      <c r="A40" s="33"/>
      <c r="B40" s="43" t="s">
        <v>11</v>
      </c>
      <c r="C40" s="43" t="s">
        <v>334</v>
      </c>
      <c r="D40" s="50" t="s">
        <v>24</v>
      </c>
      <c r="E40" s="43" t="s">
        <v>151</v>
      </c>
      <c r="F40" s="52">
        <v>72</v>
      </c>
      <c r="G40" s="57">
        <v>1.8</v>
      </c>
      <c r="H40" s="39">
        <f t="shared" si="0"/>
        <v>129.6</v>
      </c>
      <c r="I40" s="40">
        <v>0.32</v>
      </c>
      <c r="J40" s="41">
        <f t="shared" si="1"/>
        <v>88.127999999999986</v>
      </c>
      <c r="K40" s="42">
        <f t="shared" si="2"/>
        <v>1.2239999999999998</v>
      </c>
      <c r="L40" s="3"/>
      <c r="M40" s="3"/>
      <c r="N40" s="3"/>
      <c r="O40" s="3"/>
    </row>
    <row r="41" spans="1:15" s="2" customFormat="1" ht="13.5" x14ac:dyDescent="0.25">
      <c r="A41" s="33"/>
      <c r="B41" s="8" t="s">
        <v>315</v>
      </c>
      <c r="C41" s="34" t="s">
        <v>199</v>
      </c>
      <c r="D41" s="44" t="s">
        <v>24</v>
      </c>
      <c r="E41" s="36" t="s">
        <v>150</v>
      </c>
      <c r="F41" s="37">
        <v>144</v>
      </c>
      <c r="G41" s="38">
        <v>2.5</v>
      </c>
      <c r="H41" s="39">
        <f t="shared" si="0"/>
        <v>360</v>
      </c>
      <c r="I41" s="40">
        <v>0.3</v>
      </c>
      <c r="J41" s="41">
        <f t="shared" si="1"/>
        <v>251.99999999999997</v>
      </c>
      <c r="K41" s="42">
        <f t="shared" si="2"/>
        <v>1.7499999999999998</v>
      </c>
      <c r="L41" s="3"/>
      <c r="M41" s="3"/>
      <c r="N41" s="3"/>
      <c r="O41" s="3"/>
    </row>
    <row r="42" spans="1:15" s="2" customFormat="1" ht="13.5" x14ac:dyDescent="0.3">
      <c r="A42" s="13" t="s">
        <v>456</v>
      </c>
      <c r="B42" s="13" t="s">
        <v>457</v>
      </c>
      <c r="C42" s="13" t="s">
        <v>458</v>
      </c>
      <c r="D42" s="14" t="s">
        <v>457</v>
      </c>
      <c r="E42" s="13"/>
      <c r="F42" s="13"/>
      <c r="G42" s="13"/>
      <c r="H42" s="15" t="s">
        <v>451</v>
      </c>
      <c r="I42" s="13">
        <v>12</v>
      </c>
      <c r="J42" s="13"/>
      <c r="K42" s="16">
        <v>1.53</v>
      </c>
    </row>
    <row r="43" spans="1:15" s="2" customFormat="1" ht="13.5" x14ac:dyDescent="0.25">
      <c r="A43" s="33"/>
      <c r="B43" s="8" t="s">
        <v>319</v>
      </c>
      <c r="C43" s="8" t="s">
        <v>316</v>
      </c>
      <c r="D43" s="58" t="s">
        <v>24</v>
      </c>
      <c r="E43" s="36" t="s">
        <v>150</v>
      </c>
      <c r="F43" s="37">
        <v>12</v>
      </c>
      <c r="G43" s="38">
        <v>8.2200000000000006</v>
      </c>
      <c r="H43" s="39">
        <f>F43*G43</f>
        <v>98.640000000000015</v>
      </c>
      <c r="I43" s="40">
        <v>0.3</v>
      </c>
      <c r="J43" s="41">
        <f>H43*(1-I43)</f>
        <v>69.048000000000002</v>
      </c>
      <c r="K43" s="42">
        <f>J43/F43</f>
        <v>5.7540000000000004</v>
      </c>
      <c r="L43" s="3"/>
      <c r="M43" s="3"/>
      <c r="N43" s="3"/>
      <c r="O43" s="3"/>
    </row>
    <row r="44" spans="1:15" ht="13.5" x14ac:dyDescent="0.25">
      <c r="A44" s="21"/>
      <c r="B44" s="55" t="s">
        <v>55</v>
      </c>
      <c r="C44" s="55"/>
      <c r="D44" s="56" t="s">
        <v>54</v>
      </c>
      <c r="E44" s="24" t="s">
        <v>150</v>
      </c>
      <c r="F44" s="25">
        <v>240</v>
      </c>
      <c r="G44" s="26">
        <v>1.1100000000000001</v>
      </c>
      <c r="H44" s="27">
        <f>F44*G44</f>
        <v>266.40000000000003</v>
      </c>
      <c r="I44" s="28">
        <v>0.28000000000000003</v>
      </c>
      <c r="J44" s="29">
        <f>H44*(1-I44)</f>
        <v>191.80800000000002</v>
      </c>
      <c r="K44" s="30">
        <f>J44/F44</f>
        <v>0.79920000000000013</v>
      </c>
      <c r="L44" s="2"/>
      <c r="M44" s="2"/>
      <c r="N44" s="2"/>
      <c r="O44" s="2"/>
    </row>
    <row r="45" spans="1:15" ht="13.5" x14ac:dyDescent="0.25">
      <c r="A45" s="33"/>
      <c r="B45" s="48" t="s">
        <v>371</v>
      </c>
      <c r="C45" s="48" t="s">
        <v>370</v>
      </c>
      <c r="D45" s="46" t="s">
        <v>365</v>
      </c>
      <c r="E45" s="36" t="s">
        <v>150</v>
      </c>
      <c r="F45" s="47">
        <v>3</v>
      </c>
      <c r="G45" s="38">
        <v>16.989999999999998</v>
      </c>
      <c r="H45" s="39">
        <f>F45*G45</f>
        <v>50.97</v>
      </c>
      <c r="I45" s="40">
        <v>0.36</v>
      </c>
      <c r="J45" s="41">
        <f>H45*(1-I45)</f>
        <v>32.620800000000003</v>
      </c>
      <c r="K45" s="42">
        <f>J45/F45</f>
        <v>10.873600000000001</v>
      </c>
    </row>
    <row r="46" spans="1:15" ht="13.5" x14ac:dyDescent="0.25">
      <c r="A46" s="33"/>
      <c r="B46" s="8" t="s">
        <v>255</v>
      </c>
      <c r="C46" s="34" t="s">
        <v>256</v>
      </c>
      <c r="D46" s="35" t="s">
        <v>247</v>
      </c>
      <c r="E46" s="36" t="s">
        <v>150</v>
      </c>
      <c r="F46" s="37">
        <v>235</v>
      </c>
      <c r="G46" s="38">
        <v>15.54</v>
      </c>
      <c r="H46" s="39">
        <f>F46*G46</f>
        <v>3651.8999999999996</v>
      </c>
      <c r="I46" s="40">
        <v>0.36</v>
      </c>
      <c r="J46" s="41">
        <f>H46*(1-I46)</f>
        <v>2337.2159999999999</v>
      </c>
      <c r="K46" s="42">
        <f>J46/F46</f>
        <v>9.9455999999999989</v>
      </c>
    </row>
    <row r="47" spans="1:15" ht="13.5" x14ac:dyDescent="0.3">
      <c r="A47" s="17" t="s">
        <v>459</v>
      </c>
      <c r="B47" s="17" t="s">
        <v>460</v>
      </c>
      <c r="C47" s="17" t="s">
        <v>461</v>
      </c>
      <c r="D47" s="18" t="s">
        <v>460</v>
      </c>
      <c r="E47" s="17"/>
      <c r="F47" s="17"/>
      <c r="G47" s="17"/>
      <c r="H47" s="19" t="s">
        <v>401</v>
      </c>
      <c r="I47" s="17">
        <v>1</v>
      </c>
      <c r="J47" s="17"/>
      <c r="K47" s="20">
        <v>6.46</v>
      </c>
    </row>
    <row r="48" spans="1:15" ht="13.5" x14ac:dyDescent="0.3">
      <c r="A48" s="17" t="s">
        <v>462</v>
      </c>
      <c r="B48" s="17" t="s">
        <v>463</v>
      </c>
      <c r="C48" s="17" t="s">
        <v>464</v>
      </c>
      <c r="D48" s="18" t="s">
        <v>463</v>
      </c>
      <c r="E48" s="17"/>
      <c r="F48" s="17"/>
      <c r="G48" s="17"/>
      <c r="H48" s="19" t="s">
        <v>401</v>
      </c>
      <c r="I48" s="17">
        <v>1</v>
      </c>
      <c r="J48" s="17"/>
      <c r="K48" s="20">
        <v>8.2100000000000009</v>
      </c>
    </row>
    <row r="49" spans="1:15" ht="13.5" x14ac:dyDescent="0.3">
      <c r="A49" s="17" t="s">
        <v>465</v>
      </c>
      <c r="B49" s="17" t="s">
        <v>466</v>
      </c>
      <c r="C49" s="17" t="s">
        <v>467</v>
      </c>
      <c r="D49" s="18" t="s">
        <v>466</v>
      </c>
      <c r="E49" s="17"/>
      <c r="F49" s="17"/>
      <c r="G49" s="17"/>
      <c r="H49" s="19" t="s">
        <v>401</v>
      </c>
      <c r="I49" s="17">
        <v>1</v>
      </c>
      <c r="J49" s="17"/>
      <c r="K49" s="20">
        <v>8.9700000000000006</v>
      </c>
    </row>
    <row r="50" spans="1:15" ht="27" x14ac:dyDescent="0.3">
      <c r="A50" s="13" t="s">
        <v>468</v>
      </c>
      <c r="B50" s="13" t="s">
        <v>469</v>
      </c>
      <c r="C50" s="13" t="s">
        <v>470</v>
      </c>
      <c r="D50" s="14" t="s">
        <v>469</v>
      </c>
      <c r="E50" s="13"/>
      <c r="F50" s="13"/>
      <c r="G50" s="13"/>
      <c r="H50" s="15" t="s">
        <v>401</v>
      </c>
      <c r="I50" s="13">
        <v>1</v>
      </c>
      <c r="J50" s="13"/>
      <c r="K50" s="16">
        <v>58.3</v>
      </c>
      <c r="L50" s="2" t="s">
        <v>471</v>
      </c>
      <c r="M50" s="2"/>
      <c r="N50" s="2"/>
      <c r="O50" s="2"/>
    </row>
    <row r="51" spans="1:15" ht="13.5" x14ac:dyDescent="0.3">
      <c r="A51" s="13" t="s">
        <v>472</v>
      </c>
      <c r="B51" s="13" t="s">
        <v>473</v>
      </c>
      <c r="C51" s="13" t="s">
        <v>474</v>
      </c>
      <c r="D51" s="14" t="s">
        <v>473</v>
      </c>
      <c r="E51" s="13"/>
      <c r="F51" s="13"/>
      <c r="G51" s="13"/>
      <c r="H51" s="15" t="s">
        <v>401</v>
      </c>
      <c r="I51" s="13">
        <v>1</v>
      </c>
      <c r="J51" s="13"/>
      <c r="K51" s="16">
        <v>10.89</v>
      </c>
      <c r="L51" s="2" t="s">
        <v>475</v>
      </c>
      <c r="M51" s="2"/>
      <c r="N51" s="2"/>
      <c r="O51" s="2"/>
    </row>
    <row r="52" spans="1:15" ht="27" x14ac:dyDescent="0.3">
      <c r="A52" s="13" t="s">
        <v>476</v>
      </c>
      <c r="B52" s="13" t="s">
        <v>477</v>
      </c>
      <c r="C52" s="13" t="s">
        <v>478</v>
      </c>
      <c r="D52" s="14" t="s">
        <v>477</v>
      </c>
      <c r="E52" s="13"/>
      <c r="F52" s="13"/>
      <c r="G52" s="13"/>
      <c r="H52" s="15" t="s">
        <v>401</v>
      </c>
      <c r="I52" s="13">
        <v>1</v>
      </c>
      <c r="J52" s="13"/>
      <c r="K52" s="16">
        <v>39.43</v>
      </c>
      <c r="L52" s="2"/>
      <c r="M52" s="2"/>
      <c r="N52" s="2"/>
      <c r="O52" s="2"/>
    </row>
    <row r="53" spans="1:15" s="2" customFormat="1" ht="27" x14ac:dyDescent="0.3">
      <c r="A53" s="13" t="s">
        <v>479</v>
      </c>
      <c r="B53" s="13" t="s">
        <v>480</v>
      </c>
      <c r="C53" s="13" t="s">
        <v>481</v>
      </c>
      <c r="D53" s="14" t="s">
        <v>480</v>
      </c>
      <c r="E53" s="13"/>
      <c r="F53" s="13"/>
      <c r="G53" s="13"/>
      <c r="H53" s="15" t="s">
        <v>401</v>
      </c>
      <c r="I53" s="13">
        <v>1</v>
      </c>
      <c r="J53" s="13"/>
      <c r="K53" s="16">
        <v>44.56</v>
      </c>
      <c r="L53" s="2" t="s">
        <v>482</v>
      </c>
    </row>
    <row r="54" spans="1:15" s="2" customFormat="1" ht="27" x14ac:dyDescent="0.3">
      <c r="A54" s="13" t="s">
        <v>483</v>
      </c>
      <c r="B54" s="13" t="s">
        <v>484</v>
      </c>
      <c r="C54" s="13" t="s">
        <v>485</v>
      </c>
      <c r="D54" s="14" t="s">
        <v>484</v>
      </c>
      <c r="E54" s="13"/>
      <c r="F54" s="13"/>
      <c r="G54" s="13"/>
      <c r="H54" s="15" t="s">
        <v>401</v>
      </c>
      <c r="I54" s="13">
        <v>1</v>
      </c>
      <c r="J54" s="13"/>
      <c r="K54" s="16">
        <v>54.6</v>
      </c>
    </row>
    <row r="55" spans="1:15" s="2" customFormat="1" ht="27" x14ac:dyDescent="0.3">
      <c r="A55" s="13" t="s">
        <v>486</v>
      </c>
      <c r="B55" s="13" t="s">
        <v>487</v>
      </c>
      <c r="C55" s="13" t="s">
        <v>488</v>
      </c>
      <c r="D55" s="14" t="s">
        <v>487</v>
      </c>
      <c r="E55" s="13"/>
      <c r="F55" s="13"/>
      <c r="G55" s="13"/>
      <c r="H55" s="15" t="s">
        <v>401</v>
      </c>
      <c r="I55" s="13">
        <v>1</v>
      </c>
      <c r="J55" s="13"/>
      <c r="K55" s="16">
        <v>61.1</v>
      </c>
    </row>
    <row r="56" spans="1:15" s="2" customFormat="1" ht="13.5" x14ac:dyDescent="0.3">
      <c r="A56" s="13" t="s">
        <v>489</v>
      </c>
      <c r="B56" s="13" t="s">
        <v>490</v>
      </c>
      <c r="C56" s="13" t="s">
        <v>491</v>
      </c>
      <c r="D56" s="14" t="s">
        <v>490</v>
      </c>
      <c r="E56" s="13"/>
      <c r="F56" s="13"/>
      <c r="G56" s="13"/>
      <c r="H56" s="15" t="s">
        <v>401</v>
      </c>
      <c r="I56" s="13">
        <v>1</v>
      </c>
      <c r="J56" s="13"/>
      <c r="K56" s="16">
        <v>18.440000000000001</v>
      </c>
      <c r="L56" s="2" t="s">
        <v>492</v>
      </c>
    </row>
    <row r="57" spans="1:15" ht="13.5" x14ac:dyDescent="0.25">
      <c r="A57" s="33"/>
      <c r="B57" s="34" t="s">
        <v>78</v>
      </c>
      <c r="C57" s="34" t="s">
        <v>77</v>
      </c>
      <c r="D57" s="35" t="s">
        <v>24</v>
      </c>
      <c r="E57" s="36" t="s">
        <v>150</v>
      </c>
      <c r="F57" s="37">
        <v>12</v>
      </c>
      <c r="G57" s="38">
        <v>2.2000000000000002</v>
      </c>
      <c r="H57" s="39">
        <f>F57*G57</f>
        <v>26.400000000000002</v>
      </c>
      <c r="I57" s="40">
        <v>0.36</v>
      </c>
      <c r="J57" s="41">
        <f>H57*(1-I57)</f>
        <v>16.896000000000001</v>
      </c>
      <c r="K57" s="42">
        <f>J57/F57</f>
        <v>1.4080000000000001</v>
      </c>
    </row>
    <row r="58" spans="1:15" ht="13.5" x14ac:dyDescent="0.3">
      <c r="A58" s="13" t="s">
        <v>493</v>
      </c>
      <c r="B58" s="13" t="s">
        <v>494</v>
      </c>
      <c r="C58" s="13" t="s">
        <v>495</v>
      </c>
      <c r="D58" s="14" t="s">
        <v>494</v>
      </c>
      <c r="E58" s="13"/>
      <c r="F58" s="13"/>
      <c r="G58" s="13"/>
      <c r="H58" s="15" t="s">
        <v>401</v>
      </c>
      <c r="I58" s="13">
        <v>1</v>
      </c>
      <c r="J58" s="13"/>
      <c r="K58" s="16">
        <v>1.41</v>
      </c>
      <c r="L58" s="2"/>
      <c r="M58" s="2"/>
      <c r="N58" s="2"/>
      <c r="O58" s="2"/>
    </row>
    <row r="59" spans="1:15" ht="13.5" x14ac:dyDescent="0.3">
      <c r="A59" s="13" t="s">
        <v>496</v>
      </c>
      <c r="B59" s="13" t="s">
        <v>497</v>
      </c>
      <c r="C59" s="13" t="s">
        <v>498</v>
      </c>
      <c r="D59" s="14" t="s">
        <v>497</v>
      </c>
      <c r="E59" s="13"/>
      <c r="F59" s="13"/>
      <c r="G59" s="13"/>
      <c r="H59" s="15" t="s">
        <v>401</v>
      </c>
      <c r="I59" s="13">
        <v>1</v>
      </c>
      <c r="J59" s="13"/>
      <c r="K59" s="16">
        <v>9.7200000000000006</v>
      </c>
      <c r="L59" s="2"/>
      <c r="M59" s="2"/>
      <c r="N59" s="2"/>
      <c r="O59" s="2"/>
    </row>
    <row r="60" spans="1:15" ht="27" x14ac:dyDescent="0.3">
      <c r="A60" s="13" t="s">
        <v>499</v>
      </c>
      <c r="B60" s="13" t="s">
        <v>500</v>
      </c>
      <c r="C60" s="13" t="s">
        <v>501</v>
      </c>
      <c r="D60" s="14" t="s">
        <v>500</v>
      </c>
      <c r="E60" s="13"/>
      <c r="F60" s="13"/>
      <c r="G60" s="13"/>
      <c r="H60" s="15" t="s">
        <v>401</v>
      </c>
      <c r="I60" s="13">
        <v>1</v>
      </c>
      <c r="J60" s="13"/>
      <c r="K60" s="16">
        <v>8.6300000000000008</v>
      </c>
      <c r="L60" s="2"/>
      <c r="M60" s="2"/>
      <c r="N60" s="2"/>
      <c r="O60" s="2"/>
    </row>
    <row r="61" spans="1:15" ht="27" x14ac:dyDescent="0.3">
      <c r="A61" s="13" t="s">
        <v>502</v>
      </c>
      <c r="B61" s="13" t="s">
        <v>503</v>
      </c>
      <c r="C61" s="13" t="s">
        <v>504</v>
      </c>
      <c r="D61" s="14" t="s">
        <v>503</v>
      </c>
      <c r="E61" s="13"/>
      <c r="F61" s="13"/>
      <c r="G61" s="13"/>
      <c r="H61" s="15" t="s">
        <v>401</v>
      </c>
      <c r="I61" s="13">
        <v>1</v>
      </c>
      <c r="J61" s="13"/>
      <c r="K61" s="16">
        <v>11.13</v>
      </c>
      <c r="L61" s="2"/>
      <c r="M61" s="2"/>
      <c r="N61" s="2"/>
      <c r="O61" s="2"/>
    </row>
    <row r="62" spans="1:15" ht="27" x14ac:dyDescent="0.3">
      <c r="A62" s="13" t="s">
        <v>505</v>
      </c>
      <c r="B62" s="13" t="s">
        <v>506</v>
      </c>
      <c r="C62" s="13" t="s">
        <v>507</v>
      </c>
      <c r="D62" s="14" t="s">
        <v>506</v>
      </c>
      <c r="E62" s="13"/>
      <c r="F62" s="13"/>
      <c r="G62" s="13"/>
      <c r="H62" s="15" t="s">
        <v>401</v>
      </c>
      <c r="I62" s="13">
        <v>1</v>
      </c>
      <c r="J62" s="13"/>
      <c r="K62" s="16">
        <v>17.46</v>
      </c>
      <c r="L62" s="2"/>
      <c r="M62" s="2"/>
      <c r="N62" s="2"/>
      <c r="O62" s="2"/>
    </row>
    <row r="63" spans="1:15" ht="13.5" x14ac:dyDescent="0.25">
      <c r="A63" s="33"/>
      <c r="B63" s="48" t="s">
        <v>380</v>
      </c>
      <c r="C63" s="48" t="s">
        <v>378</v>
      </c>
      <c r="D63" s="46"/>
      <c r="E63" s="36" t="s">
        <v>150</v>
      </c>
      <c r="F63" s="37">
        <v>48</v>
      </c>
      <c r="G63" s="38">
        <v>3.7</v>
      </c>
      <c r="H63" s="39">
        <f>F63*G63</f>
        <v>177.60000000000002</v>
      </c>
      <c r="I63" s="40">
        <v>0.35</v>
      </c>
      <c r="J63" s="41">
        <f>H63*(1-I63)</f>
        <v>115.44000000000001</v>
      </c>
      <c r="K63" s="42">
        <f>J63/F63</f>
        <v>2.4050000000000002</v>
      </c>
    </row>
    <row r="64" spans="1:15" ht="13.5" x14ac:dyDescent="0.3">
      <c r="A64" s="17" t="s">
        <v>508</v>
      </c>
      <c r="B64" s="17" t="s">
        <v>509</v>
      </c>
      <c r="C64" s="17" t="s">
        <v>510</v>
      </c>
      <c r="D64" s="18" t="s">
        <v>509</v>
      </c>
      <c r="E64" s="17"/>
      <c r="F64" s="17"/>
      <c r="G64" s="17"/>
      <c r="H64" s="19" t="s">
        <v>401</v>
      </c>
      <c r="I64" s="17">
        <v>1</v>
      </c>
      <c r="J64" s="17"/>
      <c r="K64" s="20">
        <v>2.41</v>
      </c>
    </row>
    <row r="65" spans="1:15" s="2" customFormat="1" ht="27" x14ac:dyDescent="0.3">
      <c r="A65" s="13" t="s">
        <v>511</v>
      </c>
      <c r="B65" s="13" t="s">
        <v>512</v>
      </c>
      <c r="C65" s="13" t="s">
        <v>513</v>
      </c>
      <c r="D65" s="14" t="s">
        <v>512</v>
      </c>
      <c r="E65" s="13"/>
      <c r="F65" s="13"/>
      <c r="G65" s="13"/>
      <c r="H65" s="15" t="s">
        <v>401</v>
      </c>
      <c r="I65" s="13">
        <v>1</v>
      </c>
      <c r="J65" s="13"/>
      <c r="K65" s="16">
        <v>58.5</v>
      </c>
    </row>
    <row r="66" spans="1:15" s="2" customFormat="1" ht="27" x14ac:dyDescent="0.3">
      <c r="A66" s="13" t="s">
        <v>514</v>
      </c>
      <c r="B66" s="13" t="s">
        <v>515</v>
      </c>
      <c r="C66" s="13" t="s">
        <v>516</v>
      </c>
      <c r="D66" s="14" t="s">
        <v>515</v>
      </c>
      <c r="E66" s="13"/>
      <c r="F66" s="13"/>
      <c r="G66" s="13"/>
      <c r="H66" s="15" t="s">
        <v>401</v>
      </c>
      <c r="I66" s="13">
        <v>1</v>
      </c>
      <c r="J66" s="13"/>
      <c r="K66" s="16">
        <v>58.5</v>
      </c>
    </row>
    <row r="67" spans="1:15" ht="27" x14ac:dyDescent="0.3">
      <c r="A67" s="13" t="s">
        <v>517</v>
      </c>
      <c r="B67" s="13" t="s">
        <v>518</v>
      </c>
      <c r="C67" s="13" t="s">
        <v>519</v>
      </c>
      <c r="D67" s="14" t="s">
        <v>518</v>
      </c>
      <c r="E67" s="13"/>
      <c r="F67" s="13"/>
      <c r="G67" s="13"/>
      <c r="H67" s="15" t="s">
        <v>401</v>
      </c>
      <c r="I67" s="13">
        <v>1</v>
      </c>
      <c r="J67" s="13"/>
      <c r="K67" s="16">
        <v>58.5</v>
      </c>
      <c r="L67" s="2"/>
      <c r="M67" s="2"/>
      <c r="N67" s="2"/>
      <c r="O67" s="2"/>
    </row>
    <row r="68" spans="1:15" ht="27" x14ac:dyDescent="0.3">
      <c r="A68" s="13" t="s">
        <v>520</v>
      </c>
      <c r="B68" s="13" t="s">
        <v>521</v>
      </c>
      <c r="C68" s="13" t="s">
        <v>522</v>
      </c>
      <c r="D68" s="14" t="s">
        <v>521</v>
      </c>
      <c r="E68" s="13"/>
      <c r="F68" s="13"/>
      <c r="G68" s="13"/>
      <c r="H68" s="15" t="s">
        <v>401</v>
      </c>
      <c r="I68" s="13">
        <v>1</v>
      </c>
      <c r="J68" s="13"/>
      <c r="K68" s="16">
        <v>129.68</v>
      </c>
      <c r="L68" s="2"/>
      <c r="M68" s="2"/>
      <c r="N68" s="2"/>
      <c r="O68" s="2"/>
    </row>
    <row r="69" spans="1:15" s="2" customFormat="1" ht="27" x14ac:dyDescent="0.3">
      <c r="A69" s="13" t="s">
        <v>523</v>
      </c>
      <c r="B69" s="13" t="s">
        <v>524</v>
      </c>
      <c r="C69" s="13" t="s">
        <v>525</v>
      </c>
      <c r="D69" s="14" t="s">
        <v>524</v>
      </c>
      <c r="E69" s="13"/>
      <c r="F69" s="13"/>
      <c r="G69" s="13"/>
      <c r="H69" s="15" t="s">
        <v>401</v>
      </c>
      <c r="I69" s="13">
        <v>1</v>
      </c>
      <c r="J69" s="13"/>
      <c r="K69" s="16">
        <v>167.21</v>
      </c>
    </row>
    <row r="70" spans="1:15" ht="27" x14ac:dyDescent="0.3">
      <c r="A70" s="13" t="s">
        <v>526</v>
      </c>
      <c r="B70" s="13" t="s">
        <v>527</v>
      </c>
      <c r="C70" s="13" t="s">
        <v>528</v>
      </c>
      <c r="D70" s="14" t="s">
        <v>527</v>
      </c>
      <c r="E70" s="13"/>
      <c r="F70" s="13"/>
      <c r="G70" s="13"/>
      <c r="H70" s="15" t="s">
        <v>401</v>
      </c>
      <c r="I70" s="13">
        <v>1</v>
      </c>
      <c r="J70" s="13"/>
      <c r="K70" s="16">
        <v>650</v>
      </c>
      <c r="L70" s="2"/>
      <c r="M70" s="2"/>
      <c r="N70" s="2"/>
      <c r="O70" s="2"/>
    </row>
    <row r="71" spans="1:15" s="2" customFormat="1" ht="13.5" x14ac:dyDescent="0.3">
      <c r="A71" s="17" t="s">
        <v>529</v>
      </c>
      <c r="B71" s="17" t="s">
        <v>530</v>
      </c>
      <c r="C71" s="17" t="s">
        <v>531</v>
      </c>
      <c r="D71" s="18" t="s">
        <v>530</v>
      </c>
      <c r="E71" s="17"/>
      <c r="F71" s="17"/>
      <c r="G71" s="17"/>
      <c r="H71" s="19" t="s">
        <v>451</v>
      </c>
      <c r="I71" s="17">
        <v>12</v>
      </c>
      <c r="J71" s="17"/>
      <c r="K71" s="20">
        <v>8.08</v>
      </c>
      <c r="L71" s="3"/>
      <c r="M71" s="3"/>
      <c r="N71" s="3"/>
      <c r="O71" s="3"/>
    </row>
    <row r="72" spans="1:15" ht="13.5" x14ac:dyDescent="0.3">
      <c r="A72" s="17" t="s">
        <v>532</v>
      </c>
      <c r="B72" s="17" t="s">
        <v>533</v>
      </c>
      <c r="C72" s="17" t="s">
        <v>534</v>
      </c>
      <c r="D72" s="18" t="s">
        <v>533</v>
      </c>
      <c r="E72" s="17"/>
      <c r="F72" s="17"/>
      <c r="G72" s="17"/>
      <c r="H72" s="19" t="s">
        <v>451</v>
      </c>
      <c r="I72" s="17">
        <v>12</v>
      </c>
      <c r="J72" s="17"/>
      <c r="K72" s="20">
        <v>5.34</v>
      </c>
    </row>
    <row r="73" spans="1:15" ht="13.5" x14ac:dyDescent="0.3">
      <c r="A73" s="13" t="s">
        <v>535</v>
      </c>
      <c r="B73" s="13" t="s">
        <v>536</v>
      </c>
      <c r="C73" s="13" t="s">
        <v>537</v>
      </c>
      <c r="D73" s="14" t="s">
        <v>536</v>
      </c>
      <c r="E73" s="13"/>
      <c r="F73" s="13"/>
      <c r="G73" s="13"/>
      <c r="H73" s="15" t="s">
        <v>401</v>
      </c>
      <c r="I73" s="13">
        <v>1</v>
      </c>
      <c r="J73" s="13"/>
      <c r="K73" s="16">
        <v>55.66</v>
      </c>
      <c r="L73" s="2" t="s">
        <v>538</v>
      </c>
      <c r="M73" s="2"/>
      <c r="N73" s="2"/>
      <c r="O73" s="2"/>
    </row>
    <row r="74" spans="1:15" ht="13.5" x14ac:dyDescent="0.3">
      <c r="A74" s="13" t="s">
        <v>539</v>
      </c>
      <c r="B74" s="13" t="s">
        <v>540</v>
      </c>
      <c r="C74" s="13" t="s">
        <v>541</v>
      </c>
      <c r="D74" s="14" t="s">
        <v>540</v>
      </c>
      <c r="E74" s="13"/>
      <c r="F74" s="13"/>
      <c r="G74" s="13"/>
      <c r="H74" s="15" t="s">
        <v>401</v>
      </c>
      <c r="I74" s="13">
        <v>1</v>
      </c>
      <c r="J74" s="13"/>
      <c r="K74" s="16">
        <v>129.03</v>
      </c>
      <c r="L74" s="2" t="s">
        <v>542</v>
      </c>
      <c r="M74" s="2"/>
      <c r="N74" s="2"/>
      <c r="O74" s="2"/>
    </row>
    <row r="75" spans="1:15" ht="13.5" x14ac:dyDescent="0.25">
      <c r="A75" s="21"/>
      <c r="B75" s="55" t="s">
        <v>126</v>
      </c>
      <c r="C75" s="55"/>
      <c r="D75" s="56" t="s">
        <v>48</v>
      </c>
      <c r="E75" s="24" t="s">
        <v>150</v>
      </c>
      <c r="F75" s="25">
        <v>2400</v>
      </c>
      <c r="G75" s="26">
        <v>0.79</v>
      </c>
      <c r="H75" s="27">
        <f>F75*G75</f>
        <v>1896</v>
      </c>
      <c r="I75" s="28">
        <v>0.28000000000000003</v>
      </c>
      <c r="J75" s="29">
        <f>H75*(1-I75)</f>
        <v>1365.12</v>
      </c>
      <c r="K75" s="30">
        <f>J75/F75</f>
        <v>0.56879999999999997</v>
      </c>
      <c r="L75" s="2"/>
      <c r="M75" s="2"/>
      <c r="N75" s="2"/>
      <c r="O75" s="2"/>
    </row>
    <row r="76" spans="1:15" ht="13.5" x14ac:dyDescent="0.3">
      <c r="A76" s="13" t="s">
        <v>543</v>
      </c>
      <c r="B76" s="13" t="s">
        <v>544</v>
      </c>
      <c r="C76" s="13" t="s">
        <v>545</v>
      </c>
      <c r="D76" s="14" t="s">
        <v>544</v>
      </c>
      <c r="E76" s="13"/>
      <c r="F76" s="13"/>
      <c r="G76" s="13"/>
      <c r="H76" s="15" t="s">
        <v>401</v>
      </c>
      <c r="I76" s="13">
        <v>1</v>
      </c>
      <c r="J76" s="13"/>
      <c r="K76" s="16">
        <v>0.47</v>
      </c>
      <c r="L76" s="2"/>
      <c r="M76" s="2"/>
      <c r="N76" s="2"/>
      <c r="O76" s="2"/>
    </row>
    <row r="77" spans="1:15" ht="13.5" x14ac:dyDescent="0.3">
      <c r="A77" s="13" t="s">
        <v>546</v>
      </c>
      <c r="B77" s="13" t="s">
        <v>547</v>
      </c>
      <c r="C77" s="13" t="s">
        <v>548</v>
      </c>
      <c r="D77" s="14" t="s">
        <v>547</v>
      </c>
      <c r="E77" s="13"/>
      <c r="F77" s="13"/>
      <c r="G77" s="13"/>
      <c r="H77" s="15" t="s">
        <v>401</v>
      </c>
      <c r="I77" s="13">
        <v>1</v>
      </c>
      <c r="J77" s="13"/>
      <c r="K77" s="16">
        <v>121.81</v>
      </c>
      <c r="L77" s="2"/>
      <c r="M77" s="2"/>
      <c r="N77" s="2"/>
      <c r="O77" s="2"/>
    </row>
    <row r="78" spans="1:15" s="2" customFormat="1" ht="13.5" x14ac:dyDescent="0.25">
      <c r="A78" s="33"/>
      <c r="B78" s="8" t="s">
        <v>241</v>
      </c>
      <c r="C78" s="34"/>
      <c r="D78" s="35" t="s">
        <v>24</v>
      </c>
      <c r="E78" s="36" t="s">
        <v>150</v>
      </c>
      <c r="F78" s="37">
        <v>120</v>
      </c>
      <c r="G78" s="38">
        <v>1.47</v>
      </c>
      <c r="H78" s="39">
        <f>F78*G78</f>
        <v>176.4</v>
      </c>
      <c r="I78" s="40">
        <v>0.36</v>
      </c>
      <c r="J78" s="41">
        <f>H78*(1-I78)</f>
        <v>112.896</v>
      </c>
      <c r="K78" s="42">
        <f>J78/F78</f>
        <v>0.94079999999999997</v>
      </c>
      <c r="L78" s="3"/>
      <c r="M78" s="3"/>
      <c r="N78" s="3"/>
      <c r="O78" s="3"/>
    </row>
    <row r="79" spans="1:15" ht="13.5" x14ac:dyDescent="0.3">
      <c r="A79" s="13" t="s">
        <v>549</v>
      </c>
      <c r="B79" s="13" t="s">
        <v>550</v>
      </c>
      <c r="C79" s="13" t="s">
        <v>551</v>
      </c>
      <c r="D79" s="14" t="s">
        <v>550</v>
      </c>
      <c r="E79" s="13"/>
      <c r="F79" s="13"/>
      <c r="G79" s="13"/>
      <c r="H79" s="15" t="s">
        <v>451</v>
      </c>
      <c r="I79" s="13">
        <v>12</v>
      </c>
      <c r="J79" s="13"/>
      <c r="K79" s="16">
        <v>0.23</v>
      </c>
      <c r="L79" s="2" t="s">
        <v>552</v>
      </c>
      <c r="M79" s="2"/>
      <c r="N79" s="2"/>
      <c r="O79" s="2"/>
    </row>
    <row r="80" spans="1:15" s="2" customFormat="1" ht="27" x14ac:dyDescent="0.3">
      <c r="A80" s="17" t="s">
        <v>553</v>
      </c>
      <c r="B80" s="17" t="s">
        <v>554</v>
      </c>
      <c r="C80" s="17" t="s">
        <v>555</v>
      </c>
      <c r="D80" s="18" t="s">
        <v>554</v>
      </c>
      <c r="E80" s="17"/>
      <c r="F80" s="17"/>
      <c r="G80" s="17"/>
      <c r="H80" s="19" t="s">
        <v>401</v>
      </c>
      <c r="I80" s="17">
        <v>1</v>
      </c>
      <c r="J80" s="17"/>
      <c r="K80" s="20">
        <v>46.19</v>
      </c>
      <c r="L80" s="3" t="s">
        <v>556</v>
      </c>
      <c r="M80" s="3"/>
      <c r="N80" s="3"/>
      <c r="O80" s="3"/>
    </row>
    <row r="81" spans="1:15" s="2" customFormat="1" ht="13.5" x14ac:dyDescent="0.3">
      <c r="A81" s="13" t="s">
        <v>557</v>
      </c>
      <c r="B81" s="13" t="s">
        <v>558</v>
      </c>
      <c r="C81" s="13" t="s">
        <v>559</v>
      </c>
      <c r="D81" s="14" t="s">
        <v>558</v>
      </c>
      <c r="E81" s="13"/>
      <c r="F81" s="13"/>
      <c r="G81" s="13"/>
      <c r="H81" s="15" t="s">
        <v>401</v>
      </c>
      <c r="I81" s="13">
        <v>1</v>
      </c>
      <c r="J81" s="13"/>
      <c r="K81" s="16">
        <v>231.15</v>
      </c>
      <c r="L81" s="2" t="s">
        <v>560</v>
      </c>
    </row>
    <row r="82" spans="1:15" ht="27" x14ac:dyDescent="0.3">
      <c r="A82" s="13" t="s">
        <v>561</v>
      </c>
      <c r="B82" s="13" t="s">
        <v>562</v>
      </c>
      <c r="C82" s="13" t="s">
        <v>563</v>
      </c>
      <c r="D82" s="14" t="s">
        <v>562</v>
      </c>
      <c r="E82" s="13"/>
      <c r="F82" s="13"/>
      <c r="G82" s="13"/>
      <c r="H82" s="15" t="s">
        <v>401</v>
      </c>
      <c r="I82" s="13">
        <v>1</v>
      </c>
      <c r="J82" s="13"/>
      <c r="K82" s="16">
        <v>445</v>
      </c>
      <c r="L82" s="2" t="s">
        <v>564</v>
      </c>
      <c r="M82" s="2"/>
      <c r="N82" s="2"/>
      <c r="O82" s="2"/>
    </row>
    <row r="83" spans="1:15" s="2" customFormat="1" ht="13.5" x14ac:dyDescent="0.3">
      <c r="A83" s="13" t="s">
        <v>565</v>
      </c>
      <c r="B83" s="13" t="s">
        <v>566</v>
      </c>
      <c r="C83" s="13" t="s">
        <v>567</v>
      </c>
      <c r="D83" s="14" t="s">
        <v>566</v>
      </c>
      <c r="E83" s="13"/>
      <c r="F83" s="13"/>
      <c r="G83" s="13"/>
      <c r="H83" s="15" t="s">
        <v>401</v>
      </c>
      <c r="I83" s="13">
        <v>1</v>
      </c>
      <c r="J83" s="13"/>
      <c r="K83" s="16">
        <v>0.64</v>
      </c>
    </row>
    <row r="84" spans="1:15" s="2" customFormat="1" ht="13.5" x14ac:dyDescent="0.3">
      <c r="A84" s="13" t="s">
        <v>568</v>
      </c>
      <c r="B84" s="13" t="s">
        <v>569</v>
      </c>
      <c r="C84" s="13" t="s">
        <v>570</v>
      </c>
      <c r="D84" s="14" t="s">
        <v>569</v>
      </c>
      <c r="E84" s="13"/>
      <c r="F84" s="13"/>
      <c r="G84" s="13"/>
      <c r="H84" s="15" t="s">
        <v>401</v>
      </c>
      <c r="I84" s="13">
        <v>1</v>
      </c>
      <c r="J84" s="13"/>
      <c r="K84" s="16">
        <v>0.77</v>
      </c>
    </row>
    <row r="85" spans="1:15" s="2" customFormat="1" ht="13.5" x14ac:dyDescent="0.3">
      <c r="A85" s="13" t="s">
        <v>571</v>
      </c>
      <c r="B85" s="13" t="s">
        <v>569</v>
      </c>
      <c r="C85" s="13" t="s">
        <v>570</v>
      </c>
      <c r="D85" s="14" t="s">
        <v>569</v>
      </c>
      <c r="E85" s="13"/>
      <c r="F85" s="13"/>
      <c r="G85" s="13"/>
      <c r="H85" s="15" t="s">
        <v>401</v>
      </c>
      <c r="I85" s="13">
        <v>1</v>
      </c>
      <c r="J85" s="13"/>
      <c r="K85" s="16">
        <v>0.77</v>
      </c>
    </row>
    <row r="86" spans="1:15" s="2" customFormat="1" ht="13.5" x14ac:dyDescent="0.3">
      <c r="A86" s="13" t="s">
        <v>572</v>
      </c>
      <c r="B86" s="13" t="s">
        <v>569</v>
      </c>
      <c r="C86" s="13" t="s">
        <v>570</v>
      </c>
      <c r="D86" s="14" t="s">
        <v>569</v>
      </c>
      <c r="E86" s="13"/>
      <c r="F86" s="13"/>
      <c r="G86" s="13"/>
      <c r="H86" s="15" t="s">
        <v>401</v>
      </c>
      <c r="I86" s="13">
        <v>1</v>
      </c>
      <c r="J86" s="13"/>
      <c r="K86" s="16">
        <v>0.77</v>
      </c>
    </row>
    <row r="87" spans="1:15" ht="13.5" x14ac:dyDescent="0.3">
      <c r="A87" s="13" t="s">
        <v>573</v>
      </c>
      <c r="B87" s="13" t="s">
        <v>574</v>
      </c>
      <c r="C87" s="13" t="s">
        <v>575</v>
      </c>
      <c r="D87" s="14" t="s">
        <v>574</v>
      </c>
      <c r="E87" s="13"/>
      <c r="F87" s="13"/>
      <c r="G87" s="13"/>
      <c r="H87" s="15" t="s">
        <v>401</v>
      </c>
      <c r="I87" s="13">
        <v>1</v>
      </c>
      <c r="J87" s="13"/>
      <c r="K87" s="16">
        <v>5.12</v>
      </c>
      <c r="L87" s="2"/>
      <c r="M87" s="2"/>
      <c r="N87" s="2"/>
      <c r="O87" s="2"/>
    </row>
    <row r="88" spans="1:15" ht="13.5" x14ac:dyDescent="0.3">
      <c r="A88" s="17" t="s">
        <v>576</v>
      </c>
      <c r="B88" s="17" t="s">
        <v>577</v>
      </c>
      <c r="C88" s="17" t="s">
        <v>578</v>
      </c>
      <c r="D88" s="18" t="s">
        <v>577</v>
      </c>
      <c r="E88" s="17"/>
      <c r="F88" s="17"/>
      <c r="G88" s="17"/>
      <c r="H88" s="19" t="s">
        <v>401</v>
      </c>
      <c r="I88" s="17">
        <v>1</v>
      </c>
      <c r="J88" s="17"/>
      <c r="K88" s="20">
        <v>6.6</v>
      </c>
    </row>
    <row r="89" spans="1:15" ht="13.5" x14ac:dyDescent="0.3">
      <c r="A89" s="17" t="s">
        <v>579</v>
      </c>
      <c r="B89" s="17" t="s">
        <v>580</v>
      </c>
      <c r="C89" s="17" t="s">
        <v>581</v>
      </c>
      <c r="D89" s="18" t="s">
        <v>580</v>
      </c>
      <c r="E89" s="17"/>
      <c r="F89" s="17"/>
      <c r="G89" s="17"/>
      <c r="H89" s="19" t="s">
        <v>401</v>
      </c>
      <c r="I89" s="17">
        <v>1</v>
      </c>
      <c r="J89" s="17"/>
      <c r="K89" s="20">
        <v>8.56</v>
      </c>
    </row>
    <row r="90" spans="1:15" s="2" customFormat="1" ht="13.5" x14ac:dyDescent="0.3">
      <c r="A90" s="17" t="s">
        <v>582</v>
      </c>
      <c r="B90" s="17" t="s">
        <v>580</v>
      </c>
      <c r="C90" s="17" t="s">
        <v>581</v>
      </c>
      <c r="D90" s="18" t="s">
        <v>580</v>
      </c>
      <c r="E90" s="17"/>
      <c r="F90" s="17"/>
      <c r="G90" s="17"/>
      <c r="H90" s="19" t="s">
        <v>401</v>
      </c>
      <c r="I90" s="17">
        <v>1</v>
      </c>
      <c r="J90" s="17"/>
      <c r="K90" s="20">
        <v>8.56</v>
      </c>
      <c r="L90" s="3"/>
      <c r="M90" s="3"/>
      <c r="N90" s="3"/>
      <c r="O90" s="3"/>
    </row>
    <row r="91" spans="1:15" ht="13.5" x14ac:dyDescent="0.3">
      <c r="A91" s="13" t="s">
        <v>583</v>
      </c>
      <c r="B91" s="13" t="s">
        <v>584</v>
      </c>
      <c r="C91" s="13" t="s">
        <v>585</v>
      </c>
      <c r="D91" s="14" t="s">
        <v>584</v>
      </c>
      <c r="E91" s="13"/>
      <c r="F91" s="13"/>
      <c r="G91" s="13"/>
      <c r="H91" s="15" t="s">
        <v>401</v>
      </c>
      <c r="I91" s="13">
        <v>1</v>
      </c>
      <c r="J91" s="13"/>
      <c r="K91" s="16">
        <v>8.0399999999999991</v>
      </c>
      <c r="L91" s="2"/>
      <c r="M91" s="2"/>
      <c r="N91" s="2"/>
      <c r="O91" s="2"/>
    </row>
    <row r="92" spans="1:15" ht="13.5" x14ac:dyDescent="0.25">
      <c r="A92" s="33"/>
      <c r="B92" s="48" t="s">
        <v>372</v>
      </c>
      <c r="C92" s="48" t="s">
        <v>366</v>
      </c>
      <c r="D92" s="46" t="s">
        <v>362</v>
      </c>
      <c r="E92" s="36" t="s">
        <v>150</v>
      </c>
      <c r="F92" s="47">
        <v>315</v>
      </c>
      <c r="G92" s="38">
        <v>10</v>
      </c>
      <c r="H92" s="39">
        <f>F92*G92</f>
        <v>3150</v>
      </c>
      <c r="I92" s="40">
        <v>0.36</v>
      </c>
      <c r="J92" s="41">
        <f>H92*(1-I92)</f>
        <v>2016</v>
      </c>
      <c r="K92" s="42">
        <f>J92/F92</f>
        <v>6.4</v>
      </c>
    </row>
    <row r="93" spans="1:15" ht="13.5" x14ac:dyDescent="0.25">
      <c r="A93" s="33"/>
      <c r="B93" s="48" t="s">
        <v>372</v>
      </c>
      <c r="C93" s="48" t="s">
        <v>367</v>
      </c>
      <c r="D93" s="46" t="s">
        <v>363</v>
      </c>
      <c r="E93" s="36" t="s">
        <v>150</v>
      </c>
      <c r="F93" s="47">
        <v>498</v>
      </c>
      <c r="G93" s="38">
        <v>12.5</v>
      </c>
      <c r="H93" s="39">
        <f>F93*G93</f>
        <v>6225</v>
      </c>
      <c r="I93" s="40">
        <v>0.36</v>
      </c>
      <c r="J93" s="41">
        <f>H93*(1-I93)</f>
        <v>3984</v>
      </c>
      <c r="K93" s="42">
        <f>J93/F93</f>
        <v>8</v>
      </c>
    </row>
    <row r="94" spans="1:15" ht="13.5" x14ac:dyDescent="0.25">
      <c r="A94" s="33"/>
      <c r="B94" s="48" t="s">
        <v>372</v>
      </c>
      <c r="C94" s="48" t="s">
        <v>367</v>
      </c>
      <c r="D94" s="46" t="s">
        <v>364</v>
      </c>
      <c r="E94" s="36" t="s">
        <v>150</v>
      </c>
      <c r="F94" s="47">
        <v>217</v>
      </c>
      <c r="G94" s="38">
        <v>12.5</v>
      </c>
      <c r="H94" s="39">
        <f>F94*G94</f>
        <v>2712.5</v>
      </c>
      <c r="I94" s="40">
        <v>0.36</v>
      </c>
      <c r="J94" s="41">
        <f>H94*(1-I94)</f>
        <v>1736</v>
      </c>
      <c r="K94" s="42">
        <f>J94/F94</f>
        <v>8</v>
      </c>
    </row>
    <row r="95" spans="1:15" ht="13.5" x14ac:dyDescent="0.25">
      <c r="A95" s="33"/>
      <c r="B95" s="48" t="s">
        <v>373</v>
      </c>
      <c r="C95" s="48" t="s">
        <v>368</v>
      </c>
      <c r="D95" s="46" t="s">
        <v>365</v>
      </c>
      <c r="E95" s="36" t="s">
        <v>150</v>
      </c>
      <c r="F95" s="47">
        <v>145</v>
      </c>
      <c r="G95" s="38">
        <v>12.5</v>
      </c>
      <c r="H95" s="39">
        <f>F95*G95</f>
        <v>1812.5</v>
      </c>
      <c r="I95" s="40">
        <v>0.36</v>
      </c>
      <c r="J95" s="41">
        <f>H95*(1-I95)</f>
        <v>1160</v>
      </c>
      <c r="K95" s="42">
        <f>J95/F95</f>
        <v>8</v>
      </c>
    </row>
    <row r="96" spans="1:15" ht="13.5" x14ac:dyDescent="0.3">
      <c r="A96" s="17" t="s">
        <v>586</v>
      </c>
      <c r="B96" s="17" t="s">
        <v>587</v>
      </c>
      <c r="C96" s="17" t="s">
        <v>588</v>
      </c>
      <c r="D96" s="18" t="s">
        <v>587</v>
      </c>
      <c r="E96" s="17"/>
      <c r="F96" s="17"/>
      <c r="G96" s="17"/>
      <c r="H96" s="19" t="s">
        <v>451</v>
      </c>
      <c r="I96" s="17">
        <v>12</v>
      </c>
      <c r="J96" s="17"/>
      <c r="K96" s="20">
        <v>1.1000000000000001</v>
      </c>
    </row>
    <row r="97" spans="1:15" ht="13.5" x14ac:dyDescent="0.3">
      <c r="A97" s="17" t="s">
        <v>589</v>
      </c>
      <c r="B97" s="17" t="s">
        <v>587</v>
      </c>
      <c r="C97" s="17" t="s">
        <v>588</v>
      </c>
      <c r="D97" s="18" t="s">
        <v>587</v>
      </c>
      <c r="E97" s="17"/>
      <c r="F97" s="17"/>
      <c r="G97" s="17"/>
      <c r="H97" s="19" t="s">
        <v>451</v>
      </c>
      <c r="I97" s="17">
        <v>12</v>
      </c>
      <c r="J97" s="17"/>
      <c r="K97" s="20">
        <v>1.1000000000000001</v>
      </c>
    </row>
    <row r="98" spans="1:15" s="2" customFormat="1" ht="13.5" x14ac:dyDescent="0.3">
      <c r="A98" s="17" t="s">
        <v>590</v>
      </c>
      <c r="B98" s="17" t="s">
        <v>587</v>
      </c>
      <c r="C98" s="17" t="s">
        <v>588</v>
      </c>
      <c r="D98" s="18" t="s">
        <v>587</v>
      </c>
      <c r="E98" s="17"/>
      <c r="F98" s="17"/>
      <c r="G98" s="17"/>
      <c r="H98" s="19" t="s">
        <v>451</v>
      </c>
      <c r="I98" s="17">
        <v>12</v>
      </c>
      <c r="J98" s="17"/>
      <c r="K98" s="20">
        <v>1.1000000000000001</v>
      </c>
      <c r="L98" s="3"/>
      <c r="M98" s="3"/>
      <c r="N98" s="3"/>
      <c r="O98" s="3"/>
    </row>
    <row r="99" spans="1:15" s="2" customFormat="1" ht="13.5" x14ac:dyDescent="0.3">
      <c r="A99" s="17" t="s">
        <v>591</v>
      </c>
      <c r="B99" s="17" t="s">
        <v>592</v>
      </c>
      <c r="C99" s="17" t="s">
        <v>593</v>
      </c>
      <c r="D99" s="18" t="s">
        <v>592</v>
      </c>
      <c r="E99" s="17"/>
      <c r="F99" s="17"/>
      <c r="G99" s="17"/>
      <c r="H99" s="19" t="s">
        <v>451</v>
      </c>
      <c r="I99" s="17">
        <v>12</v>
      </c>
      <c r="J99" s="17"/>
      <c r="K99" s="20">
        <v>1.38</v>
      </c>
      <c r="L99" s="3"/>
      <c r="M99" s="3"/>
      <c r="N99" s="3"/>
      <c r="O99" s="3"/>
    </row>
    <row r="100" spans="1:15" ht="13.5" x14ac:dyDescent="0.25">
      <c r="A100" s="49"/>
      <c r="B100" s="43" t="s">
        <v>174</v>
      </c>
      <c r="C100" s="54" t="s">
        <v>33</v>
      </c>
      <c r="D100" s="59"/>
      <c r="E100" s="51" t="s">
        <v>150</v>
      </c>
      <c r="F100" s="52">
        <v>210</v>
      </c>
      <c r="G100" s="53">
        <v>26.5</v>
      </c>
      <c r="H100" s="51">
        <f>F100*G100</f>
        <v>5565</v>
      </c>
      <c r="I100" s="40">
        <v>0.35</v>
      </c>
      <c r="J100" s="41">
        <f>H100*(1-I100)</f>
        <v>3617.25</v>
      </c>
      <c r="K100" s="42">
        <f>J100/F100</f>
        <v>17.225000000000001</v>
      </c>
    </row>
    <row r="101" spans="1:15" ht="13.5" x14ac:dyDescent="0.3">
      <c r="A101" s="13" t="s">
        <v>594</v>
      </c>
      <c r="B101" s="13" t="s">
        <v>595</v>
      </c>
      <c r="C101" s="13" t="s">
        <v>596</v>
      </c>
      <c r="D101" s="14" t="s">
        <v>595</v>
      </c>
      <c r="E101" s="13"/>
      <c r="F101" s="13"/>
      <c r="G101" s="13"/>
      <c r="H101" s="15" t="s">
        <v>401</v>
      </c>
      <c r="I101" s="13">
        <v>1</v>
      </c>
      <c r="J101" s="13"/>
      <c r="K101" s="16">
        <v>8.1199999999999992</v>
      </c>
      <c r="L101" s="2"/>
      <c r="M101" s="2"/>
      <c r="N101" s="2"/>
      <c r="O101" s="2"/>
    </row>
    <row r="102" spans="1:15" s="2" customFormat="1" ht="27" x14ac:dyDescent="0.3">
      <c r="A102" s="13" t="s">
        <v>597</v>
      </c>
      <c r="B102" s="13" t="s">
        <v>598</v>
      </c>
      <c r="C102" s="13" t="s">
        <v>599</v>
      </c>
      <c r="D102" s="14" t="s">
        <v>598</v>
      </c>
      <c r="E102" s="13"/>
      <c r="F102" s="13"/>
      <c r="G102" s="13"/>
      <c r="H102" s="15" t="s">
        <v>401</v>
      </c>
      <c r="I102" s="13">
        <v>1</v>
      </c>
      <c r="J102" s="13"/>
      <c r="K102" s="16">
        <v>12.05</v>
      </c>
      <c r="L102" s="2" t="s">
        <v>600</v>
      </c>
    </row>
    <row r="103" spans="1:15" ht="13.5" x14ac:dyDescent="0.3">
      <c r="A103" s="13" t="s">
        <v>601</v>
      </c>
      <c r="B103" s="13" t="s">
        <v>602</v>
      </c>
      <c r="C103" s="13" t="s">
        <v>603</v>
      </c>
      <c r="D103" s="14" t="s">
        <v>602</v>
      </c>
      <c r="E103" s="13"/>
      <c r="F103" s="13"/>
      <c r="G103" s="13"/>
      <c r="H103" s="15" t="s">
        <v>451</v>
      </c>
      <c r="I103" s="13">
        <v>12</v>
      </c>
      <c r="J103" s="13"/>
      <c r="K103" s="16">
        <v>1.39</v>
      </c>
      <c r="L103" s="2" t="s">
        <v>604</v>
      </c>
      <c r="M103" s="2"/>
      <c r="N103" s="2"/>
      <c r="O103" s="2"/>
    </row>
    <row r="104" spans="1:15" s="2" customFormat="1" ht="13.5" x14ac:dyDescent="0.3">
      <c r="A104" s="13" t="s">
        <v>605</v>
      </c>
      <c r="B104" s="13" t="s">
        <v>602</v>
      </c>
      <c r="C104" s="13" t="s">
        <v>603</v>
      </c>
      <c r="D104" s="14" t="s">
        <v>602</v>
      </c>
      <c r="E104" s="13"/>
      <c r="F104" s="13"/>
      <c r="G104" s="13"/>
      <c r="H104" s="15" t="s">
        <v>451</v>
      </c>
      <c r="I104" s="13">
        <v>12</v>
      </c>
      <c r="J104" s="13"/>
      <c r="K104" s="16">
        <v>1.39</v>
      </c>
      <c r="L104" s="2" t="s">
        <v>604</v>
      </c>
    </row>
    <row r="105" spans="1:15" ht="13.5" x14ac:dyDescent="0.3">
      <c r="A105" s="13" t="s">
        <v>606</v>
      </c>
      <c r="B105" s="13" t="s">
        <v>607</v>
      </c>
      <c r="C105" s="13" t="s">
        <v>608</v>
      </c>
      <c r="D105" s="14" t="s">
        <v>607</v>
      </c>
      <c r="E105" s="13"/>
      <c r="F105" s="13"/>
      <c r="G105" s="13"/>
      <c r="H105" s="15" t="s">
        <v>401</v>
      </c>
      <c r="I105" s="13">
        <v>1</v>
      </c>
      <c r="J105" s="13"/>
      <c r="K105" s="16">
        <v>10.5</v>
      </c>
      <c r="L105" s="2"/>
      <c r="M105" s="2"/>
      <c r="N105" s="2"/>
      <c r="O105" s="2"/>
    </row>
    <row r="106" spans="1:15" ht="27" x14ac:dyDescent="0.3">
      <c r="A106" s="13" t="s">
        <v>609</v>
      </c>
      <c r="B106" s="13" t="s">
        <v>610</v>
      </c>
      <c r="C106" s="13" t="s">
        <v>611</v>
      </c>
      <c r="D106" s="14" t="s">
        <v>610</v>
      </c>
      <c r="E106" s="13"/>
      <c r="F106" s="13"/>
      <c r="G106" s="13"/>
      <c r="H106" s="15" t="s">
        <v>451</v>
      </c>
      <c r="I106" s="13">
        <v>12</v>
      </c>
      <c r="J106" s="13"/>
      <c r="K106" s="16">
        <v>6.92</v>
      </c>
      <c r="L106" s="2" t="s">
        <v>612</v>
      </c>
      <c r="M106" s="2"/>
      <c r="N106" s="2"/>
      <c r="O106" s="2"/>
    </row>
    <row r="107" spans="1:15" ht="13.5" x14ac:dyDescent="0.25">
      <c r="A107" s="33"/>
      <c r="B107" s="8" t="s">
        <v>94</v>
      </c>
      <c r="C107" s="34" t="s">
        <v>227</v>
      </c>
      <c r="D107" s="35" t="s">
        <v>24</v>
      </c>
      <c r="E107" s="36" t="s">
        <v>150</v>
      </c>
      <c r="F107" s="37">
        <v>230</v>
      </c>
      <c r="G107" s="38">
        <v>1.68</v>
      </c>
      <c r="H107" s="39">
        <f>F107*G107</f>
        <v>386.4</v>
      </c>
      <c r="I107" s="40">
        <v>0.36</v>
      </c>
      <c r="J107" s="41">
        <f>H107*(1-I107)</f>
        <v>247.29599999999999</v>
      </c>
      <c r="K107" s="42">
        <f>J107/F107</f>
        <v>1.0751999999999999</v>
      </c>
    </row>
    <row r="108" spans="1:15" ht="13.5" x14ac:dyDescent="0.25">
      <c r="A108" s="33"/>
      <c r="B108" s="34" t="s">
        <v>94</v>
      </c>
      <c r="C108" s="34" t="s">
        <v>95</v>
      </c>
      <c r="D108" s="35" t="s">
        <v>24</v>
      </c>
      <c r="E108" s="36" t="s">
        <v>150</v>
      </c>
      <c r="F108" s="37">
        <v>24</v>
      </c>
      <c r="G108" s="38">
        <v>3.06</v>
      </c>
      <c r="H108" s="39">
        <f>F108*G108</f>
        <v>73.44</v>
      </c>
      <c r="I108" s="40">
        <v>0.36</v>
      </c>
      <c r="J108" s="41">
        <f>H108*(1-I108)</f>
        <v>47.001599999999996</v>
      </c>
      <c r="K108" s="42">
        <f>J108/F108</f>
        <v>1.9583999999999999</v>
      </c>
    </row>
    <row r="109" spans="1:15" ht="27" x14ac:dyDescent="0.3">
      <c r="A109" s="13" t="s">
        <v>613</v>
      </c>
      <c r="B109" s="13" t="s">
        <v>614</v>
      </c>
      <c r="C109" s="13" t="s">
        <v>615</v>
      </c>
      <c r="D109" s="14" t="s">
        <v>614</v>
      </c>
      <c r="E109" s="13"/>
      <c r="F109" s="13"/>
      <c r="G109" s="13"/>
      <c r="H109" s="15" t="s">
        <v>401</v>
      </c>
      <c r="I109" s="13">
        <v>1</v>
      </c>
      <c r="J109" s="13"/>
      <c r="K109" s="16">
        <v>7.09</v>
      </c>
      <c r="L109" s="2"/>
      <c r="M109" s="2"/>
      <c r="N109" s="2"/>
      <c r="O109" s="2"/>
    </row>
    <row r="110" spans="1:15" s="2" customFormat="1" ht="27" x14ac:dyDescent="0.3">
      <c r="A110" s="13" t="s">
        <v>616</v>
      </c>
      <c r="B110" s="13" t="s">
        <v>614</v>
      </c>
      <c r="C110" s="13" t="s">
        <v>615</v>
      </c>
      <c r="D110" s="14" t="s">
        <v>614</v>
      </c>
      <c r="E110" s="13"/>
      <c r="F110" s="13"/>
      <c r="G110" s="13"/>
      <c r="H110" s="15" t="s">
        <v>401</v>
      </c>
      <c r="I110" s="13">
        <v>1</v>
      </c>
      <c r="J110" s="13"/>
      <c r="K110" s="16">
        <v>7.09</v>
      </c>
    </row>
    <row r="111" spans="1:15" s="2" customFormat="1" ht="13.5" x14ac:dyDescent="0.3">
      <c r="A111" s="13" t="s">
        <v>617</v>
      </c>
      <c r="B111" s="13" t="s">
        <v>618</v>
      </c>
      <c r="C111" s="13" t="s">
        <v>619</v>
      </c>
      <c r="D111" s="14" t="s">
        <v>618</v>
      </c>
      <c r="E111" s="13"/>
      <c r="F111" s="13"/>
      <c r="G111" s="13"/>
      <c r="H111" s="15" t="s">
        <v>401</v>
      </c>
      <c r="I111" s="13">
        <v>1</v>
      </c>
      <c r="J111" s="13"/>
      <c r="K111" s="16">
        <v>0.85</v>
      </c>
      <c r="L111" s="2" t="s">
        <v>620</v>
      </c>
    </row>
    <row r="112" spans="1:15" s="2" customFormat="1" ht="13.5" x14ac:dyDescent="0.3">
      <c r="A112" s="13" t="s">
        <v>621</v>
      </c>
      <c r="B112" s="13" t="s">
        <v>622</v>
      </c>
      <c r="C112" s="13" t="s">
        <v>623</v>
      </c>
      <c r="D112" s="14" t="s">
        <v>622</v>
      </c>
      <c r="E112" s="13"/>
      <c r="F112" s="13"/>
      <c r="G112" s="13"/>
      <c r="H112" s="15" t="s">
        <v>451</v>
      </c>
      <c r="I112" s="13">
        <v>12</v>
      </c>
      <c r="J112" s="13"/>
      <c r="K112" s="16">
        <v>1.9</v>
      </c>
    </row>
    <row r="113" spans="1:15" s="2" customFormat="1" ht="13.5" x14ac:dyDescent="0.3">
      <c r="A113" s="13" t="s">
        <v>624</v>
      </c>
      <c r="B113" s="13" t="s">
        <v>625</v>
      </c>
      <c r="C113" s="13" t="s">
        <v>626</v>
      </c>
      <c r="D113" s="14" t="s">
        <v>625</v>
      </c>
      <c r="E113" s="13"/>
      <c r="F113" s="13"/>
      <c r="G113" s="13"/>
      <c r="H113" s="15" t="s">
        <v>451</v>
      </c>
      <c r="I113" s="13">
        <v>12</v>
      </c>
      <c r="J113" s="13"/>
      <c r="K113" s="16">
        <v>1.0900000000000001</v>
      </c>
    </row>
    <row r="114" spans="1:15" s="2" customFormat="1" ht="13.5" x14ac:dyDescent="0.25">
      <c r="A114" s="33"/>
      <c r="B114" s="8" t="s">
        <v>206</v>
      </c>
      <c r="C114" s="34" t="s">
        <v>240</v>
      </c>
      <c r="D114" s="35" t="s">
        <v>24</v>
      </c>
      <c r="E114" s="36" t="s">
        <v>150</v>
      </c>
      <c r="F114" s="37">
        <v>80</v>
      </c>
      <c r="G114" s="38">
        <v>1.4</v>
      </c>
      <c r="H114" s="39">
        <f>F114*G114</f>
        <v>112</v>
      </c>
      <c r="I114" s="40">
        <v>0.36</v>
      </c>
      <c r="J114" s="41">
        <f>H114*(1-I114)</f>
        <v>71.680000000000007</v>
      </c>
      <c r="K114" s="42">
        <f>J114/F114</f>
        <v>0.89600000000000013</v>
      </c>
      <c r="L114" s="3"/>
      <c r="M114" s="3"/>
      <c r="N114" s="3"/>
      <c r="O114" s="3"/>
    </row>
    <row r="115" spans="1:15" ht="13.5" x14ac:dyDescent="0.25">
      <c r="A115" s="33"/>
      <c r="B115" s="8" t="s">
        <v>206</v>
      </c>
      <c r="C115" s="34" t="s">
        <v>207</v>
      </c>
      <c r="D115" s="35" t="s">
        <v>24</v>
      </c>
      <c r="E115" s="36" t="s">
        <v>150</v>
      </c>
      <c r="F115" s="37">
        <v>60</v>
      </c>
      <c r="G115" s="38">
        <v>1.9</v>
      </c>
      <c r="H115" s="39">
        <f>F115*G115</f>
        <v>114</v>
      </c>
      <c r="I115" s="40">
        <v>0.36</v>
      </c>
      <c r="J115" s="41">
        <f>H115*(1-I115)</f>
        <v>72.960000000000008</v>
      </c>
      <c r="K115" s="42">
        <f>J115/F115</f>
        <v>1.2160000000000002</v>
      </c>
    </row>
    <row r="116" spans="1:15" ht="13.5" x14ac:dyDescent="0.25">
      <c r="A116" s="33"/>
      <c r="B116" s="8" t="s">
        <v>206</v>
      </c>
      <c r="C116" s="44" t="s">
        <v>207</v>
      </c>
      <c r="D116" s="44" t="s">
        <v>24</v>
      </c>
      <c r="E116" s="36" t="s">
        <v>150</v>
      </c>
      <c r="F116" s="37">
        <v>150</v>
      </c>
      <c r="G116" s="38">
        <v>3.75</v>
      </c>
      <c r="H116" s="39">
        <f>F116*G116</f>
        <v>562.5</v>
      </c>
      <c r="I116" s="40">
        <v>0.3</v>
      </c>
      <c r="J116" s="41">
        <f>H116*(1-I116)</f>
        <v>393.75</v>
      </c>
      <c r="K116" s="42">
        <f>J116/F116</f>
        <v>2.625</v>
      </c>
    </row>
    <row r="117" spans="1:15" s="2" customFormat="1" ht="13.5" x14ac:dyDescent="0.3">
      <c r="A117" s="13" t="s">
        <v>627</v>
      </c>
      <c r="B117" s="13" t="s">
        <v>628</v>
      </c>
      <c r="C117" s="13" t="s">
        <v>629</v>
      </c>
      <c r="D117" s="14" t="s">
        <v>628</v>
      </c>
      <c r="E117" s="13"/>
      <c r="F117" s="13"/>
      <c r="G117" s="13"/>
      <c r="H117" s="15" t="s">
        <v>401</v>
      </c>
      <c r="I117" s="13">
        <v>1</v>
      </c>
      <c r="J117" s="13"/>
      <c r="K117" s="16">
        <v>1.02</v>
      </c>
    </row>
    <row r="118" spans="1:15" ht="13.5" x14ac:dyDescent="0.3">
      <c r="A118" s="13" t="s">
        <v>630</v>
      </c>
      <c r="B118" s="13" t="s">
        <v>631</v>
      </c>
      <c r="C118" s="13" t="s">
        <v>632</v>
      </c>
      <c r="D118" s="14" t="s">
        <v>631</v>
      </c>
      <c r="E118" s="13"/>
      <c r="F118" s="13"/>
      <c r="G118" s="13"/>
      <c r="H118" s="15" t="s">
        <v>401</v>
      </c>
      <c r="I118" s="13">
        <v>1</v>
      </c>
      <c r="J118" s="13"/>
      <c r="K118" s="16">
        <v>1.22</v>
      </c>
      <c r="L118" s="2"/>
      <c r="M118" s="2"/>
      <c r="N118" s="2"/>
      <c r="O118" s="2"/>
    </row>
    <row r="119" spans="1:15" ht="13.5" x14ac:dyDescent="0.3">
      <c r="A119" s="13" t="s">
        <v>633</v>
      </c>
      <c r="B119" s="13" t="s">
        <v>634</v>
      </c>
      <c r="C119" s="13" t="s">
        <v>635</v>
      </c>
      <c r="D119" s="14" t="s">
        <v>634</v>
      </c>
      <c r="E119" s="13"/>
      <c r="F119" s="13"/>
      <c r="G119" s="13"/>
      <c r="H119" s="15" t="s">
        <v>401</v>
      </c>
      <c r="I119" s="13">
        <v>1</v>
      </c>
      <c r="J119" s="13"/>
      <c r="K119" s="16">
        <v>3.84</v>
      </c>
      <c r="L119" s="2"/>
      <c r="M119" s="2"/>
      <c r="N119" s="2"/>
      <c r="O119" s="2"/>
    </row>
    <row r="120" spans="1:15" ht="13.5" x14ac:dyDescent="0.25">
      <c r="A120" s="33"/>
      <c r="B120" s="34" t="s">
        <v>145</v>
      </c>
      <c r="C120" s="34" t="s">
        <v>147</v>
      </c>
      <c r="D120" s="35"/>
      <c r="E120" s="36" t="s">
        <v>150</v>
      </c>
      <c r="F120" s="37">
        <v>12</v>
      </c>
      <c r="G120" s="38">
        <v>12.54</v>
      </c>
      <c r="H120" s="39">
        <f>F120*G120</f>
        <v>150.47999999999999</v>
      </c>
      <c r="I120" s="40">
        <v>0.35</v>
      </c>
      <c r="J120" s="41">
        <f>H120*(1-I120)</f>
        <v>97.811999999999998</v>
      </c>
      <c r="K120" s="42">
        <f>J120/F120</f>
        <v>8.1509999999999998</v>
      </c>
      <c r="L120" s="32"/>
      <c r="M120" s="32"/>
      <c r="N120" s="32"/>
      <c r="O120" s="32"/>
    </row>
    <row r="121" spans="1:15" ht="13.5" x14ac:dyDescent="0.25">
      <c r="A121" s="33"/>
      <c r="B121" s="34" t="s">
        <v>111</v>
      </c>
      <c r="C121" s="34" t="s">
        <v>33</v>
      </c>
      <c r="D121" s="35"/>
      <c r="E121" s="36" t="s">
        <v>150</v>
      </c>
      <c r="F121" s="37">
        <v>24</v>
      </c>
      <c r="G121" s="38">
        <v>21.51</v>
      </c>
      <c r="H121" s="39">
        <f>F121*G121</f>
        <v>516.24</v>
      </c>
      <c r="I121" s="40">
        <v>0.35</v>
      </c>
      <c r="J121" s="41">
        <f>H121*(1-I121)</f>
        <v>335.55600000000004</v>
      </c>
      <c r="K121" s="42">
        <f>J121/F121</f>
        <v>13.981500000000002</v>
      </c>
    </row>
    <row r="122" spans="1:15" s="2" customFormat="1" ht="13.5" x14ac:dyDescent="0.3">
      <c r="A122" s="13" t="s">
        <v>636</v>
      </c>
      <c r="B122" s="13" t="s">
        <v>637</v>
      </c>
      <c r="C122" s="13" t="s">
        <v>638</v>
      </c>
      <c r="D122" s="14" t="s">
        <v>637</v>
      </c>
      <c r="E122" s="13"/>
      <c r="F122" s="13"/>
      <c r="G122" s="13"/>
      <c r="H122" s="15" t="s">
        <v>401</v>
      </c>
      <c r="I122" s="13">
        <v>1</v>
      </c>
      <c r="J122" s="13"/>
      <c r="K122" s="16">
        <v>7.49</v>
      </c>
    </row>
    <row r="123" spans="1:15" ht="13.5" x14ac:dyDescent="0.3">
      <c r="A123" s="13" t="s">
        <v>639</v>
      </c>
      <c r="B123" s="13" t="s">
        <v>640</v>
      </c>
      <c r="C123" s="13" t="s">
        <v>641</v>
      </c>
      <c r="D123" s="14" t="s">
        <v>640</v>
      </c>
      <c r="E123" s="13"/>
      <c r="F123" s="13"/>
      <c r="G123" s="13"/>
      <c r="H123" s="15" t="s">
        <v>401</v>
      </c>
      <c r="I123" s="13">
        <v>1</v>
      </c>
      <c r="J123" s="13"/>
      <c r="K123" s="16">
        <v>5.0199999999999996</v>
      </c>
      <c r="L123" s="2"/>
      <c r="M123" s="2"/>
      <c r="N123" s="2"/>
      <c r="O123" s="2"/>
    </row>
    <row r="124" spans="1:15" ht="13.5" x14ac:dyDescent="0.3">
      <c r="A124" s="13" t="s">
        <v>642</v>
      </c>
      <c r="B124" s="13" t="s">
        <v>643</v>
      </c>
      <c r="C124" s="13" t="s">
        <v>644</v>
      </c>
      <c r="D124" s="14" t="s">
        <v>643</v>
      </c>
      <c r="E124" s="13"/>
      <c r="F124" s="13"/>
      <c r="G124" s="13"/>
      <c r="H124" s="15" t="s">
        <v>401</v>
      </c>
      <c r="I124" s="13">
        <v>1</v>
      </c>
      <c r="J124" s="13"/>
      <c r="K124" s="16">
        <v>3.76</v>
      </c>
      <c r="L124" s="2"/>
      <c r="M124" s="2"/>
      <c r="N124" s="2"/>
      <c r="O124" s="2"/>
    </row>
    <row r="125" spans="1:15" ht="13.5" x14ac:dyDescent="0.3">
      <c r="A125" s="13" t="s">
        <v>645</v>
      </c>
      <c r="B125" s="13" t="s">
        <v>646</v>
      </c>
      <c r="C125" s="13" t="s">
        <v>647</v>
      </c>
      <c r="D125" s="14" t="s">
        <v>646</v>
      </c>
      <c r="E125" s="13"/>
      <c r="F125" s="13"/>
      <c r="G125" s="13"/>
      <c r="H125" s="15" t="s">
        <v>401</v>
      </c>
      <c r="I125" s="13">
        <v>1</v>
      </c>
      <c r="J125" s="13"/>
      <c r="K125" s="16">
        <v>13.01</v>
      </c>
      <c r="L125" s="2"/>
      <c r="M125" s="2"/>
      <c r="N125" s="2"/>
      <c r="O125" s="2"/>
    </row>
    <row r="126" spans="1:15" ht="27" x14ac:dyDescent="0.3">
      <c r="A126" s="13" t="s">
        <v>648</v>
      </c>
      <c r="B126" s="13" t="s">
        <v>649</v>
      </c>
      <c r="C126" s="13" t="s">
        <v>650</v>
      </c>
      <c r="D126" s="14" t="s">
        <v>649</v>
      </c>
      <c r="E126" s="13"/>
      <c r="F126" s="13"/>
      <c r="G126" s="13"/>
      <c r="H126" s="15" t="s">
        <v>401</v>
      </c>
      <c r="I126" s="13">
        <v>1</v>
      </c>
      <c r="J126" s="13"/>
      <c r="K126" s="16">
        <v>7.25</v>
      </c>
      <c r="L126" s="2" t="s">
        <v>651</v>
      </c>
      <c r="M126" s="2"/>
      <c r="N126" s="2"/>
      <c r="O126" s="2"/>
    </row>
    <row r="127" spans="1:15" ht="13.5" x14ac:dyDescent="0.25">
      <c r="A127" s="33"/>
      <c r="B127" s="48" t="s">
        <v>387</v>
      </c>
      <c r="C127" s="48" t="s">
        <v>384</v>
      </c>
      <c r="D127" s="46" t="s">
        <v>381</v>
      </c>
      <c r="E127" s="36" t="s">
        <v>150</v>
      </c>
      <c r="F127" s="37">
        <v>12</v>
      </c>
      <c r="G127" s="38">
        <v>27.72</v>
      </c>
      <c r="H127" s="39">
        <f>F127*G127</f>
        <v>332.64</v>
      </c>
      <c r="I127" s="40">
        <v>0.35</v>
      </c>
      <c r="J127" s="41">
        <f>H127*(1-I127)</f>
        <v>216.21600000000001</v>
      </c>
      <c r="K127" s="42">
        <f>J127/F127</f>
        <v>18.018000000000001</v>
      </c>
    </row>
    <row r="128" spans="1:15" ht="27" x14ac:dyDescent="0.3">
      <c r="A128" s="13" t="s">
        <v>652</v>
      </c>
      <c r="B128" s="13" t="s">
        <v>653</v>
      </c>
      <c r="C128" s="13" t="s">
        <v>654</v>
      </c>
      <c r="D128" s="14" t="s">
        <v>653</v>
      </c>
      <c r="E128" s="13"/>
      <c r="F128" s="13"/>
      <c r="G128" s="13"/>
      <c r="H128" s="15" t="s">
        <v>401</v>
      </c>
      <c r="I128" s="13">
        <v>1</v>
      </c>
      <c r="J128" s="13"/>
      <c r="K128" s="16">
        <v>10.199999999999999</v>
      </c>
      <c r="L128" s="2"/>
      <c r="M128" s="2"/>
      <c r="N128" s="2"/>
      <c r="O128" s="2"/>
    </row>
    <row r="129" spans="1:15" s="31" customFormat="1" ht="27" x14ac:dyDescent="0.3">
      <c r="A129" s="13" t="s">
        <v>655</v>
      </c>
      <c r="B129" s="13" t="s">
        <v>656</v>
      </c>
      <c r="C129" s="13" t="s">
        <v>657</v>
      </c>
      <c r="D129" s="14" t="s">
        <v>656</v>
      </c>
      <c r="E129" s="13"/>
      <c r="F129" s="13"/>
      <c r="G129" s="13"/>
      <c r="H129" s="15" t="s">
        <v>401</v>
      </c>
      <c r="I129" s="13">
        <v>1</v>
      </c>
      <c r="J129" s="13"/>
      <c r="K129" s="16">
        <v>10.199999999999999</v>
      </c>
      <c r="L129" s="2"/>
      <c r="M129" s="2"/>
      <c r="N129" s="2"/>
      <c r="O129" s="2"/>
    </row>
    <row r="130" spans="1:15" s="32" customFormat="1" ht="27" x14ac:dyDescent="0.3">
      <c r="A130" s="17" t="s">
        <v>658</v>
      </c>
      <c r="B130" s="17" t="s">
        <v>659</v>
      </c>
      <c r="C130" s="17" t="s">
        <v>660</v>
      </c>
      <c r="D130" s="18" t="s">
        <v>659</v>
      </c>
      <c r="E130" s="17"/>
      <c r="F130" s="17"/>
      <c r="G130" s="17"/>
      <c r="H130" s="19" t="s">
        <v>401</v>
      </c>
      <c r="I130" s="17">
        <v>1</v>
      </c>
      <c r="J130" s="17"/>
      <c r="K130" s="20">
        <v>17.23</v>
      </c>
      <c r="L130" s="3"/>
      <c r="M130" s="3"/>
      <c r="N130" s="3"/>
      <c r="O130" s="3"/>
    </row>
    <row r="131" spans="1:15" s="31" customFormat="1" ht="27" x14ac:dyDescent="0.3">
      <c r="A131" s="13" t="s">
        <v>661</v>
      </c>
      <c r="B131" s="13" t="s">
        <v>662</v>
      </c>
      <c r="C131" s="13" t="s">
        <v>663</v>
      </c>
      <c r="D131" s="14" t="s">
        <v>662</v>
      </c>
      <c r="E131" s="13"/>
      <c r="F131" s="13"/>
      <c r="G131" s="13"/>
      <c r="H131" s="15" t="s">
        <v>401</v>
      </c>
      <c r="I131" s="13">
        <v>1</v>
      </c>
      <c r="J131" s="13"/>
      <c r="K131" s="16">
        <v>18.02</v>
      </c>
      <c r="L131" s="2"/>
      <c r="M131" s="2"/>
      <c r="N131" s="2"/>
      <c r="O131" s="2"/>
    </row>
    <row r="132" spans="1:15" s="32" customFormat="1" ht="13.5" x14ac:dyDescent="0.25">
      <c r="A132" s="49"/>
      <c r="B132" s="43" t="s">
        <v>219</v>
      </c>
      <c r="C132" s="54" t="s">
        <v>220</v>
      </c>
      <c r="D132" s="59" t="s">
        <v>24</v>
      </c>
      <c r="E132" s="51" t="s">
        <v>150</v>
      </c>
      <c r="F132" s="52">
        <v>864</v>
      </c>
      <c r="G132" s="53">
        <v>0.14000000000000001</v>
      </c>
      <c r="H132" s="51">
        <f>F132*G132</f>
        <v>120.96000000000001</v>
      </c>
      <c r="I132" s="40">
        <v>0.28000000000000003</v>
      </c>
      <c r="J132" s="41">
        <f>H132*(1-I132)</f>
        <v>87.091200000000001</v>
      </c>
      <c r="K132" s="42">
        <f>J132/F132</f>
        <v>0.1008</v>
      </c>
      <c r="L132" s="3"/>
      <c r="M132" s="3"/>
      <c r="N132" s="3"/>
      <c r="O132" s="3"/>
    </row>
    <row r="133" spans="1:15" s="2" customFormat="1" ht="13.5" x14ac:dyDescent="0.25">
      <c r="A133" s="21"/>
      <c r="B133" s="55" t="s">
        <v>56</v>
      </c>
      <c r="C133" s="55" t="s">
        <v>63</v>
      </c>
      <c r="D133" s="56" t="s">
        <v>24</v>
      </c>
      <c r="E133" s="24" t="s">
        <v>150</v>
      </c>
      <c r="F133" s="25">
        <v>1200</v>
      </c>
      <c r="G133" s="26">
        <v>0.48</v>
      </c>
      <c r="H133" s="27">
        <f>F133*G133</f>
        <v>576</v>
      </c>
      <c r="I133" s="28">
        <v>0.28000000000000003</v>
      </c>
      <c r="J133" s="29">
        <f>H133*(1-I133)</f>
        <v>414.71999999999997</v>
      </c>
      <c r="K133" s="30">
        <f>J133/F133</f>
        <v>0.34559999999999996</v>
      </c>
    </row>
    <row r="134" spans="1:15" ht="13.5" x14ac:dyDescent="0.3">
      <c r="A134" s="17" t="s">
        <v>664</v>
      </c>
      <c r="B134" s="17" t="s">
        <v>665</v>
      </c>
      <c r="C134" s="17" t="s">
        <v>666</v>
      </c>
      <c r="D134" s="18" t="s">
        <v>665</v>
      </c>
      <c r="E134" s="17"/>
      <c r="F134" s="17"/>
      <c r="G134" s="17"/>
      <c r="H134" s="19" t="s">
        <v>401</v>
      </c>
      <c r="I134" s="17">
        <v>1</v>
      </c>
      <c r="J134" s="17"/>
      <c r="K134" s="20">
        <v>8.15</v>
      </c>
    </row>
    <row r="135" spans="1:15" ht="13.5" x14ac:dyDescent="0.3">
      <c r="A135" s="17" t="s">
        <v>667</v>
      </c>
      <c r="B135" s="17" t="s">
        <v>668</v>
      </c>
      <c r="C135" s="17" t="s">
        <v>669</v>
      </c>
      <c r="D135" s="18" t="s">
        <v>668</v>
      </c>
      <c r="E135" s="17"/>
      <c r="F135" s="17"/>
      <c r="G135" s="17"/>
      <c r="H135" s="19" t="s">
        <v>401</v>
      </c>
      <c r="I135" s="17">
        <v>1</v>
      </c>
      <c r="J135" s="17"/>
      <c r="K135" s="20">
        <v>13.04</v>
      </c>
    </row>
    <row r="136" spans="1:15" s="2" customFormat="1" ht="13.5" x14ac:dyDescent="0.3">
      <c r="A136" s="13" t="s">
        <v>670</v>
      </c>
      <c r="B136" s="13" t="s">
        <v>671</v>
      </c>
      <c r="C136" s="13" t="s">
        <v>672</v>
      </c>
      <c r="D136" s="14" t="s">
        <v>671</v>
      </c>
      <c r="E136" s="13"/>
      <c r="F136" s="13"/>
      <c r="G136" s="13"/>
      <c r="H136" s="15" t="s">
        <v>451</v>
      </c>
      <c r="I136" s="13">
        <v>12</v>
      </c>
      <c r="J136" s="13"/>
      <c r="K136" s="16">
        <v>0.45</v>
      </c>
    </row>
    <row r="137" spans="1:15" ht="13.5" x14ac:dyDescent="0.3">
      <c r="A137" s="17" t="s">
        <v>673</v>
      </c>
      <c r="B137" s="17" t="s">
        <v>674</v>
      </c>
      <c r="C137" s="17" t="s">
        <v>675</v>
      </c>
      <c r="D137" s="18" t="s">
        <v>674</v>
      </c>
      <c r="E137" s="17"/>
      <c r="F137" s="17"/>
      <c r="G137" s="17"/>
      <c r="H137" s="19" t="s">
        <v>451</v>
      </c>
      <c r="I137" s="17">
        <v>12</v>
      </c>
      <c r="J137" s="17"/>
      <c r="K137" s="20">
        <v>0.28999999999999998</v>
      </c>
    </row>
    <row r="138" spans="1:15" ht="13.5" x14ac:dyDescent="0.3">
      <c r="A138" s="13" t="s">
        <v>676</v>
      </c>
      <c r="B138" s="13" t="s">
        <v>677</v>
      </c>
      <c r="C138" s="13" t="s">
        <v>678</v>
      </c>
      <c r="D138" s="14" t="e">
        <v>#N/A</v>
      </c>
      <c r="E138" s="13"/>
      <c r="F138" s="13"/>
      <c r="G138" s="13"/>
      <c r="H138" s="15" t="s">
        <v>401</v>
      </c>
      <c r="I138" s="13">
        <v>1</v>
      </c>
      <c r="J138" s="13"/>
      <c r="K138" s="16">
        <v>2.54</v>
      </c>
      <c r="L138" s="2"/>
      <c r="M138" s="2"/>
      <c r="N138" s="2"/>
      <c r="O138" s="2"/>
    </row>
    <row r="139" spans="1:15" s="32" customFormat="1" ht="13.5" x14ac:dyDescent="0.3">
      <c r="A139" s="13" t="s">
        <v>679</v>
      </c>
      <c r="B139" s="13" t="s">
        <v>677</v>
      </c>
      <c r="C139" s="13" t="s">
        <v>680</v>
      </c>
      <c r="D139" s="14" t="e">
        <v>#N/A</v>
      </c>
      <c r="E139" s="13"/>
      <c r="F139" s="13"/>
      <c r="G139" s="13"/>
      <c r="H139" s="15" t="s">
        <v>401</v>
      </c>
      <c r="I139" s="13">
        <v>1</v>
      </c>
      <c r="J139" s="13"/>
      <c r="K139" s="16">
        <v>4.1100000000000003</v>
      </c>
      <c r="L139" s="2"/>
      <c r="M139" s="2"/>
      <c r="N139" s="2"/>
      <c r="O139" s="2"/>
    </row>
    <row r="140" spans="1:15" s="2" customFormat="1" ht="13.5" x14ac:dyDescent="0.3">
      <c r="A140" s="13" t="s">
        <v>681</v>
      </c>
      <c r="B140" s="13" t="s">
        <v>682</v>
      </c>
      <c r="C140" s="13" t="s">
        <v>683</v>
      </c>
      <c r="D140" s="14" t="s">
        <v>682</v>
      </c>
      <c r="E140" s="13"/>
      <c r="F140" s="13"/>
      <c r="G140" s="13"/>
      <c r="H140" s="15" t="s">
        <v>401</v>
      </c>
      <c r="I140" s="13">
        <v>1</v>
      </c>
      <c r="J140" s="13"/>
      <c r="K140" s="16">
        <v>7.55</v>
      </c>
    </row>
    <row r="141" spans="1:15" s="2" customFormat="1" ht="13.5" x14ac:dyDescent="0.25">
      <c r="A141" s="33"/>
      <c r="B141" s="8" t="s">
        <v>257</v>
      </c>
      <c r="C141" s="34" t="s">
        <v>251</v>
      </c>
      <c r="D141" s="58" t="s">
        <v>258</v>
      </c>
      <c r="E141" s="36" t="s">
        <v>150</v>
      </c>
      <c r="F141" s="37">
        <v>385</v>
      </c>
      <c r="G141" s="38">
        <v>23</v>
      </c>
      <c r="H141" s="39">
        <f>F141*G141</f>
        <v>8855</v>
      </c>
      <c r="I141" s="40">
        <v>0.36</v>
      </c>
      <c r="J141" s="41">
        <f>H141*(1-I141)</f>
        <v>5667.2</v>
      </c>
      <c r="K141" s="42">
        <f>J141/F141</f>
        <v>14.719999999999999</v>
      </c>
      <c r="L141" s="3"/>
      <c r="M141" s="3"/>
      <c r="N141" s="3"/>
      <c r="O141" s="3"/>
    </row>
    <row r="142" spans="1:15" ht="13.5" x14ac:dyDescent="0.25">
      <c r="A142" s="33"/>
      <c r="B142" s="34" t="s">
        <v>302</v>
      </c>
      <c r="C142" s="34"/>
      <c r="D142" s="35" t="s">
        <v>303</v>
      </c>
      <c r="E142" s="36" t="s">
        <v>150</v>
      </c>
      <c r="F142" s="37">
        <v>6</v>
      </c>
      <c r="G142" s="38">
        <v>233.95</v>
      </c>
      <c r="H142" s="39">
        <f>F142*G142</f>
        <v>1403.6999999999998</v>
      </c>
      <c r="I142" s="40">
        <v>0.25</v>
      </c>
      <c r="J142" s="41">
        <f>H142*(1-I142)</f>
        <v>1052.7749999999999</v>
      </c>
      <c r="K142" s="42">
        <f>J142/F142</f>
        <v>175.46249999999998</v>
      </c>
    </row>
    <row r="143" spans="1:15" s="2" customFormat="1" ht="13.5" x14ac:dyDescent="0.25">
      <c r="A143" s="33"/>
      <c r="B143" s="34" t="s">
        <v>162</v>
      </c>
      <c r="C143" s="34" t="s">
        <v>163</v>
      </c>
      <c r="D143" s="35" t="s">
        <v>24</v>
      </c>
      <c r="E143" s="36" t="s">
        <v>150</v>
      </c>
      <c r="F143" s="37">
        <v>8</v>
      </c>
      <c r="G143" s="38">
        <v>9.93</v>
      </c>
      <c r="H143" s="39">
        <f>F143*G143</f>
        <v>79.44</v>
      </c>
      <c r="I143" s="40">
        <v>0.36</v>
      </c>
      <c r="J143" s="41">
        <f>H143*(1-I143)</f>
        <v>50.8416</v>
      </c>
      <c r="K143" s="42">
        <f>J143/F143</f>
        <v>6.3552</v>
      </c>
      <c r="L143" s="3"/>
      <c r="M143" s="3"/>
      <c r="N143" s="3"/>
      <c r="O143" s="3"/>
    </row>
    <row r="144" spans="1:15" s="2" customFormat="1" ht="13.5" x14ac:dyDescent="0.3">
      <c r="A144" s="17" t="s">
        <v>684</v>
      </c>
      <c r="B144" s="17" t="s">
        <v>685</v>
      </c>
      <c r="C144" s="17" t="s">
        <v>686</v>
      </c>
      <c r="D144" s="18" t="s">
        <v>685</v>
      </c>
      <c r="E144" s="17"/>
      <c r="F144" s="17"/>
      <c r="G144" s="17"/>
      <c r="H144" s="19" t="s">
        <v>401</v>
      </c>
      <c r="I144" s="17">
        <v>1</v>
      </c>
      <c r="J144" s="17"/>
      <c r="K144" s="20">
        <v>6.34</v>
      </c>
      <c r="L144" s="3"/>
      <c r="M144" s="3"/>
      <c r="N144" s="3"/>
      <c r="O144" s="3"/>
    </row>
    <row r="145" spans="1:15" ht="13.5" x14ac:dyDescent="0.3">
      <c r="A145" s="13" t="s">
        <v>687</v>
      </c>
      <c r="B145" s="13" t="s">
        <v>688</v>
      </c>
      <c r="C145" s="13" t="s">
        <v>689</v>
      </c>
      <c r="D145" s="14" t="s">
        <v>688</v>
      </c>
      <c r="E145" s="13"/>
      <c r="F145" s="13"/>
      <c r="G145" s="13"/>
      <c r="H145" s="15" t="s">
        <v>401</v>
      </c>
      <c r="I145" s="13">
        <v>1</v>
      </c>
      <c r="J145" s="13"/>
      <c r="K145" s="16">
        <v>5.36</v>
      </c>
      <c r="L145" s="2"/>
      <c r="M145" s="2"/>
      <c r="N145" s="2"/>
      <c r="O145" s="2"/>
    </row>
    <row r="146" spans="1:15" ht="13.5" x14ac:dyDescent="0.3">
      <c r="A146" s="13" t="s">
        <v>690</v>
      </c>
      <c r="B146" s="13" t="s">
        <v>691</v>
      </c>
      <c r="C146" s="13" t="s">
        <v>692</v>
      </c>
      <c r="D146" s="14" t="s">
        <v>691</v>
      </c>
      <c r="E146" s="13"/>
      <c r="F146" s="13"/>
      <c r="G146" s="13"/>
      <c r="H146" s="15" t="s">
        <v>401</v>
      </c>
      <c r="I146" s="13">
        <v>1</v>
      </c>
      <c r="J146" s="13"/>
      <c r="K146" s="16">
        <v>5.36</v>
      </c>
      <c r="L146" s="2"/>
      <c r="M146" s="2"/>
      <c r="N146" s="2"/>
      <c r="O146" s="2"/>
    </row>
    <row r="147" spans="1:15" ht="27" x14ac:dyDescent="0.3">
      <c r="A147" s="17" t="s">
        <v>693</v>
      </c>
      <c r="B147" s="17" t="s">
        <v>694</v>
      </c>
      <c r="C147" s="17" t="s">
        <v>695</v>
      </c>
      <c r="D147" s="18" t="s">
        <v>694</v>
      </c>
      <c r="E147" s="17"/>
      <c r="F147" s="17"/>
      <c r="G147" s="17"/>
      <c r="H147" s="19" t="s">
        <v>401</v>
      </c>
      <c r="I147" s="17">
        <v>1</v>
      </c>
      <c r="J147" s="17"/>
      <c r="K147" s="20">
        <v>59.37</v>
      </c>
    </row>
    <row r="148" spans="1:15" ht="27" x14ac:dyDescent="0.3">
      <c r="A148" s="13" t="s">
        <v>696</v>
      </c>
      <c r="B148" s="13" t="s">
        <v>697</v>
      </c>
      <c r="C148" s="13" t="s">
        <v>698</v>
      </c>
      <c r="D148" s="14" t="s">
        <v>697</v>
      </c>
      <c r="E148" s="13"/>
      <c r="F148" s="13"/>
      <c r="G148" s="13"/>
      <c r="H148" s="15" t="s">
        <v>401</v>
      </c>
      <c r="I148" s="13">
        <v>1</v>
      </c>
      <c r="J148" s="13"/>
      <c r="K148" s="16">
        <v>48.9</v>
      </c>
      <c r="L148" s="2" t="s">
        <v>699</v>
      </c>
      <c r="M148" s="2"/>
      <c r="N148" s="2"/>
      <c r="O148" s="2"/>
    </row>
    <row r="149" spans="1:15" ht="27" x14ac:dyDescent="0.3">
      <c r="A149" s="13" t="s">
        <v>700</v>
      </c>
      <c r="B149" s="13" t="s">
        <v>701</v>
      </c>
      <c r="C149" s="13" t="s">
        <v>702</v>
      </c>
      <c r="D149" s="14" t="s">
        <v>701</v>
      </c>
      <c r="E149" s="13"/>
      <c r="F149" s="13"/>
      <c r="G149" s="13"/>
      <c r="H149" s="15" t="s">
        <v>401</v>
      </c>
      <c r="I149" s="13">
        <v>1</v>
      </c>
      <c r="J149" s="13"/>
      <c r="K149" s="16">
        <v>48.97</v>
      </c>
      <c r="L149" s="2" t="s">
        <v>703</v>
      </c>
      <c r="M149" s="2"/>
      <c r="N149" s="2"/>
      <c r="O149" s="2"/>
    </row>
    <row r="150" spans="1:15" s="2" customFormat="1" ht="13.5" x14ac:dyDescent="0.25">
      <c r="A150" s="49"/>
      <c r="B150" s="43" t="s">
        <v>288</v>
      </c>
      <c r="C150" s="54"/>
      <c r="D150" s="59" t="s">
        <v>263</v>
      </c>
      <c r="E150" s="51" t="s">
        <v>150</v>
      </c>
      <c r="F150" s="52">
        <v>130</v>
      </c>
      <c r="G150" s="53">
        <v>17.5</v>
      </c>
      <c r="H150" s="51">
        <f>F150*G150</f>
        <v>2275</v>
      </c>
      <c r="I150" s="40">
        <v>0.35</v>
      </c>
      <c r="J150" s="41">
        <f>H150*(1-I150)</f>
        <v>1478.75</v>
      </c>
      <c r="K150" s="42">
        <f>J150/F150</f>
        <v>11.375</v>
      </c>
      <c r="L150" s="3"/>
      <c r="M150" s="3"/>
      <c r="N150" s="3"/>
      <c r="O150" s="3"/>
    </row>
    <row r="151" spans="1:15" s="2" customFormat="1" ht="27" x14ac:dyDescent="0.3">
      <c r="A151" s="13" t="s">
        <v>704</v>
      </c>
      <c r="B151" s="13" t="s">
        <v>705</v>
      </c>
      <c r="C151" s="13" t="s">
        <v>706</v>
      </c>
      <c r="D151" s="14" t="s">
        <v>705</v>
      </c>
      <c r="E151" s="13"/>
      <c r="F151" s="13"/>
      <c r="G151" s="13"/>
      <c r="H151" s="15" t="s">
        <v>401</v>
      </c>
      <c r="I151" s="13">
        <v>1</v>
      </c>
      <c r="J151" s="13"/>
      <c r="K151" s="16">
        <v>10.43</v>
      </c>
      <c r="L151" s="2" t="s">
        <v>707</v>
      </c>
    </row>
    <row r="152" spans="1:15" s="2" customFormat="1" ht="27" x14ac:dyDescent="0.3">
      <c r="A152" s="13" t="s">
        <v>708</v>
      </c>
      <c r="B152" s="13" t="s">
        <v>709</v>
      </c>
      <c r="C152" s="13" t="s">
        <v>710</v>
      </c>
      <c r="D152" s="14" t="s">
        <v>709</v>
      </c>
      <c r="E152" s="13"/>
      <c r="F152" s="13"/>
      <c r="G152" s="13"/>
      <c r="H152" s="15" t="s">
        <v>401</v>
      </c>
      <c r="I152" s="13">
        <v>1</v>
      </c>
      <c r="J152" s="13"/>
      <c r="K152" s="16">
        <v>11.21</v>
      </c>
      <c r="L152" s="60" t="s">
        <v>604</v>
      </c>
    </row>
    <row r="153" spans="1:15" s="2" customFormat="1" ht="27" x14ac:dyDescent="0.3">
      <c r="A153" s="13" t="s">
        <v>711</v>
      </c>
      <c r="B153" s="13" t="s">
        <v>712</v>
      </c>
      <c r="C153" s="13" t="s">
        <v>713</v>
      </c>
      <c r="D153" s="14" t="s">
        <v>712</v>
      </c>
      <c r="E153" s="13"/>
      <c r="F153" s="13"/>
      <c r="G153" s="13"/>
      <c r="H153" s="15" t="s">
        <v>401</v>
      </c>
      <c r="I153" s="13">
        <v>1</v>
      </c>
      <c r="J153" s="13"/>
      <c r="K153" s="16">
        <v>12.25</v>
      </c>
      <c r="L153" s="2" t="s">
        <v>600</v>
      </c>
    </row>
    <row r="154" spans="1:15" ht="27" x14ac:dyDescent="0.3">
      <c r="A154" s="13" t="s">
        <v>714</v>
      </c>
      <c r="B154" s="13" t="s">
        <v>715</v>
      </c>
      <c r="C154" s="13" t="s">
        <v>716</v>
      </c>
      <c r="D154" s="14" t="s">
        <v>715</v>
      </c>
      <c r="E154" s="13"/>
      <c r="F154" s="13"/>
      <c r="G154" s="13"/>
      <c r="H154" s="15" t="s">
        <v>401</v>
      </c>
      <c r="I154" s="13">
        <v>1</v>
      </c>
      <c r="J154" s="13"/>
      <c r="K154" s="16">
        <v>11.4</v>
      </c>
      <c r="L154" s="60" t="s">
        <v>604</v>
      </c>
      <c r="M154" s="2"/>
      <c r="N154" s="2"/>
      <c r="O154" s="2"/>
    </row>
    <row r="155" spans="1:15" s="2" customFormat="1" ht="13.5" x14ac:dyDescent="0.3">
      <c r="A155" s="13" t="s">
        <v>717</v>
      </c>
      <c r="B155" s="13" t="s">
        <v>718</v>
      </c>
      <c r="C155" s="13" t="s">
        <v>719</v>
      </c>
      <c r="D155" s="14" t="s">
        <v>718</v>
      </c>
      <c r="E155" s="13"/>
      <c r="F155" s="13"/>
      <c r="G155" s="13"/>
      <c r="H155" s="15" t="s">
        <v>451</v>
      </c>
      <c r="I155" s="13">
        <v>12</v>
      </c>
      <c r="J155" s="13"/>
      <c r="K155" s="16">
        <v>1.6</v>
      </c>
    </row>
    <row r="156" spans="1:15" s="2" customFormat="1" ht="13.5" x14ac:dyDescent="0.3">
      <c r="A156" s="13" t="s">
        <v>720</v>
      </c>
      <c r="B156" s="13" t="s">
        <v>721</v>
      </c>
      <c r="C156" s="13" t="s">
        <v>722</v>
      </c>
      <c r="D156" s="14" t="s">
        <v>721</v>
      </c>
      <c r="E156" s="13"/>
      <c r="F156" s="13"/>
      <c r="G156" s="13"/>
      <c r="H156" s="15" t="s">
        <v>401</v>
      </c>
      <c r="I156" s="13">
        <v>1</v>
      </c>
      <c r="J156" s="13"/>
      <c r="K156" s="16">
        <v>1.75</v>
      </c>
      <c r="L156" s="2" t="s">
        <v>723</v>
      </c>
    </row>
    <row r="157" spans="1:15" ht="13.5" x14ac:dyDescent="0.3">
      <c r="A157" s="13" t="s">
        <v>724</v>
      </c>
      <c r="B157" s="13" t="s">
        <v>725</v>
      </c>
      <c r="C157" s="13" t="s">
        <v>726</v>
      </c>
      <c r="D157" s="14" t="s">
        <v>725</v>
      </c>
      <c r="E157" s="13"/>
      <c r="F157" s="13"/>
      <c r="G157" s="13"/>
      <c r="H157" s="15" t="s">
        <v>401</v>
      </c>
      <c r="I157" s="13">
        <v>1</v>
      </c>
      <c r="J157" s="13"/>
      <c r="K157" s="16">
        <v>281.18</v>
      </c>
      <c r="L157" s="2" t="s">
        <v>727</v>
      </c>
      <c r="M157" s="2"/>
      <c r="N157" s="2"/>
      <c r="O157" s="2"/>
    </row>
    <row r="158" spans="1:15" ht="13.5" x14ac:dyDescent="0.3">
      <c r="A158" s="17" t="s">
        <v>728</v>
      </c>
      <c r="B158" s="17" t="s">
        <v>729</v>
      </c>
      <c r="C158" s="17" t="s">
        <v>730</v>
      </c>
      <c r="D158" s="18" t="s">
        <v>729</v>
      </c>
      <c r="E158" s="17"/>
      <c r="F158" s="17"/>
      <c r="G158" s="17"/>
      <c r="H158" s="19" t="s">
        <v>401</v>
      </c>
      <c r="I158" s="17">
        <v>1</v>
      </c>
      <c r="J158" s="17"/>
      <c r="K158" s="20">
        <v>0.7</v>
      </c>
    </row>
    <row r="159" spans="1:15" ht="13.5" x14ac:dyDescent="0.3">
      <c r="A159" s="13" t="s">
        <v>731</v>
      </c>
      <c r="B159" s="13" t="s">
        <v>732</v>
      </c>
      <c r="C159" s="13" t="s">
        <v>733</v>
      </c>
      <c r="D159" s="14" t="s">
        <v>732</v>
      </c>
      <c r="E159" s="13"/>
      <c r="F159" s="13"/>
      <c r="G159" s="13"/>
      <c r="H159" s="15" t="s">
        <v>401</v>
      </c>
      <c r="I159" s="13">
        <v>1</v>
      </c>
      <c r="J159" s="13"/>
      <c r="K159" s="16">
        <v>13.06</v>
      </c>
      <c r="L159" s="2" t="s">
        <v>734</v>
      </c>
      <c r="M159" s="2"/>
      <c r="N159" s="2"/>
      <c r="O159" s="2"/>
    </row>
    <row r="160" spans="1:15" s="2" customFormat="1" ht="13.5" x14ac:dyDescent="0.25">
      <c r="A160" s="33"/>
      <c r="B160" s="48" t="s">
        <v>388</v>
      </c>
      <c r="C160" s="48" t="s">
        <v>383</v>
      </c>
      <c r="D160" s="46" t="s">
        <v>382</v>
      </c>
      <c r="E160" s="36" t="s">
        <v>150</v>
      </c>
      <c r="F160" s="37">
        <v>2</v>
      </c>
      <c r="G160" s="38">
        <v>11.96</v>
      </c>
      <c r="H160" s="39">
        <f>F160*G160</f>
        <v>23.92</v>
      </c>
      <c r="I160" s="40">
        <v>0.35</v>
      </c>
      <c r="J160" s="41">
        <f>H160*(1-I160)</f>
        <v>15.548000000000002</v>
      </c>
      <c r="K160" s="42">
        <f>J160/F160</f>
        <v>7.7740000000000009</v>
      </c>
      <c r="L160" s="3"/>
      <c r="M160" s="3"/>
      <c r="N160" s="3"/>
      <c r="O160" s="3"/>
    </row>
    <row r="161" spans="1:15" ht="13.5" x14ac:dyDescent="0.25">
      <c r="A161" s="33"/>
      <c r="B161" s="8" t="s">
        <v>81</v>
      </c>
      <c r="C161" s="34"/>
      <c r="D161" s="35" t="s">
        <v>24</v>
      </c>
      <c r="E161" s="36" t="s">
        <v>150</v>
      </c>
      <c r="F161" s="37">
        <v>120</v>
      </c>
      <c r="G161" s="38">
        <v>3.3</v>
      </c>
      <c r="H161" s="39">
        <f>F161*G161</f>
        <v>396</v>
      </c>
      <c r="I161" s="40">
        <v>0.36</v>
      </c>
      <c r="J161" s="41">
        <f>H161*(1-I161)</f>
        <v>253.44</v>
      </c>
      <c r="K161" s="42">
        <f>J161/F161</f>
        <v>2.1120000000000001</v>
      </c>
    </row>
    <row r="162" spans="1:15" ht="13.5" x14ac:dyDescent="0.3">
      <c r="A162" s="13" t="s">
        <v>735</v>
      </c>
      <c r="B162" s="13" t="s">
        <v>736</v>
      </c>
      <c r="C162" s="13" t="s">
        <v>737</v>
      </c>
      <c r="D162" s="14" t="s">
        <v>736</v>
      </c>
      <c r="E162" s="13"/>
      <c r="F162" s="13"/>
      <c r="G162" s="13"/>
      <c r="H162" s="15" t="s">
        <v>401</v>
      </c>
      <c r="I162" s="13">
        <v>1</v>
      </c>
      <c r="J162" s="13"/>
      <c r="K162" s="16">
        <v>2.11</v>
      </c>
      <c r="L162" s="2"/>
      <c r="M162" s="2"/>
      <c r="N162" s="2"/>
      <c r="O162" s="2"/>
    </row>
    <row r="163" spans="1:15" ht="13.5" x14ac:dyDescent="0.25">
      <c r="A163" s="33"/>
      <c r="B163" s="34" t="s">
        <v>69</v>
      </c>
      <c r="C163" s="34" t="s">
        <v>287</v>
      </c>
      <c r="D163" s="35"/>
      <c r="E163" s="36" t="s">
        <v>150</v>
      </c>
      <c r="F163" s="37">
        <v>24</v>
      </c>
      <c r="G163" s="38">
        <v>9.92</v>
      </c>
      <c r="H163" s="39">
        <f>F163*G163</f>
        <v>238.07999999999998</v>
      </c>
      <c r="I163" s="40">
        <v>0.36</v>
      </c>
      <c r="J163" s="41">
        <f>H163*(1-I163)</f>
        <v>152.37119999999999</v>
      </c>
      <c r="K163" s="42">
        <f>J163/F163</f>
        <v>6.3487999999999998</v>
      </c>
    </row>
    <row r="164" spans="1:15" ht="13.5" x14ac:dyDescent="0.25">
      <c r="A164" s="33"/>
      <c r="B164" s="34" t="s">
        <v>69</v>
      </c>
      <c r="C164" s="34" t="s">
        <v>259</v>
      </c>
      <c r="D164" s="35"/>
      <c r="E164" s="36" t="s">
        <v>150</v>
      </c>
      <c r="F164" s="37">
        <v>275</v>
      </c>
      <c r="G164" s="38">
        <v>11.05</v>
      </c>
      <c r="H164" s="39">
        <f>F164*G164</f>
        <v>3038.75</v>
      </c>
      <c r="I164" s="40">
        <v>0.36</v>
      </c>
      <c r="J164" s="41">
        <f>H164*(1-I164)</f>
        <v>1944.8</v>
      </c>
      <c r="K164" s="42">
        <f>J164/F164</f>
        <v>7.0720000000000001</v>
      </c>
    </row>
    <row r="165" spans="1:15" s="32" customFormat="1" ht="13.5" x14ac:dyDescent="0.25">
      <c r="A165" s="33"/>
      <c r="B165" s="34" t="s">
        <v>69</v>
      </c>
      <c r="C165" s="34" t="s">
        <v>251</v>
      </c>
      <c r="D165" s="35"/>
      <c r="E165" s="36" t="s">
        <v>150</v>
      </c>
      <c r="F165" s="37">
        <v>375</v>
      </c>
      <c r="G165" s="38">
        <v>12.61</v>
      </c>
      <c r="H165" s="39">
        <f>F165*G165</f>
        <v>4728.75</v>
      </c>
      <c r="I165" s="40">
        <v>0.36</v>
      </c>
      <c r="J165" s="41">
        <f>H165*(1-I165)</f>
        <v>3026.4</v>
      </c>
      <c r="K165" s="42">
        <f>J165/F165</f>
        <v>8.0704000000000011</v>
      </c>
      <c r="L165" s="3"/>
      <c r="M165" s="3"/>
      <c r="N165" s="3"/>
      <c r="O165" s="3"/>
    </row>
    <row r="166" spans="1:15" s="31" customFormat="1" ht="13.5" x14ac:dyDescent="0.25">
      <c r="A166" s="33"/>
      <c r="B166" s="34" t="s">
        <v>69</v>
      </c>
      <c r="C166" s="34" t="s">
        <v>172</v>
      </c>
      <c r="D166" s="35"/>
      <c r="E166" s="36" t="s">
        <v>150</v>
      </c>
      <c r="F166" s="37">
        <v>24</v>
      </c>
      <c r="G166" s="38">
        <v>13.78</v>
      </c>
      <c r="H166" s="39">
        <f>F166*G166</f>
        <v>330.71999999999997</v>
      </c>
      <c r="I166" s="40">
        <v>0.36</v>
      </c>
      <c r="J166" s="41">
        <f>H166*(1-I166)</f>
        <v>211.66079999999999</v>
      </c>
      <c r="K166" s="42">
        <f>J166/F166</f>
        <v>8.8192000000000004</v>
      </c>
      <c r="L166" s="3"/>
      <c r="M166" s="3"/>
      <c r="N166" s="3"/>
      <c r="O166" s="3"/>
    </row>
    <row r="167" spans="1:15" s="31" customFormat="1" ht="13.5" x14ac:dyDescent="0.25">
      <c r="A167" s="33"/>
      <c r="B167" s="34" t="s">
        <v>69</v>
      </c>
      <c r="C167" s="34" t="s">
        <v>260</v>
      </c>
      <c r="D167" s="35"/>
      <c r="E167" s="36" t="s">
        <v>150</v>
      </c>
      <c r="F167" s="61">
        <v>275</v>
      </c>
      <c r="G167" s="38">
        <v>13.78</v>
      </c>
      <c r="H167" s="39">
        <f>F167*G167</f>
        <v>3789.5</v>
      </c>
      <c r="I167" s="40">
        <v>0.36</v>
      </c>
      <c r="J167" s="41">
        <f>H167*(1-I167)</f>
        <v>2425.2800000000002</v>
      </c>
      <c r="K167" s="42">
        <f>J167/F167</f>
        <v>8.8192000000000004</v>
      </c>
      <c r="L167" s="3"/>
      <c r="M167" s="3"/>
      <c r="N167" s="3"/>
      <c r="O167" s="3"/>
    </row>
    <row r="168" spans="1:15" s="31" customFormat="1" ht="13.5" x14ac:dyDescent="0.3">
      <c r="A168" s="13" t="s">
        <v>738</v>
      </c>
      <c r="B168" s="13" t="s">
        <v>739</v>
      </c>
      <c r="C168" s="13" t="s">
        <v>740</v>
      </c>
      <c r="D168" s="14" t="s">
        <v>739</v>
      </c>
      <c r="E168" s="13"/>
      <c r="F168" s="13"/>
      <c r="G168" s="13"/>
      <c r="H168" s="15" t="s">
        <v>401</v>
      </c>
      <c r="I168" s="13">
        <v>1</v>
      </c>
      <c r="J168" s="13"/>
      <c r="K168" s="16">
        <v>26.62</v>
      </c>
      <c r="L168" s="2"/>
      <c r="M168" s="2"/>
      <c r="N168" s="2"/>
      <c r="O168" s="2"/>
    </row>
    <row r="169" spans="1:15" s="2" customFormat="1" ht="13.5" x14ac:dyDescent="0.25">
      <c r="A169" s="33"/>
      <c r="B169" s="8" t="s">
        <v>211</v>
      </c>
      <c r="C169" s="62"/>
      <c r="D169" s="63" t="s">
        <v>212</v>
      </c>
      <c r="E169" s="36" t="s">
        <v>150</v>
      </c>
      <c r="F169" s="37">
        <v>80</v>
      </c>
      <c r="G169" s="38">
        <v>15.5</v>
      </c>
      <c r="H169" s="39">
        <f>F169*G169</f>
        <v>1240</v>
      </c>
      <c r="I169" s="40">
        <v>0.28000000000000003</v>
      </c>
      <c r="J169" s="41">
        <f>H169*(1-I169)</f>
        <v>892.8</v>
      </c>
      <c r="K169" s="42">
        <f>J169/F169</f>
        <v>11.16</v>
      </c>
      <c r="L169" s="32"/>
      <c r="M169" s="32"/>
      <c r="N169" s="32"/>
      <c r="O169" s="32"/>
    </row>
    <row r="170" spans="1:15" ht="13.5" x14ac:dyDescent="0.3">
      <c r="A170" s="13" t="s">
        <v>741</v>
      </c>
      <c r="B170" s="13" t="s">
        <v>742</v>
      </c>
      <c r="C170" s="13" t="s">
        <v>743</v>
      </c>
      <c r="D170" s="14" t="s">
        <v>742</v>
      </c>
      <c r="E170" s="13"/>
      <c r="F170" s="13"/>
      <c r="G170" s="13"/>
      <c r="H170" s="15" t="s">
        <v>401</v>
      </c>
      <c r="I170" s="13">
        <v>1</v>
      </c>
      <c r="J170" s="13"/>
      <c r="K170" s="16">
        <v>6.9</v>
      </c>
      <c r="L170" s="2"/>
      <c r="M170" s="2"/>
      <c r="N170" s="2"/>
      <c r="O170" s="2"/>
    </row>
    <row r="171" spans="1:15" ht="13.5" x14ac:dyDescent="0.25">
      <c r="A171" s="33"/>
      <c r="B171" s="48" t="s">
        <v>22</v>
      </c>
      <c r="C171" s="34" t="s">
        <v>295</v>
      </c>
      <c r="D171" s="46" t="s">
        <v>19</v>
      </c>
      <c r="E171" s="64" t="s">
        <v>151</v>
      </c>
      <c r="F171" s="37">
        <v>7200</v>
      </c>
      <c r="G171" s="57">
        <v>1.99</v>
      </c>
      <c r="H171" s="39">
        <f>F171*G171</f>
        <v>14328</v>
      </c>
      <c r="I171" s="40">
        <v>0.32</v>
      </c>
      <c r="J171" s="41">
        <f>H171*(1-I171)</f>
        <v>9743.0399999999991</v>
      </c>
      <c r="K171" s="42">
        <f>J171/F171</f>
        <v>1.3532</v>
      </c>
    </row>
    <row r="172" spans="1:15" s="2" customFormat="1" ht="13.5" x14ac:dyDescent="0.3">
      <c r="A172" s="13" t="s">
        <v>744</v>
      </c>
      <c r="B172" s="13" t="s">
        <v>745</v>
      </c>
      <c r="C172" s="13" t="s">
        <v>746</v>
      </c>
      <c r="D172" s="14" t="s">
        <v>745</v>
      </c>
      <c r="E172" s="13"/>
      <c r="F172" s="13"/>
      <c r="G172" s="13"/>
      <c r="H172" s="15" t="s">
        <v>401</v>
      </c>
      <c r="I172" s="13">
        <v>1</v>
      </c>
      <c r="J172" s="13"/>
      <c r="K172" s="16">
        <v>157.06</v>
      </c>
      <c r="L172" s="2" t="s">
        <v>747</v>
      </c>
    </row>
    <row r="173" spans="1:15" ht="13.5" x14ac:dyDescent="0.25">
      <c r="A173" s="33"/>
      <c r="B173" s="34" t="s">
        <v>25</v>
      </c>
      <c r="C173" s="34" t="s">
        <v>77</v>
      </c>
      <c r="D173" s="35" t="s">
        <v>24</v>
      </c>
      <c r="E173" s="36" t="s">
        <v>150</v>
      </c>
      <c r="F173" s="37">
        <v>12</v>
      </c>
      <c r="G173" s="38">
        <v>2.8</v>
      </c>
      <c r="H173" s="39">
        <f>F173*G173</f>
        <v>33.599999999999994</v>
      </c>
      <c r="I173" s="40">
        <v>0.36</v>
      </c>
      <c r="J173" s="41">
        <f>H173*(1-I173)</f>
        <v>21.503999999999998</v>
      </c>
      <c r="K173" s="42">
        <f>J173/F173</f>
        <v>1.7919999999999998</v>
      </c>
    </row>
    <row r="174" spans="1:15" s="2" customFormat="1" ht="13.5" x14ac:dyDescent="0.25">
      <c r="A174" s="33"/>
      <c r="B174" s="34" t="s">
        <v>25</v>
      </c>
      <c r="C174" s="34" t="s">
        <v>91</v>
      </c>
      <c r="D174" s="35" t="s">
        <v>24</v>
      </c>
      <c r="E174" s="36" t="s">
        <v>150</v>
      </c>
      <c r="F174" s="37">
        <v>12</v>
      </c>
      <c r="G174" s="38">
        <v>3.5</v>
      </c>
      <c r="H174" s="39">
        <f>F174*G174</f>
        <v>42</v>
      </c>
      <c r="I174" s="40">
        <v>0.36</v>
      </c>
      <c r="J174" s="41">
        <f>H174*(1-I174)</f>
        <v>26.88</v>
      </c>
      <c r="K174" s="42">
        <f>J174/F174</f>
        <v>2.2399999999999998</v>
      </c>
      <c r="L174" s="3"/>
      <c r="M174" s="3"/>
      <c r="N174" s="3"/>
      <c r="O174" s="3"/>
    </row>
    <row r="175" spans="1:15" ht="13.5" x14ac:dyDescent="0.25">
      <c r="A175" s="33"/>
      <c r="B175" s="34" t="s">
        <v>25</v>
      </c>
      <c r="C175" s="34" t="s">
        <v>92</v>
      </c>
      <c r="D175" s="35" t="s">
        <v>24</v>
      </c>
      <c r="E175" s="36" t="s">
        <v>150</v>
      </c>
      <c r="F175" s="37">
        <v>12</v>
      </c>
      <c r="G175" s="38">
        <v>3.5</v>
      </c>
      <c r="H175" s="39">
        <f>F175*G175</f>
        <v>42</v>
      </c>
      <c r="I175" s="40">
        <v>0.36</v>
      </c>
      <c r="J175" s="41">
        <f>H175*(1-I175)</f>
        <v>26.88</v>
      </c>
      <c r="K175" s="42">
        <f>J175/F175</f>
        <v>2.2399999999999998</v>
      </c>
    </row>
    <row r="176" spans="1:15" ht="13.5" x14ac:dyDescent="0.25">
      <c r="A176" s="33"/>
      <c r="B176" s="34" t="s">
        <v>25</v>
      </c>
      <c r="C176" s="34" t="s">
        <v>134</v>
      </c>
      <c r="D176" s="35" t="s">
        <v>24</v>
      </c>
      <c r="E176" s="36" t="s">
        <v>150</v>
      </c>
      <c r="F176" s="37">
        <v>8</v>
      </c>
      <c r="G176" s="38">
        <v>14</v>
      </c>
      <c r="H176" s="39">
        <f>F176*G176</f>
        <v>112</v>
      </c>
      <c r="I176" s="40">
        <v>0.36</v>
      </c>
      <c r="J176" s="41">
        <f>H176*(1-I176)</f>
        <v>71.680000000000007</v>
      </c>
      <c r="K176" s="42">
        <f>J176/F176</f>
        <v>8.9600000000000009</v>
      </c>
    </row>
    <row r="177" spans="1:15" ht="13.5" x14ac:dyDescent="0.3">
      <c r="A177" s="17" t="s">
        <v>748</v>
      </c>
      <c r="B177" s="17" t="s">
        <v>749</v>
      </c>
      <c r="C177" s="17" t="s">
        <v>750</v>
      </c>
      <c r="D177" s="18" t="s">
        <v>749</v>
      </c>
      <c r="E177" s="17"/>
      <c r="F177" s="17"/>
      <c r="G177" s="17"/>
      <c r="H177" s="19" t="s">
        <v>401</v>
      </c>
      <c r="I177" s="17">
        <v>1</v>
      </c>
      <c r="J177" s="17"/>
      <c r="K177" s="20">
        <v>16.8</v>
      </c>
    </row>
    <row r="178" spans="1:15" s="2" customFormat="1" ht="13.5" x14ac:dyDescent="0.3">
      <c r="A178" s="17" t="s">
        <v>751</v>
      </c>
      <c r="B178" s="17" t="s">
        <v>752</v>
      </c>
      <c r="C178" s="17" t="s">
        <v>753</v>
      </c>
      <c r="D178" s="18" t="s">
        <v>752</v>
      </c>
      <c r="E178" s="17"/>
      <c r="F178" s="17"/>
      <c r="G178" s="17"/>
      <c r="H178" s="19" t="s">
        <v>401</v>
      </c>
      <c r="I178" s="17">
        <v>1</v>
      </c>
      <c r="J178" s="17"/>
      <c r="K178" s="20">
        <v>21</v>
      </c>
      <c r="L178" s="3"/>
      <c r="M178" s="3"/>
      <c r="N178" s="3"/>
      <c r="O178" s="3"/>
    </row>
    <row r="179" spans="1:15" ht="13.5" x14ac:dyDescent="0.3">
      <c r="A179" s="17" t="s">
        <v>754</v>
      </c>
      <c r="B179" s="17" t="s">
        <v>752</v>
      </c>
      <c r="C179" s="17" t="s">
        <v>753</v>
      </c>
      <c r="D179" s="18" t="s">
        <v>752</v>
      </c>
      <c r="E179" s="17"/>
      <c r="F179" s="17"/>
      <c r="G179" s="17"/>
      <c r="H179" s="19" t="s">
        <v>401</v>
      </c>
      <c r="I179" s="17">
        <v>1</v>
      </c>
      <c r="J179" s="17"/>
      <c r="K179" s="20">
        <v>21</v>
      </c>
    </row>
    <row r="180" spans="1:15" ht="13.5" x14ac:dyDescent="0.3">
      <c r="A180" s="13" t="s">
        <v>755</v>
      </c>
      <c r="B180" s="13" t="s">
        <v>756</v>
      </c>
      <c r="C180" s="13" t="s">
        <v>757</v>
      </c>
      <c r="D180" s="14" t="s">
        <v>756</v>
      </c>
      <c r="E180" s="13"/>
      <c r="F180" s="13"/>
      <c r="G180" s="13"/>
      <c r="H180" s="15" t="s">
        <v>401</v>
      </c>
      <c r="I180" s="13">
        <v>1</v>
      </c>
      <c r="J180" s="13"/>
      <c r="K180" s="16">
        <v>8.9600000000000009</v>
      </c>
      <c r="L180" s="2"/>
      <c r="M180" s="2"/>
      <c r="N180" s="2"/>
      <c r="O180" s="2"/>
    </row>
    <row r="181" spans="1:15" s="2" customFormat="1" ht="13.5" x14ac:dyDescent="0.3">
      <c r="A181" s="17" t="s">
        <v>758</v>
      </c>
      <c r="B181" s="17" t="s">
        <v>759</v>
      </c>
      <c r="C181" s="17" t="s">
        <v>760</v>
      </c>
      <c r="D181" s="18" t="s">
        <v>759</v>
      </c>
      <c r="E181" s="17"/>
      <c r="F181" s="17"/>
      <c r="G181" s="17"/>
      <c r="H181" s="19" t="s">
        <v>451</v>
      </c>
      <c r="I181" s="17">
        <v>12</v>
      </c>
      <c r="J181" s="17"/>
      <c r="K181" s="20">
        <v>0.99</v>
      </c>
      <c r="L181" s="3"/>
      <c r="M181" s="3"/>
      <c r="N181" s="3"/>
      <c r="O181" s="3"/>
    </row>
    <row r="182" spans="1:15" s="2" customFormat="1" ht="13.5" x14ac:dyDescent="0.25">
      <c r="A182" s="33"/>
      <c r="B182" s="34" t="s">
        <v>156</v>
      </c>
      <c r="C182" s="34" t="s">
        <v>294</v>
      </c>
      <c r="D182" s="46" t="s">
        <v>155</v>
      </c>
      <c r="E182" s="36" t="s">
        <v>150</v>
      </c>
      <c r="F182" s="37">
        <v>960</v>
      </c>
      <c r="G182" s="57">
        <v>2.0299999999999998</v>
      </c>
      <c r="H182" s="39">
        <f>F182*G182</f>
        <v>1948.7999999999997</v>
      </c>
      <c r="I182" s="40">
        <v>0.32</v>
      </c>
      <c r="J182" s="41">
        <f>H182*(1-I182)</f>
        <v>1325.1839999999997</v>
      </c>
      <c r="K182" s="42">
        <f>J182/F182</f>
        <v>1.3803999999999996</v>
      </c>
      <c r="L182" s="3"/>
      <c r="M182" s="3"/>
      <c r="N182" s="3"/>
      <c r="O182" s="3"/>
    </row>
    <row r="183" spans="1:15" ht="13.5" x14ac:dyDescent="0.25">
      <c r="A183" s="33"/>
      <c r="B183" s="8" t="s">
        <v>243</v>
      </c>
      <c r="C183" s="34" t="s">
        <v>244</v>
      </c>
      <c r="D183" s="35" t="s">
        <v>245</v>
      </c>
      <c r="E183" s="36" t="s">
        <v>150</v>
      </c>
      <c r="F183" s="37">
        <v>110</v>
      </c>
      <c r="G183" s="38">
        <v>12.66</v>
      </c>
      <c r="H183" s="39">
        <f>F183*G183</f>
        <v>1392.6</v>
      </c>
      <c r="I183" s="40">
        <v>0.36</v>
      </c>
      <c r="J183" s="41">
        <f>H183*(1-I183)</f>
        <v>891.26400000000001</v>
      </c>
      <c r="K183" s="42">
        <f>J183/F183</f>
        <v>8.1023999999999994</v>
      </c>
    </row>
    <row r="184" spans="1:15" s="2" customFormat="1" ht="13.5" x14ac:dyDescent="0.25">
      <c r="A184" s="33"/>
      <c r="B184" s="8" t="s">
        <v>243</v>
      </c>
      <c r="C184" s="34" t="s">
        <v>246</v>
      </c>
      <c r="D184" s="35" t="s">
        <v>247</v>
      </c>
      <c r="E184" s="36" t="s">
        <v>150</v>
      </c>
      <c r="F184" s="37">
        <v>260</v>
      </c>
      <c r="G184" s="38">
        <v>18.399999999999999</v>
      </c>
      <c r="H184" s="39">
        <f>F184*G184</f>
        <v>4784</v>
      </c>
      <c r="I184" s="40">
        <v>0.36</v>
      </c>
      <c r="J184" s="41">
        <f>H184*(1-I184)</f>
        <v>3061.76</v>
      </c>
      <c r="K184" s="42">
        <f>J184/F184</f>
        <v>11.776000000000002</v>
      </c>
      <c r="L184" s="3"/>
      <c r="M184" s="3"/>
      <c r="N184" s="3"/>
      <c r="O184" s="3"/>
    </row>
    <row r="185" spans="1:15" s="2" customFormat="1" ht="13.5" x14ac:dyDescent="0.25">
      <c r="A185" s="33"/>
      <c r="B185" s="8" t="s">
        <v>243</v>
      </c>
      <c r="C185" s="34" t="s">
        <v>180</v>
      </c>
      <c r="D185" s="35" t="s">
        <v>248</v>
      </c>
      <c r="E185" s="36" t="s">
        <v>150</v>
      </c>
      <c r="F185" s="37">
        <v>175</v>
      </c>
      <c r="G185" s="38">
        <v>23</v>
      </c>
      <c r="H185" s="39">
        <f>F185*G185</f>
        <v>4025</v>
      </c>
      <c r="I185" s="40">
        <v>0.36</v>
      </c>
      <c r="J185" s="41">
        <f>H185*(1-I185)</f>
        <v>2576</v>
      </c>
      <c r="K185" s="42">
        <f>J185/F185</f>
        <v>14.72</v>
      </c>
      <c r="L185" s="3"/>
      <c r="M185" s="3"/>
      <c r="N185" s="3"/>
      <c r="O185" s="3"/>
    </row>
    <row r="186" spans="1:15" ht="13.5" x14ac:dyDescent="0.25">
      <c r="A186" s="33"/>
      <c r="B186" s="8" t="s">
        <v>243</v>
      </c>
      <c r="C186" s="34" t="s">
        <v>180</v>
      </c>
      <c r="D186" s="35" t="s">
        <v>249</v>
      </c>
      <c r="E186" s="36" t="s">
        <v>150</v>
      </c>
      <c r="F186" s="37">
        <v>320</v>
      </c>
      <c r="G186" s="38">
        <v>23</v>
      </c>
      <c r="H186" s="39">
        <f>F186*G186</f>
        <v>7360</v>
      </c>
      <c r="I186" s="40">
        <v>0.36</v>
      </c>
      <c r="J186" s="41">
        <f>H186*(1-I186)</f>
        <v>4710.4000000000005</v>
      </c>
      <c r="K186" s="42">
        <f>J186/F186</f>
        <v>14.720000000000002</v>
      </c>
    </row>
    <row r="187" spans="1:15" ht="27" x14ac:dyDescent="0.3">
      <c r="A187" s="17" t="s">
        <v>761</v>
      </c>
      <c r="B187" s="17" t="s">
        <v>762</v>
      </c>
      <c r="C187" s="17" t="s">
        <v>763</v>
      </c>
      <c r="D187" s="18" t="s">
        <v>762</v>
      </c>
      <c r="E187" s="17"/>
      <c r="F187" s="17"/>
      <c r="G187" s="17"/>
      <c r="H187" s="19" t="s">
        <v>401</v>
      </c>
      <c r="I187" s="17">
        <v>1</v>
      </c>
      <c r="J187" s="17"/>
      <c r="K187" s="20">
        <v>38.03</v>
      </c>
    </row>
    <row r="188" spans="1:15" ht="27" x14ac:dyDescent="0.3">
      <c r="A188" s="13" t="s">
        <v>764</v>
      </c>
      <c r="B188" s="13" t="s">
        <v>765</v>
      </c>
      <c r="C188" s="13" t="s">
        <v>766</v>
      </c>
      <c r="D188" s="14" t="s">
        <v>765</v>
      </c>
      <c r="E188" s="13"/>
      <c r="F188" s="13"/>
      <c r="G188" s="13"/>
      <c r="H188" s="15" t="s">
        <v>401</v>
      </c>
      <c r="I188" s="13">
        <v>1</v>
      </c>
      <c r="J188" s="13"/>
      <c r="K188" s="16">
        <v>57.75</v>
      </c>
      <c r="L188" s="2" t="s">
        <v>767</v>
      </c>
      <c r="M188" s="2"/>
      <c r="N188" s="2"/>
      <c r="O188" s="2"/>
    </row>
    <row r="189" spans="1:15" s="2" customFormat="1" ht="27" x14ac:dyDescent="0.3">
      <c r="A189" s="13" t="s">
        <v>768</v>
      </c>
      <c r="B189" s="13" t="s">
        <v>769</v>
      </c>
      <c r="C189" s="13" t="s">
        <v>770</v>
      </c>
      <c r="D189" s="14" t="s">
        <v>769</v>
      </c>
      <c r="E189" s="13"/>
      <c r="F189" s="13"/>
      <c r="G189" s="13"/>
      <c r="H189" s="15" t="s">
        <v>401</v>
      </c>
      <c r="I189" s="13">
        <v>1</v>
      </c>
      <c r="J189" s="13"/>
      <c r="K189" s="16">
        <v>73.86</v>
      </c>
      <c r="L189" s="2" t="s">
        <v>771</v>
      </c>
    </row>
    <row r="190" spans="1:15" ht="27" x14ac:dyDescent="0.3">
      <c r="A190" s="17" t="s">
        <v>772</v>
      </c>
      <c r="B190" s="17" t="s">
        <v>773</v>
      </c>
      <c r="C190" s="17" t="s">
        <v>774</v>
      </c>
      <c r="D190" s="18" t="s">
        <v>773</v>
      </c>
      <c r="E190" s="17"/>
      <c r="F190" s="17"/>
      <c r="G190" s="17"/>
      <c r="H190" s="19" t="s">
        <v>401</v>
      </c>
      <c r="I190" s="17">
        <v>1</v>
      </c>
      <c r="J190" s="17"/>
      <c r="K190" s="20">
        <v>28.59</v>
      </c>
    </row>
    <row r="191" spans="1:15" ht="13.5" x14ac:dyDescent="0.25">
      <c r="A191" s="33"/>
      <c r="B191" s="34" t="s">
        <v>66</v>
      </c>
      <c r="C191" s="34" t="s">
        <v>67</v>
      </c>
      <c r="D191" s="35" t="s">
        <v>103</v>
      </c>
      <c r="E191" s="36" t="s">
        <v>150</v>
      </c>
      <c r="F191" s="37">
        <v>6</v>
      </c>
      <c r="G191" s="38">
        <v>45</v>
      </c>
      <c r="H191" s="39">
        <f t="shared" ref="H191:H196" si="3">F191*G191</f>
        <v>270</v>
      </c>
      <c r="I191" s="40">
        <v>0.36</v>
      </c>
      <c r="J191" s="41">
        <f t="shared" ref="J191:J196" si="4">H191*(1-I191)</f>
        <v>172.8</v>
      </c>
      <c r="K191" s="42">
        <f t="shared" ref="K191:K196" si="5">J191/F191</f>
        <v>28.8</v>
      </c>
    </row>
    <row r="192" spans="1:15" s="2" customFormat="1" ht="13.5" x14ac:dyDescent="0.25">
      <c r="A192" s="33"/>
      <c r="B192" s="34" t="s">
        <v>66</v>
      </c>
      <c r="C192" s="34" t="s">
        <v>68</v>
      </c>
      <c r="D192" s="35" t="s">
        <v>132</v>
      </c>
      <c r="E192" s="36" t="s">
        <v>150</v>
      </c>
      <c r="F192" s="37">
        <v>6</v>
      </c>
      <c r="G192" s="38">
        <v>60</v>
      </c>
      <c r="H192" s="39">
        <f t="shared" si="3"/>
        <v>360</v>
      </c>
      <c r="I192" s="40">
        <v>0.36</v>
      </c>
      <c r="J192" s="41">
        <f t="shared" si="4"/>
        <v>230.4</v>
      </c>
      <c r="K192" s="42">
        <f t="shared" si="5"/>
        <v>38.4</v>
      </c>
      <c r="L192" s="3"/>
      <c r="M192" s="3"/>
      <c r="N192" s="3"/>
      <c r="O192" s="3"/>
    </row>
    <row r="193" spans="1:15" s="2" customFormat="1" ht="13.5" x14ac:dyDescent="0.25">
      <c r="A193" s="33"/>
      <c r="B193" s="8" t="s">
        <v>250</v>
      </c>
      <c r="C193" s="34" t="s">
        <v>251</v>
      </c>
      <c r="D193" s="35" t="s">
        <v>252</v>
      </c>
      <c r="E193" s="36" t="s">
        <v>150</v>
      </c>
      <c r="F193" s="37">
        <v>195</v>
      </c>
      <c r="G193" s="38">
        <v>60</v>
      </c>
      <c r="H193" s="39">
        <f t="shared" si="3"/>
        <v>11700</v>
      </c>
      <c r="I193" s="40">
        <v>0.36</v>
      </c>
      <c r="J193" s="41">
        <f t="shared" si="4"/>
        <v>7488</v>
      </c>
      <c r="K193" s="42">
        <f t="shared" si="5"/>
        <v>38.4</v>
      </c>
      <c r="L193" s="3"/>
      <c r="M193" s="3"/>
      <c r="N193" s="3"/>
      <c r="O193" s="3"/>
    </row>
    <row r="194" spans="1:15" s="2" customFormat="1" ht="13.5" x14ac:dyDescent="0.25">
      <c r="A194" s="33"/>
      <c r="B194" s="48" t="s">
        <v>361</v>
      </c>
      <c r="C194" s="48" t="s">
        <v>360</v>
      </c>
      <c r="D194" s="46"/>
      <c r="E194" s="36" t="s">
        <v>150</v>
      </c>
      <c r="F194" s="37">
        <v>2</v>
      </c>
      <c r="G194" s="38">
        <v>79</v>
      </c>
      <c r="H194" s="39">
        <f t="shared" si="3"/>
        <v>158</v>
      </c>
      <c r="I194" s="40">
        <v>0.25</v>
      </c>
      <c r="J194" s="41">
        <f t="shared" si="4"/>
        <v>118.5</v>
      </c>
      <c r="K194" s="42">
        <f t="shared" si="5"/>
        <v>59.25</v>
      </c>
      <c r="L194" s="3"/>
      <c r="M194" s="3"/>
      <c r="N194" s="3"/>
      <c r="O194" s="3"/>
    </row>
    <row r="195" spans="1:15" s="2" customFormat="1" ht="13.5" x14ac:dyDescent="0.25">
      <c r="A195" s="33"/>
      <c r="B195" s="43" t="s">
        <v>118</v>
      </c>
      <c r="C195" s="54" t="s">
        <v>294</v>
      </c>
      <c r="D195" s="50" t="s">
        <v>50</v>
      </c>
      <c r="E195" s="43" t="s">
        <v>151</v>
      </c>
      <c r="F195" s="52">
        <v>2400</v>
      </c>
      <c r="G195" s="57">
        <v>2.17</v>
      </c>
      <c r="H195" s="39">
        <f t="shared" si="3"/>
        <v>5208</v>
      </c>
      <c r="I195" s="40">
        <v>0.32</v>
      </c>
      <c r="J195" s="41">
        <f t="shared" si="4"/>
        <v>3541.4399999999996</v>
      </c>
      <c r="K195" s="42">
        <f t="shared" si="5"/>
        <v>1.4755999999999998</v>
      </c>
      <c r="L195" s="3"/>
      <c r="M195" s="3"/>
      <c r="N195" s="3"/>
      <c r="O195" s="3"/>
    </row>
    <row r="196" spans="1:15" ht="13.5" x14ac:dyDescent="0.25">
      <c r="A196" s="33"/>
      <c r="B196" s="48" t="s">
        <v>289</v>
      </c>
      <c r="C196" s="48" t="s">
        <v>164</v>
      </c>
      <c r="D196" s="46" t="s">
        <v>183</v>
      </c>
      <c r="E196" s="36" t="s">
        <v>150</v>
      </c>
      <c r="F196" s="37">
        <v>180</v>
      </c>
      <c r="G196" s="38">
        <v>1.99</v>
      </c>
      <c r="H196" s="39">
        <f t="shared" si="3"/>
        <v>358.2</v>
      </c>
      <c r="I196" s="40">
        <v>0.32</v>
      </c>
      <c r="J196" s="41">
        <f t="shared" si="4"/>
        <v>243.57599999999996</v>
      </c>
      <c r="K196" s="42">
        <f t="shared" si="5"/>
        <v>1.3531999999999997</v>
      </c>
      <c r="L196" s="32"/>
      <c r="M196" s="32"/>
      <c r="N196" s="32"/>
      <c r="O196" s="32"/>
    </row>
    <row r="197" spans="1:15" ht="13.5" x14ac:dyDescent="0.3">
      <c r="A197" s="17" t="s">
        <v>775</v>
      </c>
      <c r="B197" s="17" t="s">
        <v>776</v>
      </c>
      <c r="C197" s="17" t="s">
        <v>777</v>
      </c>
      <c r="D197" s="18" t="s">
        <v>776</v>
      </c>
      <c r="E197" s="17"/>
      <c r="F197" s="17"/>
      <c r="G197" s="17"/>
      <c r="H197" s="19" t="s">
        <v>451</v>
      </c>
      <c r="I197" s="17">
        <v>12</v>
      </c>
      <c r="J197" s="17"/>
      <c r="K197" s="20">
        <v>1.35</v>
      </c>
    </row>
    <row r="198" spans="1:15" ht="13.5" x14ac:dyDescent="0.25">
      <c r="A198" s="33"/>
      <c r="B198" s="8" t="s">
        <v>204</v>
      </c>
      <c r="C198" s="44" t="s">
        <v>205</v>
      </c>
      <c r="D198" s="44" t="s">
        <v>24</v>
      </c>
      <c r="E198" s="36" t="s">
        <v>150</v>
      </c>
      <c r="F198" s="37">
        <v>110</v>
      </c>
      <c r="G198" s="38">
        <v>2.95</v>
      </c>
      <c r="H198" s="39">
        <f>F198*G198</f>
        <v>324.5</v>
      </c>
      <c r="I198" s="40">
        <v>0.3</v>
      </c>
      <c r="J198" s="41">
        <f>H198*(1-I198)</f>
        <v>227.14999999999998</v>
      </c>
      <c r="K198" s="42">
        <f>J198/F198</f>
        <v>2.0649999999999999</v>
      </c>
    </row>
    <row r="199" spans="1:15" s="2" customFormat="1" ht="13.5" x14ac:dyDescent="0.3">
      <c r="A199" s="13" t="s">
        <v>778</v>
      </c>
      <c r="B199" s="13" t="s">
        <v>779</v>
      </c>
      <c r="C199" s="13" t="s">
        <v>780</v>
      </c>
      <c r="D199" s="14" t="s">
        <v>779</v>
      </c>
      <c r="E199" s="13"/>
      <c r="F199" s="13"/>
      <c r="G199" s="13"/>
      <c r="H199" s="15" t="s">
        <v>401</v>
      </c>
      <c r="I199" s="13">
        <v>1</v>
      </c>
      <c r="J199" s="13"/>
      <c r="K199" s="16">
        <v>2.72</v>
      </c>
    </row>
    <row r="200" spans="1:15" s="2" customFormat="1" ht="13.5" x14ac:dyDescent="0.3">
      <c r="A200" s="13" t="s">
        <v>781</v>
      </c>
      <c r="B200" s="13" t="s">
        <v>782</v>
      </c>
      <c r="C200" s="13" t="s">
        <v>783</v>
      </c>
      <c r="D200" s="14" t="s">
        <v>782</v>
      </c>
      <c r="E200" s="13"/>
      <c r="F200" s="13"/>
      <c r="G200" s="13"/>
      <c r="H200" s="15" t="s">
        <v>401</v>
      </c>
      <c r="I200" s="13">
        <v>1</v>
      </c>
      <c r="J200" s="13"/>
      <c r="K200" s="16">
        <v>4.07</v>
      </c>
      <c r="L200" s="2" t="s">
        <v>784</v>
      </c>
    </row>
    <row r="201" spans="1:15" s="2" customFormat="1" ht="13.5" x14ac:dyDescent="0.25">
      <c r="A201" s="33"/>
      <c r="B201" s="34" t="s">
        <v>159</v>
      </c>
      <c r="C201" s="34"/>
      <c r="D201" s="35" t="s">
        <v>160</v>
      </c>
      <c r="E201" s="36" t="s">
        <v>150</v>
      </c>
      <c r="F201" s="37">
        <v>2400</v>
      </c>
      <c r="G201" s="38">
        <v>0.42</v>
      </c>
      <c r="H201" s="39">
        <f>F201*G201</f>
        <v>1008</v>
      </c>
      <c r="I201" s="40">
        <v>0.28000000000000003</v>
      </c>
      <c r="J201" s="41">
        <f>H201*(1-I201)</f>
        <v>725.76</v>
      </c>
      <c r="K201" s="42">
        <f>J201/F201</f>
        <v>0.3024</v>
      </c>
      <c r="L201" s="3"/>
      <c r="M201" s="3"/>
      <c r="N201" s="3"/>
      <c r="O201" s="3"/>
    </row>
    <row r="202" spans="1:15" ht="13.5" x14ac:dyDescent="0.3">
      <c r="A202" s="13" t="s">
        <v>785</v>
      </c>
      <c r="B202" s="13" t="s">
        <v>786</v>
      </c>
      <c r="C202" s="13" t="s">
        <v>787</v>
      </c>
      <c r="D202" s="14" t="s">
        <v>786</v>
      </c>
      <c r="E202" s="13"/>
      <c r="F202" s="13"/>
      <c r="G202" s="13"/>
      <c r="H202" s="15" t="s">
        <v>451</v>
      </c>
      <c r="I202" s="13">
        <v>12</v>
      </c>
      <c r="J202" s="13"/>
      <c r="K202" s="16">
        <v>0.3</v>
      </c>
      <c r="L202" s="2"/>
      <c r="M202" s="2"/>
      <c r="N202" s="2"/>
      <c r="O202" s="2"/>
    </row>
    <row r="203" spans="1:15" ht="13.5" x14ac:dyDescent="0.3">
      <c r="A203" s="13" t="s">
        <v>788</v>
      </c>
      <c r="B203" s="13" t="s">
        <v>789</v>
      </c>
      <c r="C203" s="13" t="s">
        <v>790</v>
      </c>
      <c r="D203" s="14" t="s">
        <v>789</v>
      </c>
      <c r="E203" s="13"/>
      <c r="F203" s="13"/>
      <c r="G203" s="13"/>
      <c r="H203" s="15" t="s">
        <v>451</v>
      </c>
      <c r="I203" s="13">
        <v>12</v>
      </c>
      <c r="J203" s="13"/>
      <c r="K203" s="16">
        <v>0.61</v>
      </c>
      <c r="L203" s="2" t="s">
        <v>791</v>
      </c>
      <c r="M203" s="2"/>
      <c r="N203" s="2"/>
      <c r="O203" s="2"/>
    </row>
    <row r="204" spans="1:15" ht="13.5" x14ac:dyDescent="0.3">
      <c r="A204" s="13" t="s">
        <v>792</v>
      </c>
      <c r="B204" s="13" t="s">
        <v>793</v>
      </c>
      <c r="C204" s="13" t="s">
        <v>794</v>
      </c>
      <c r="D204" s="14" t="s">
        <v>793</v>
      </c>
      <c r="E204" s="13"/>
      <c r="F204" s="13"/>
      <c r="G204" s="13"/>
      <c r="H204" s="15" t="s">
        <v>451</v>
      </c>
      <c r="I204" s="13">
        <v>12</v>
      </c>
      <c r="J204" s="13"/>
      <c r="K204" s="16">
        <v>0.61</v>
      </c>
      <c r="L204" s="2" t="s">
        <v>791</v>
      </c>
      <c r="M204" s="2"/>
      <c r="N204" s="2"/>
      <c r="O204" s="2"/>
    </row>
    <row r="205" spans="1:15" ht="13.5" x14ac:dyDescent="0.25">
      <c r="A205" s="49"/>
      <c r="B205" s="43" t="s">
        <v>264</v>
      </c>
      <c r="C205" s="43" t="s">
        <v>265</v>
      </c>
      <c r="D205" s="50"/>
      <c r="E205" s="51" t="s">
        <v>150</v>
      </c>
      <c r="F205" s="52">
        <v>230</v>
      </c>
      <c r="G205" s="53">
        <v>0.52</v>
      </c>
      <c r="H205" s="51">
        <f>F205*G205</f>
        <v>119.60000000000001</v>
      </c>
      <c r="I205" s="40">
        <v>0.35</v>
      </c>
      <c r="J205" s="41">
        <f>H205*(1-I205)</f>
        <v>77.740000000000009</v>
      </c>
      <c r="K205" s="42">
        <f>J205/F205</f>
        <v>0.33800000000000002</v>
      </c>
    </row>
    <row r="206" spans="1:15" ht="13.5" x14ac:dyDescent="0.3">
      <c r="A206" s="13" t="s">
        <v>795</v>
      </c>
      <c r="B206" s="13" t="s">
        <v>796</v>
      </c>
      <c r="C206" s="13" t="s">
        <v>797</v>
      </c>
      <c r="D206" s="14" t="s">
        <v>796</v>
      </c>
      <c r="E206" s="13"/>
      <c r="F206" s="13"/>
      <c r="G206" s="13"/>
      <c r="H206" s="15" t="s">
        <v>401</v>
      </c>
      <c r="I206" s="13">
        <v>1</v>
      </c>
      <c r="J206" s="13"/>
      <c r="K206" s="16">
        <v>7.04</v>
      </c>
      <c r="L206" s="2"/>
      <c r="M206" s="2"/>
      <c r="N206" s="2"/>
      <c r="O206" s="2"/>
    </row>
    <row r="207" spans="1:15" ht="13.5" x14ac:dyDescent="0.3">
      <c r="A207" s="13" t="s">
        <v>798</v>
      </c>
      <c r="B207" s="13" t="s">
        <v>799</v>
      </c>
      <c r="C207" s="13" t="s">
        <v>800</v>
      </c>
      <c r="D207" s="14" t="s">
        <v>799</v>
      </c>
      <c r="E207" s="13"/>
      <c r="F207" s="13"/>
      <c r="G207" s="13"/>
      <c r="H207" s="15" t="s">
        <v>401</v>
      </c>
      <c r="I207" s="13">
        <v>1</v>
      </c>
      <c r="J207" s="13"/>
      <c r="K207" s="16">
        <v>5.52</v>
      </c>
      <c r="L207" s="2"/>
      <c r="M207" s="2"/>
      <c r="N207" s="2"/>
      <c r="O207" s="2"/>
    </row>
    <row r="208" spans="1:15" ht="13.5" x14ac:dyDescent="0.3">
      <c r="A208" s="13" t="s">
        <v>801</v>
      </c>
      <c r="B208" s="13" t="s">
        <v>802</v>
      </c>
      <c r="C208" s="13" t="s">
        <v>803</v>
      </c>
      <c r="D208" s="14" t="s">
        <v>802</v>
      </c>
      <c r="E208" s="13"/>
      <c r="F208" s="13"/>
      <c r="G208" s="13"/>
      <c r="H208" s="15" t="s">
        <v>401</v>
      </c>
      <c r="I208" s="13">
        <v>1</v>
      </c>
      <c r="J208" s="13"/>
      <c r="K208" s="16">
        <v>7.36</v>
      </c>
      <c r="L208" s="2"/>
      <c r="M208" s="2"/>
      <c r="N208" s="2"/>
      <c r="O208" s="2"/>
    </row>
    <row r="209" spans="1:15" ht="13.5" x14ac:dyDescent="0.3">
      <c r="A209" s="13" t="s">
        <v>804</v>
      </c>
      <c r="B209" s="13" t="s">
        <v>805</v>
      </c>
      <c r="C209" s="13" t="s">
        <v>806</v>
      </c>
      <c r="D209" s="14" t="s">
        <v>805</v>
      </c>
      <c r="E209" s="13"/>
      <c r="F209" s="13"/>
      <c r="G209" s="13"/>
      <c r="H209" s="15" t="s">
        <v>401</v>
      </c>
      <c r="I209" s="13">
        <v>1</v>
      </c>
      <c r="J209" s="13"/>
      <c r="K209" s="16">
        <v>23.36</v>
      </c>
      <c r="L209" s="2"/>
      <c r="M209" s="2"/>
      <c r="N209" s="2"/>
      <c r="O209" s="2"/>
    </row>
    <row r="210" spans="1:15" ht="13.5" x14ac:dyDescent="0.3">
      <c r="A210" s="13" t="s">
        <v>807</v>
      </c>
      <c r="B210" s="13" t="s">
        <v>808</v>
      </c>
      <c r="C210" s="13" t="s">
        <v>809</v>
      </c>
      <c r="D210" s="14" t="s">
        <v>808</v>
      </c>
      <c r="E210" s="13"/>
      <c r="F210" s="13"/>
      <c r="G210" s="13"/>
      <c r="H210" s="15" t="s">
        <v>401</v>
      </c>
      <c r="I210" s="13">
        <v>1</v>
      </c>
      <c r="J210" s="13"/>
      <c r="K210" s="16">
        <v>2.37</v>
      </c>
      <c r="L210" s="2"/>
      <c r="M210" s="2"/>
      <c r="N210" s="2"/>
      <c r="O210" s="2"/>
    </row>
    <row r="211" spans="1:15" ht="13.5" x14ac:dyDescent="0.3">
      <c r="A211" s="13" t="s">
        <v>810</v>
      </c>
      <c r="B211" s="13" t="s">
        <v>808</v>
      </c>
      <c r="C211" s="13" t="s">
        <v>809</v>
      </c>
      <c r="D211" s="14" t="s">
        <v>808</v>
      </c>
      <c r="E211" s="13"/>
      <c r="F211" s="13"/>
      <c r="G211" s="13"/>
      <c r="H211" s="15" t="s">
        <v>401</v>
      </c>
      <c r="I211" s="13">
        <v>1</v>
      </c>
      <c r="J211" s="13"/>
      <c r="K211" s="16">
        <v>2.37</v>
      </c>
      <c r="L211" s="2"/>
      <c r="M211" s="2"/>
      <c r="N211" s="2"/>
      <c r="O211" s="2"/>
    </row>
    <row r="212" spans="1:15" ht="13.5" x14ac:dyDescent="0.25">
      <c r="A212" s="49"/>
      <c r="B212" s="43" t="s">
        <v>266</v>
      </c>
      <c r="C212" s="43" t="s">
        <v>267</v>
      </c>
      <c r="D212" s="50" t="s">
        <v>242</v>
      </c>
      <c r="E212" s="51" t="s">
        <v>150</v>
      </c>
      <c r="F212" s="52">
        <v>315</v>
      </c>
      <c r="G212" s="53">
        <v>5.09</v>
      </c>
      <c r="H212" s="51">
        <f>F212*G212</f>
        <v>1603.35</v>
      </c>
      <c r="I212" s="40">
        <v>0.35</v>
      </c>
      <c r="J212" s="41">
        <f>H212*(1-I212)</f>
        <v>1042.1775</v>
      </c>
      <c r="K212" s="42">
        <f>J212/F212</f>
        <v>3.3085</v>
      </c>
    </row>
    <row r="213" spans="1:15" s="2" customFormat="1" ht="13.5" x14ac:dyDescent="0.25">
      <c r="A213" s="49"/>
      <c r="B213" s="43" t="s">
        <v>266</v>
      </c>
      <c r="C213" s="43" t="s">
        <v>268</v>
      </c>
      <c r="D213" s="50" t="s">
        <v>191</v>
      </c>
      <c r="E213" s="51" t="s">
        <v>150</v>
      </c>
      <c r="F213" s="52">
        <v>150</v>
      </c>
      <c r="G213" s="53">
        <v>8.99</v>
      </c>
      <c r="H213" s="51">
        <f>F213*G213</f>
        <v>1348.5</v>
      </c>
      <c r="I213" s="40">
        <v>0.35</v>
      </c>
      <c r="J213" s="41">
        <f>H213*(1-I213)</f>
        <v>876.52499999999998</v>
      </c>
      <c r="K213" s="42">
        <f>J213/F213</f>
        <v>5.8434999999999997</v>
      </c>
      <c r="L213" s="3"/>
      <c r="M213" s="3"/>
      <c r="N213" s="3"/>
      <c r="O213" s="3"/>
    </row>
    <row r="214" spans="1:15" ht="13.5" x14ac:dyDescent="0.25">
      <c r="A214" s="33"/>
      <c r="B214" s="48" t="s">
        <v>389</v>
      </c>
      <c r="C214" s="48" t="s">
        <v>377</v>
      </c>
      <c r="D214" s="46"/>
      <c r="E214" s="36" t="s">
        <v>150</v>
      </c>
      <c r="F214" s="37">
        <v>240</v>
      </c>
      <c r="G214" s="38">
        <v>6.26</v>
      </c>
      <c r="H214" s="39">
        <f>F214*G214</f>
        <v>1502.3999999999999</v>
      </c>
      <c r="I214" s="40">
        <v>0.35</v>
      </c>
      <c r="J214" s="41">
        <f>H214*(1-I214)</f>
        <v>976.56</v>
      </c>
      <c r="K214" s="42">
        <f>J214/F214</f>
        <v>4.069</v>
      </c>
    </row>
    <row r="215" spans="1:15" ht="13.5" x14ac:dyDescent="0.3">
      <c r="A215" s="13" t="s">
        <v>811</v>
      </c>
      <c r="B215" s="13" t="s">
        <v>812</v>
      </c>
      <c r="C215" s="13" t="s">
        <v>813</v>
      </c>
      <c r="D215" s="14" t="s">
        <v>812</v>
      </c>
      <c r="E215" s="13"/>
      <c r="F215" s="13"/>
      <c r="G215" s="13"/>
      <c r="H215" s="15" t="s">
        <v>401</v>
      </c>
      <c r="I215" s="13">
        <v>1</v>
      </c>
      <c r="J215" s="13"/>
      <c r="K215" s="16">
        <v>11.51</v>
      </c>
      <c r="L215" s="2"/>
      <c r="M215" s="2"/>
      <c r="N215" s="2"/>
      <c r="O215" s="2"/>
    </row>
    <row r="216" spans="1:15" ht="13.5" x14ac:dyDescent="0.3">
      <c r="A216" s="13" t="s">
        <v>814</v>
      </c>
      <c r="B216" s="13" t="s">
        <v>815</v>
      </c>
      <c r="C216" s="13" t="s">
        <v>816</v>
      </c>
      <c r="D216" s="14" t="s">
        <v>815</v>
      </c>
      <c r="E216" s="13"/>
      <c r="F216" s="13"/>
      <c r="G216" s="13"/>
      <c r="H216" s="15" t="s">
        <v>401</v>
      </c>
      <c r="I216" s="13">
        <v>1</v>
      </c>
      <c r="J216" s="13"/>
      <c r="K216" s="16">
        <v>13.39</v>
      </c>
      <c r="L216" s="2"/>
      <c r="M216" s="2"/>
      <c r="N216" s="2"/>
      <c r="O216" s="2"/>
    </row>
    <row r="217" spans="1:15" ht="13.5" x14ac:dyDescent="0.3">
      <c r="A217" s="13" t="s">
        <v>817</v>
      </c>
      <c r="B217" s="13" t="s">
        <v>818</v>
      </c>
      <c r="C217" s="13" t="s">
        <v>819</v>
      </c>
      <c r="D217" s="14" t="s">
        <v>818</v>
      </c>
      <c r="E217" s="13"/>
      <c r="F217" s="13"/>
      <c r="G217" s="13"/>
      <c r="H217" s="15" t="s">
        <v>451</v>
      </c>
      <c r="I217" s="13">
        <v>12</v>
      </c>
      <c r="J217" s="13"/>
      <c r="K217" s="16">
        <v>1.35</v>
      </c>
      <c r="L217" s="2"/>
      <c r="M217" s="2"/>
      <c r="N217" s="2"/>
      <c r="O217" s="2"/>
    </row>
    <row r="218" spans="1:15" s="2" customFormat="1" ht="13.5" x14ac:dyDescent="0.25">
      <c r="A218" s="33"/>
      <c r="B218" s="34" t="s">
        <v>357</v>
      </c>
      <c r="C218" s="34" t="s">
        <v>349</v>
      </c>
      <c r="D218" s="65"/>
      <c r="E218" s="36" t="s">
        <v>150</v>
      </c>
      <c r="F218" s="37">
        <v>7</v>
      </c>
      <c r="G218" s="38">
        <v>3.7</v>
      </c>
      <c r="H218" s="39">
        <f t="shared" ref="H218:H223" si="6">F218*G218</f>
        <v>25.900000000000002</v>
      </c>
      <c r="I218" s="40">
        <v>0.36</v>
      </c>
      <c r="J218" s="41">
        <f t="shared" ref="J218:J223" si="7">H218*(1-I218)</f>
        <v>16.576000000000001</v>
      </c>
      <c r="K218" s="42">
        <f t="shared" ref="K218:K223" si="8">J218/F218</f>
        <v>2.3679999999999999</v>
      </c>
      <c r="L218" s="3"/>
      <c r="M218" s="3"/>
      <c r="N218" s="3"/>
      <c r="O218" s="3"/>
    </row>
    <row r="219" spans="1:15" s="2" customFormat="1" ht="13.5" x14ac:dyDescent="0.25">
      <c r="A219" s="33"/>
      <c r="B219" s="8" t="s">
        <v>195</v>
      </c>
      <c r="C219" s="43" t="s">
        <v>164</v>
      </c>
      <c r="D219" s="44" t="s">
        <v>196</v>
      </c>
      <c r="E219" s="36" t="s">
        <v>150</v>
      </c>
      <c r="F219" s="37">
        <v>144</v>
      </c>
      <c r="G219" s="38">
        <v>1.9</v>
      </c>
      <c r="H219" s="39">
        <f t="shared" si="6"/>
        <v>273.59999999999997</v>
      </c>
      <c r="I219" s="40">
        <v>0.3</v>
      </c>
      <c r="J219" s="41">
        <f t="shared" si="7"/>
        <v>191.51999999999995</v>
      </c>
      <c r="K219" s="42">
        <f t="shared" si="8"/>
        <v>1.3299999999999996</v>
      </c>
      <c r="L219" s="3"/>
      <c r="M219" s="3"/>
      <c r="N219" s="3"/>
      <c r="O219" s="3"/>
    </row>
    <row r="220" spans="1:15" ht="13.5" x14ac:dyDescent="0.25">
      <c r="A220" s="33"/>
      <c r="B220" s="50" t="s">
        <v>285</v>
      </c>
      <c r="C220" s="43" t="s">
        <v>164</v>
      </c>
      <c r="D220" s="66" t="s">
        <v>197</v>
      </c>
      <c r="E220" s="51" t="s">
        <v>150</v>
      </c>
      <c r="F220" s="52">
        <v>1152</v>
      </c>
      <c r="G220" s="38">
        <v>1.95</v>
      </c>
      <c r="H220" s="39">
        <f t="shared" si="6"/>
        <v>2246.4</v>
      </c>
      <c r="I220" s="40">
        <v>0.3</v>
      </c>
      <c r="J220" s="41">
        <f t="shared" si="7"/>
        <v>1572.48</v>
      </c>
      <c r="K220" s="42">
        <f t="shared" si="8"/>
        <v>1.365</v>
      </c>
    </row>
    <row r="221" spans="1:15" ht="13.5" x14ac:dyDescent="0.25">
      <c r="A221" s="33"/>
      <c r="B221" s="48" t="s">
        <v>290</v>
      </c>
      <c r="C221" s="48" t="s">
        <v>164</v>
      </c>
      <c r="D221" s="46" t="s">
        <v>184</v>
      </c>
      <c r="E221" s="36" t="s">
        <v>150</v>
      </c>
      <c r="F221" s="37">
        <v>144</v>
      </c>
      <c r="G221" s="38">
        <v>1.99</v>
      </c>
      <c r="H221" s="39">
        <f t="shared" si="6"/>
        <v>286.56</v>
      </c>
      <c r="I221" s="40">
        <v>0.32</v>
      </c>
      <c r="J221" s="41">
        <f t="shared" si="7"/>
        <v>194.86079999999998</v>
      </c>
      <c r="K221" s="42">
        <f t="shared" si="8"/>
        <v>1.3532</v>
      </c>
      <c r="L221" s="32"/>
      <c r="M221" s="32"/>
      <c r="N221" s="32"/>
      <c r="O221" s="32"/>
    </row>
    <row r="222" spans="1:15" s="2" customFormat="1" ht="13.5" x14ac:dyDescent="0.25">
      <c r="A222" s="33"/>
      <c r="B222" s="34" t="s">
        <v>97</v>
      </c>
      <c r="C222" s="34" t="s">
        <v>98</v>
      </c>
      <c r="D222" s="35" t="s">
        <v>24</v>
      </c>
      <c r="E222" s="36" t="s">
        <v>150</v>
      </c>
      <c r="F222" s="37">
        <v>12</v>
      </c>
      <c r="G222" s="38">
        <v>1.1000000000000001</v>
      </c>
      <c r="H222" s="39">
        <f t="shared" si="6"/>
        <v>13.200000000000001</v>
      </c>
      <c r="I222" s="40">
        <v>0.36</v>
      </c>
      <c r="J222" s="41">
        <f t="shared" si="7"/>
        <v>8.4480000000000004</v>
      </c>
      <c r="K222" s="42">
        <f t="shared" si="8"/>
        <v>0.70400000000000007</v>
      </c>
      <c r="L222" s="3"/>
      <c r="M222" s="3"/>
      <c r="N222" s="3"/>
      <c r="O222" s="3"/>
    </row>
    <row r="223" spans="1:15" s="2" customFormat="1" ht="13.5" x14ac:dyDescent="0.25">
      <c r="A223" s="33"/>
      <c r="B223" s="48" t="s">
        <v>181</v>
      </c>
      <c r="C223" s="48" t="s">
        <v>182</v>
      </c>
      <c r="D223" s="46" t="s">
        <v>24</v>
      </c>
      <c r="E223" s="36" t="s">
        <v>150</v>
      </c>
      <c r="F223" s="37">
        <v>132</v>
      </c>
      <c r="G223" s="38">
        <v>3.72</v>
      </c>
      <c r="H223" s="39">
        <f t="shared" si="6"/>
        <v>491.04</v>
      </c>
      <c r="I223" s="40">
        <v>0.32</v>
      </c>
      <c r="J223" s="41">
        <f t="shared" si="7"/>
        <v>333.90719999999999</v>
      </c>
      <c r="K223" s="42">
        <f t="shared" si="8"/>
        <v>2.5295999999999998</v>
      </c>
      <c r="L223" s="3"/>
      <c r="M223" s="3"/>
      <c r="N223" s="3"/>
      <c r="O223" s="3"/>
    </row>
    <row r="224" spans="1:15" s="2" customFormat="1" ht="27" x14ac:dyDescent="0.3">
      <c r="A224" s="13" t="s">
        <v>820</v>
      </c>
      <c r="B224" s="13" t="s">
        <v>821</v>
      </c>
      <c r="C224" s="13" t="s">
        <v>822</v>
      </c>
      <c r="D224" s="14" t="s">
        <v>821</v>
      </c>
      <c r="E224" s="13"/>
      <c r="F224" s="13"/>
      <c r="G224" s="13"/>
      <c r="H224" s="15" t="s">
        <v>401</v>
      </c>
      <c r="I224" s="13">
        <v>1</v>
      </c>
      <c r="J224" s="13"/>
      <c r="K224" s="16">
        <v>2.89</v>
      </c>
      <c r="L224" s="2" t="s">
        <v>823</v>
      </c>
    </row>
    <row r="225" spans="1:15" s="2" customFormat="1" ht="13.5" x14ac:dyDescent="0.3">
      <c r="A225" s="13" t="s">
        <v>824</v>
      </c>
      <c r="B225" s="13" t="s">
        <v>825</v>
      </c>
      <c r="C225" s="13" t="s">
        <v>826</v>
      </c>
      <c r="D225" s="14" t="s">
        <v>825</v>
      </c>
      <c r="E225" s="13"/>
      <c r="F225" s="13"/>
      <c r="G225" s="13"/>
      <c r="H225" s="15" t="s">
        <v>401</v>
      </c>
      <c r="I225" s="13">
        <v>1</v>
      </c>
      <c r="J225" s="13"/>
      <c r="K225" s="16">
        <v>2.89</v>
      </c>
      <c r="L225" s="2" t="s">
        <v>823</v>
      </c>
    </row>
    <row r="226" spans="1:15" ht="27" x14ac:dyDescent="0.3">
      <c r="A226" s="13" t="s">
        <v>827</v>
      </c>
      <c r="B226" s="13" t="s">
        <v>828</v>
      </c>
      <c r="C226" s="13" t="s">
        <v>829</v>
      </c>
      <c r="D226" s="14" t="s">
        <v>828</v>
      </c>
      <c r="E226" s="13"/>
      <c r="F226" s="13"/>
      <c r="G226" s="13"/>
      <c r="H226" s="15" t="s">
        <v>401</v>
      </c>
      <c r="I226" s="13">
        <v>1</v>
      </c>
      <c r="J226" s="13"/>
      <c r="K226" s="16">
        <v>5.04</v>
      </c>
      <c r="L226" s="2"/>
      <c r="M226" s="2"/>
      <c r="N226" s="2"/>
      <c r="O226" s="2"/>
    </row>
    <row r="227" spans="1:15" s="2" customFormat="1" ht="27" x14ac:dyDescent="0.3">
      <c r="A227" s="13" t="s">
        <v>830</v>
      </c>
      <c r="B227" s="13" t="s">
        <v>831</v>
      </c>
      <c r="C227" s="13" t="s">
        <v>832</v>
      </c>
      <c r="D227" s="14" t="s">
        <v>831</v>
      </c>
      <c r="E227" s="13"/>
      <c r="F227" s="13"/>
      <c r="G227" s="13"/>
      <c r="H227" s="15" t="s">
        <v>401</v>
      </c>
      <c r="I227" s="13">
        <v>1</v>
      </c>
      <c r="J227" s="13"/>
      <c r="K227" s="16">
        <v>8.43</v>
      </c>
      <c r="L227" s="2" t="s">
        <v>833</v>
      </c>
    </row>
    <row r="228" spans="1:15" s="2" customFormat="1" ht="13.5" x14ac:dyDescent="0.25">
      <c r="A228" s="49"/>
      <c r="B228" s="43" t="s">
        <v>273</v>
      </c>
      <c r="C228" s="54" t="s">
        <v>274</v>
      </c>
      <c r="D228" s="59" t="s">
        <v>291</v>
      </c>
      <c r="E228" s="51" t="s">
        <v>150</v>
      </c>
      <c r="F228" s="52">
        <v>175</v>
      </c>
      <c r="G228" s="53">
        <v>9.99</v>
      </c>
      <c r="H228" s="51">
        <f>F228*G228</f>
        <v>1748.25</v>
      </c>
      <c r="I228" s="40">
        <v>0.35</v>
      </c>
      <c r="J228" s="41">
        <f>H228*(1-I228)</f>
        <v>1136.3625</v>
      </c>
      <c r="K228" s="42">
        <f>J228/F228</f>
        <v>6.4935</v>
      </c>
      <c r="L228" s="3"/>
      <c r="M228" s="3"/>
      <c r="N228" s="3"/>
      <c r="O228" s="3"/>
    </row>
    <row r="229" spans="1:15" s="2" customFormat="1" ht="13.5" x14ac:dyDescent="0.25">
      <c r="A229" s="49"/>
      <c r="B229" s="43" t="s">
        <v>293</v>
      </c>
      <c r="C229" s="43" t="s">
        <v>164</v>
      </c>
      <c r="D229" s="50" t="s">
        <v>275</v>
      </c>
      <c r="E229" s="51" t="s">
        <v>150</v>
      </c>
      <c r="F229" s="52">
        <v>380</v>
      </c>
      <c r="G229" s="53">
        <v>13.99</v>
      </c>
      <c r="H229" s="51">
        <f>F229*G229</f>
        <v>5316.2</v>
      </c>
      <c r="I229" s="40">
        <v>0.35</v>
      </c>
      <c r="J229" s="41">
        <f>H229*(1-I229)</f>
        <v>3455.53</v>
      </c>
      <c r="K229" s="42">
        <f>J229/F229</f>
        <v>9.0935000000000006</v>
      </c>
      <c r="L229" s="3"/>
      <c r="M229" s="3"/>
      <c r="N229" s="3"/>
      <c r="O229" s="3"/>
    </row>
    <row r="230" spans="1:15" s="2" customFormat="1" ht="13.5" x14ac:dyDescent="0.25">
      <c r="A230" s="49"/>
      <c r="B230" s="43" t="s">
        <v>282</v>
      </c>
      <c r="C230" s="54" t="s">
        <v>283</v>
      </c>
      <c r="D230" s="50"/>
      <c r="E230" s="51" t="s">
        <v>150</v>
      </c>
      <c r="F230" s="52">
        <v>120</v>
      </c>
      <c r="G230" s="53">
        <v>16.489999999999998</v>
      </c>
      <c r="H230" s="51">
        <f>F230*G230</f>
        <v>1978.7999999999997</v>
      </c>
      <c r="I230" s="40">
        <v>0.35</v>
      </c>
      <c r="J230" s="41">
        <f>H230*(1-I230)</f>
        <v>1286.2199999999998</v>
      </c>
      <c r="K230" s="42">
        <f>J230/F230</f>
        <v>10.718499999999999</v>
      </c>
      <c r="L230" s="3"/>
      <c r="M230" s="3"/>
      <c r="N230" s="3"/>
      <c r="O230" s="3"/>
    </row>
    <row r="231" spans="1:15" s="2" customFormat="1" ht="13.5" x14ac:dyDescent="0.3">
      <c r="A231" s="13" t="s">
        <v>834</v>
      </c>
      <c r="B231" s="13" t="s">
        <v>835</v>
      </c>
      <c r="C231" s="13" t="s">
        <v>836</v>
      </c>
      <c r="D231" s="14" t="s">
        <v>835</v>
      </c>
      <c r="E231" s="13"/>
      <c r="F231" s="13"/>
      <c r="G231" s="13"/>
      <c r="H231" s="15" t="s">
        <v>401</v>
      </c>
      <c r="I231" s="13">
        <v>1</v>
      </c>
      <c r="J231" s="13"/>
      <c r="K231" s="16">
        <v>7.07</v>
      </c>
    </row>
    <row r="232" spans="1:15" ht="27" x14ac:dyDescent="0.3">
      <c r="A232" s="13" t="s">
        <v>837</v>
      </c>
      <c r="B232" s="13" t="s">
        <v>838</v>
      </c>
      <c r="C232" s="13" t="s">
        <v>839</v>
      </c>
      <c r="D232" s="14" t="s">
        <v>838</v>
      </c>
      <c r="E232" s="13"/>
      <c r="F232" s="13"/>
      <c r="G232" s="13"/>
      <c r="H232" s="15" t="s">
        <v>401</v>
      </c>
      <c r="I232" s="13">
        <v>1</v>
      </c>
      <c r="J232" s="13"/>
      <c r="K232" s="16">
        <v>9.09</v>
      </c>
      <c r="L232" s="2" t="s">
        <v>840</v>
      </c>
      <c r="M232" s="2"/>
      <c r="N232" s="2"/>
      <c r="O232" s="2"/>
    </row>
    <row r="233" spans="1:15" s="2" customFormat="1" ht="13.5" x14ac:dyDescent="0.25">
      <c r="A233" s="33"/>
      <c r="B233" s="34" t="s">
        <v>136</v>
      </c>
      <c r="C233" s="34" t="s">
        <v>92</v>
      </c>
      <c r="D233" s="35" t="s">
        <v>24</v>
      </c>
      <c r="E233" s="36" t="s">
        <v>150</v>
      </c>
      <c r="F233" s="37">
        <v>24</v>
      </c>
      <c r="G233" s="38">
        <v>3.8</v>
      </c>
      <c r="H233" s="39">
        <f>F233*G233</f>
        <v>91.199999999999989</v>
      </c>
      <c r="I233" s="40">
        <v>0.36</v>
      </c>
      <c r="J233" s="41">
        <f>H233*(1-I233)</f>
        <v>58.367999999999995</v>
      </c>
      <c r="K233" s="42">
        <f>J233/F233</f>
        <v>2.4319999999999999</v>
      </c>
      <c r="L233" s="3"/>
      <c r="M233" s="3"/>
      <c r="N233" s="3"/>
      <c r="O233" s="3"/>
    </row>
    <row r="234" spans="1:15" s="2" customFormat="1" ht="13.5" x14ac:dyDescent="0.25">
      <c r="A234" s="33"/>
      <c r="B234" s="8" t="s">
        <v>228</v>
      </c>
      <c r="C234" s="34" t="s">
        <v>229</v>
      </c>
      <c r="D234" s="35" t="s">
        <v>24</v>
      </c>
      <c r="E234" s="36" t="s">
        <v>150</v>
      </c>
      <c r="F234" s="37">
        <v>80</v>
      </c>
      <c r="G234" s="38">
        <v>2.6</v>
      </c>
      <c r="H234" s="39">
        <f>F234*G234</f>
        <v>208</v>
      </c>
      <c r="I234" s="40">
        <v>0.36</v>
      </c>
      <c r="J234" s="41">
        <f>H234*(1-I234)</f>
        <v>133.12</v>
      </c>
      <c r="K234" s="42">
        <f>J234/F234</f>
        <v>1.6640000000000001</v>
      </c>
      <c r="L234" s="3"/>
      <c r="M234" s="3"/>
      <c r="N234" s="3"/>
      <c r="O234" s="3"/>
    </row>
    <row r="235" spans="1:15" s="2" customFormat="1" ht="13.5" x14ac:dyDescent="0.25">
      <c r="A235" s="33"/>
      <c r="B235" s="34" t="s">
        <v>85</v>
      </c>
      <c r="C235" s="34" t="s">
        <v>141</v>
      </c>
      <c r="D235" s="35" t="s">
        <v>24</v>
      </c>
      <c r="E235" s="36" t="s">
        <v>150</v>
      </c>
      <c r="F235" s="37">
        <v>24</v>
      </c>
      <c r="G235" s="38">
        <v>1.2</v>
      </c>
      <c r="H235" s="39">
        <f>F235*G235</f>
        <v>28.799999999999997</v>
      </c>
      <c r="I235" s="40">
        <v>0.36</v>
      </c>
      <c r="J235" s="41">
        <f>H235*(1-I235)</f>
        <v>18.431999999999999</v>
      </c>
      <c r="K235" s="42">
        <f>J235/F235</f>
        <v>0.7679999999999999</v>
      </c>
      <c r="L235" s="3"/>
      <c r="M235" s="3"/>
      <c r="N235" s="3"/>
      <c r="O235" s="3"/>
    </row>
    <row r="236" spans="1:15" ht="13.5" x14ac:dyDescent="0.25">
      <c r="A236" s="33"/>
      <c r="B236" s="34" t="s">
        <v>85</v>
      </c>
      <c r="C236" s="34" t="s">
        <v>142</v>
      </c>
      <c r="D236" s="35" t="s">
        <v>24</v>
      </c>
      <c r="E236" s="36" t="s">
        <v>150</v>
      </c>
      <c r="F236" s="37">
        <v>24</v>
      </c>
      <c r="G236" s="38">
        <v>1.4</v>
      </c>
      <c r="H236" s="39">
        <f>F236*G236</f>
        <v>33.599999999999994</v>
      </c>
      <c r="I236" s="40">
        <v>0.36</v>
      </c>
      <c r="J236" s="41">
        <f>H236*(1-I236)</f>
        <v>21.503999999999998</v>
      </c>
      <c r="K236" s="42">
        <f>J236/F236</f>
        <v>0.89599999999999991</v>
      </c>
    </row>
    <row r="237" spans="1:15" s="2" customFormat="1" ht="13.5" x14ac:dyDescent="0.25">
      <c r="A237" s="33"/>
      <c r="B237" s="34" t="s">
        <v>169</v>
      </c>
      <c r="C237" s="34" t="s">
        <v>93</v>
      </c>
      <c r="D237" s="35" t="s">
        <v>24</v>
      </c>
      <c r="E237" s="36" t="s">
        <v>150</v>
      </c>
      <c r="F237" s="37">
        <v>8</v>
      </c>
      <c r="G237" s="38">
        <v>10.64</v>
      </c>
      <c r="H237" s="39">
        <f>F237*G237</f>
        <v>85.12</v>
      </c>
      <c r="I237" s="40">
        <v>0.36</v>
      </c>
      <c r="J237" s="41">
        <f>H237*(1-I237)</f>
        <v>54.476800000000004</v>
      </c>
      <c r="K237" s="42">
        <f>J237/F237</f>
        <v>6.8096000000000005</v>
      </c>
      <c r="L237" s="3"/>
      <c r="M237" s="3"/>
      <c r="N237" s="3"/>
      <c r="O237" s="3"/>
    </row>
    <row r="238" spans="1:15" ht="13.5" x14ac:dyDescent="0.3">
      <c r="A238" s="13" t="s">
        <v>841</v>
      </c>
      <c r="B238" s="13" t="s">
        <v>842</v>
      </c>
      <c r="C238" s="13" t="s">
        <v>843</v>
      </c>
      <c r="D238" s="14" t="s">
        <v>842</v>
      </c>
      <c r="E238" s="13"/>
      <c r="F238" s="13"/>
      <c r="G238" s="13"/>
      <c r="H238" s="15" t="s">
        <v>451</v>
      </c>
      <c r="I238" s="13">
        <v>12</v>
      </c>
      <c r="J238" s="13"/>
      <c r="K238" s="16">
        <v>3.07</v>
      </c>
      <c r="L238" s="2" t="s">
        <v>844</v>
      </c>
      <c r="M238" s="2"/>
      <c r="N238" s="2"/>
      <c r="O238" s="2"/>
    </row>
    <row r="239" spans="1:15" ht="13.5" x14ac:dyDescent="0.3">
      <c r="A239" s="13" t="s">
        <v>845</v>
      </c>
      <c r="B239" s="13" t="s">
        <v>846</v>
      </c>
      <c r="C239" s="13" t="s">
        <v>847</v>
      </c>
      <c r="D239" s="14" t="s">
        <v>846</v>
      </c>
      <c r="E239" s="13"/>
      <c r="F239" s="13"/>
      <c r="G239" s="13"/>
      <c r="H239" s="15" t="s">
        <v>401</v>
      </c>
      <c r="I239" s="13">
        <v>1</v>
      </c>
      <c r="J239" s="13"/>
      <c r="K239" s="16">
        <v>26.65</v>
      </c>
      <c r="L239" s="2"/>
      <c r="M239" s="2"/>
      <c r="N239" s="2"/>
      <c r="O239" s="2"/>
    </row>
    <row r="240" spans="1:15" ht="13.5" x14ac:dyDescent="0.3">
      <c r="A240" s="13" t="s">
        <v>848</v>
      </c>
      <c r="B240" s="13" t="s">
        <v>849</v>
      </c>
      <c r="C240" s="13" t="s">
        <v>850</v>
      </c>
      <c r="D240" s="14" t="s">
        <v>849</v>
      </c>
      <c r="E240" s="13"/>
      <c r="F240" s="13"/>
      <c r="G240" s="13"/>
      <c r="H240" s="15" t="s">
        <v>401</v>
      </c>
      <c r="I240" s="13">
        <v>1</v>
      </c>
      <c r="J240" s="13"/>
      <c r="K240" s="16">
        <v>42.25</v>
      </c>
      <c r="L240" s="2"/>
      <c r="M240" s="2"/>
      <c r="N240" s="2"/>
      <c r="O240" s="2"/>
    </row>
    <row r="241" spans="1:15" s="2" customFormat="1" ht="13.5" x14ac:dyDescent="0.3">
      <c r="A241" s="13" t="s">
        <v>851</v>
      </c>
      <c r="B241" s="13" t="s">
        <v>852</v>
      </c>
      <c r="C241" s="13" t="s">
        <v>853</v>
      </c>
      <c r="D241" s="14" t="s">
        <v>852</v>
      </c>
      <c r="E241" s="13"/>
      <c r="F241" s="13"/>
      <c r="G241" s="13"/>
      <c r="H241" s="15" t="s">
        <v>451</v>
      </c>
      <c r="I241" s="13">
        <v>12</v>
      </c>
      <c r="J241" s="13"/>
      <c r="K241" s="16">
        <v>1.23</v>
      </c>
    </row>
    <row r="242" spans="1:15" ht="13.5" x14ac:dyDescent="0.3">
      <c r="A242" s="13" t="s">
        <v>854</v>
      </c>
      <c r="B242" s="13" t="s">
        <v>852</v>
      </c>
      <c r="C242" s="13" t="s">
        <v>853</v>
      </c>
      <c r="D242" s="14" t="s">
        <v>852</v>
      </c>
      <c r="E242" s="13"/>
      <c r="F242" s="13"/>
      <c r="G242" s="13"/>
      <c r="H242" s="15" t="s">
        <v>451</v>
      </c>
      <c r="I242" s="13">
        <v>12</v>
      </c>
      <c r="J242" s="13"/>
      <c r="K242" s="16">
        <v>1.23</v>
      </c>
      <c r="L242" s="2"/>
      <c r="M242" s="2"/>
      <c r="N242" s="2"/>
      <c r="O242" s="2"/>
    </row>
    <row r="243" spans="1:15" ht="13.5" x14ac:dyDescent="0.3">
      <c r="A243" s="13" t="s">
        <v>855</v>
      </c>
      <c r="B243" s="13" t="s">
        <v>856</v>
      </c>
      <c r="C243" s="13" t="s">
        <v>857</v>
      </c>
      <c r="D243" s="14" t="s">
        <v>856</v>
      </c>
      <c r="E243" s="13"/>
      <c r="F243" s="13"/>
      <c r="G243" s="13"/>
      <c r="H243" s="15" t="s">
        <v>451</v>
      </c>
      <c r="I243" s="13">
        <v>12</v>
      </c>
      <c r="J243" s="67"/>
      <c r="K243" s="16">
        <v>1.64</v>
      </c>
      <c r="L243" s="2" t="s">
        <v>858</v>
      </c>
      <c r="M243" s="2"/>
      <c r="N243" s="2"/>
      <c r="O243" s="2"/>
    </row>
    <row r="244" spans="1:15" ht="13.5" x14ac:dyDescent="0.25">
      <c r="A244" s="33"/>
      <c r="B244" s="62" t="s">
        <v>128</v>
      </c>
      <c r="C244" s="62" t="s">
        <v>129</v>
      </c>
      <c r="D244" s="63" t="s">
        <v>24</v>
      </c>
      <c r="E244" s="36" t="s">
        <v>150</v>
      </c>
      <c r="F244" s="37">
        <v>36</v>
      </c>
      <c r="G244" s="38">
        <v>29.95</v>
      </c>
      <c r="H244" s="39">
        <f>F244*G244</f>
        <v>1078.2</v>
      </c>
      <c r="I244" s="40">
        <v>0.35</v>
      </c>
      <c r="J244" s="41">
        <f>H244*(1-I244)</f>
        <v>700.83</v>
      </c>
      <c r="K244" s="42">
        <f>J244/F244</f>
        <v>19.467500000000001</v>
      </c>
    </row>
    <row r="245" spans="1:15" s="2" customFormat="1" ht="13.5" x14ac:dyDescent="0.25">
      <c r="A245" s="21"/>
      <c r="B245" s="55" t="s">
        <v>358</v>
      </c>
      <c r="C245" s="55" t="s">
        <v>137</v>
      </c>
      <c r="D245" s="68"/>
      <c r="E245" s="24" t="s">
        <v>150</v>
      </c>
      <c r="F245" s="25">
        <v>30</v>
      </c>
      <c r="G245" s="26">
        <v>0.6</v>
      </c>
      <c r="H245" s="27">
        <f>F245*G245</f>
        <v>18</v>
      </c>
      <c r="I245" s="28">
        <v>0.36</v>
      </c>
      <c r="J245" s="29">
        <f>H245*(1-I245)</f>
        <v>11.52</v>
      </c>
      <c r="K245" s="30">
        <f>J245/F245</f>
        <v>0.38400000000000001</v>
      </c>
    </row>
    <row r="246" spans="1:15" ht="13.5" x14ac:dyDescent="0.25">
      <c r="A246" s="33"/>
      <c r="B246" s="8" t="s">
        <v>201</v>
      </c>
      <c r="C246" s="44" t="s">
        <v>202</v>
      </c>
      <c r="D246" s="44" t="s">
        <v>24</v>
      </c>
      <c r="E246" s="36" t="s">
        <v>150</v>
      </c>
      <c r="F246" s="37">
        <v>550</v>
      </c>
      <c r="G246" s="38">
        <v>1.99</v>
      </c>
      <c r="H246" s="39">
        <f>F246*G246</f>
        <v>1094.5</v>
      </c>
      <c r="I246" s="40">
        <v>0.3</v>
      </c>
      <c r="J246" s="41">
        <f>H246*(1-I246)</f>
        <v>766.15</v>
      </c>
      <c r="K246" s="42">
        <f>J246/F246</f>
        <v>1.393</v>
      </c>
    </row>
    <row r="247" spans="1:15" ht="13.5" x14ac:dyDescent="0.3">
      <c r="A247" s="13" t="s">
        <v>859</v>
      </c>
      <c r="B247" s="13" t="s">
        <v>860</v>
      </c>
      <c r="C247" s="13" t="s">
        <v>861</v>
      </c>
      <c r="D247" s="14" t="s">
        <v>860</v>
      </c>
      <c r="E247" s="13"/>
      <c r="F247" s="13"/>
      <c r="G247" s="13"/>
      <c r="H247" s="15" t="s">
        <v>401</v>
      </c>
      <c r="I247" s="13">
        <v>1</v>
      </c>
      <c r="J247" s="13"/>
      <c r="K247" s="16">
        <v>7.16</v>
      </c>
      <c r="L247" s="2" t="s">
        <v>862</v>
      </c>
      <c r="M247" s="2"/>
      <c r="N247" s="2"/>
      <c r="O247" s="2"/>
    </row>
    <row r="248" spans="1:15" ht="13.5" x14ac:dyDescent="0.25">
      <c r="A248" s="33"/>
      <c r="B248" s="8" t="s">
        <v>224</v>
      </c>
      <c r="C248" s="34" t="s">
        <v>225</v>
      </c>
      <c r="D248" s="58" t="s">
        <v>24</v>
      </c>
      <c r="E248" s="36" t="s">
        <v>150</v>
      </c>
      <c r="F248" s="37">
        <v>150</v>
      </c>
      <c r="G248" s="38">
        <v>3.26</v>
      </c>
      <c r="H248" s="39">
        <f>F248*G248</f>
        <v>488.99999999999994</v>
      </c>
      <c r="I248" s="40">
        <v>0.36</v>
      </c>
      <c r="J248" s="41">
        <f>H248*(1-I248)</f>
        <v>312.95999999999998</v>
      </c>
      <c r="K248" s="42">
        <f>J248/F248</f>
        <v>2.0863999999999998</v>
      </c>
    </row>
    <row r="249" spans="1:15" s="2" customFormat="1" ht="13.5" x14ac:dyDescent="0.3">
      <c r="A249" s="13" t="s">
        <v>863</v>
      </c>
      <c r="B249" s="13" t="s">
        <v>864</v>
      </c>
      <c r="C249" s="13" t="s">
        <v>865</v>
      </c>
      <c r="D249" s="14" t="s">
        <v>864</v>
      </c>
      <c r="E249" s="13"/>
      <c r="F249" s="13"/>
      <c r="G249" s="13"/>
      <c r="H249" s="15" t="s">
        <v>401</v>
      </c>
      <c r="I249" s="13">
        <v>1</v>
      </c>
      <c r="J249" s="13"/>
      <c r="K249" s="16">
        <v>7.95</v>
      </c>
      <c r="L249" s="2" t="s">
        <v>866</v>
      </c>
    </row>
    <row r="250" spans="1:15" ht="13.5" x14ac:dyDescent="0.25">
      <c r="A250" s="33"/>
      <c r="B250" s="62" t="s">
        <v>157</v>
      </c>
      <c r="C250" s="62" t="s">
        <v>14</v>
      </c>
      <c r="D250" s="63" t="s">
        <v>158</v>
      </c>
      <c r="E250" s="69" t="s">
        <v>151</v>
      </c>
      <c r="F250" s="37">
        <v>2400</v>
      </c>
      <c r="G250" s="57">
        <v>2.1</v>
      </c>
      <c r="H250" s="39">
        <f t="shared" ref="H250:H260" si="9">F250*G250</f>
        <v>5040</v>
      </c>
      <c r="I250" s="40">
        <v>0.32</v>
      </c>
      <c r="J250" s="41">
        <f t="shared" ref="J250:J260" si="10">H250*(1-I250)</f>
        <v>3427.2</v>
      </c>
      <c r="K250" s="42">
        <f t="shared" ref="K250:K260" si="11">J250/F250</f>
        <v>1.4279999999999999</v>
      </c>
    </row>
    <row r="251" spans="1:15" ht="13.5" x14ac:dyDescent="0.25">
      <c r="A251" s="49"/>
      <c r="B251" s="62" t="s">
        <v>112</v>
      </c>
      <c r="C251" s="62" t="s">
        <v>21</v>
      </c>
      <c r="D251" s="63" t="s">
        <v>24</v>
      </c>
      <c r="E251" s="69" t="s">
        <v>151</v>
      </c>
      <c r="F251" s="37">
        <v>3600</v>
      </c>
      <c r="G251" s="57">
        <v>2.11</v>
      </c>
      <c r="H251" s="51">
        <f t="shared" si="9"/>
        <v>7596</v>
      </c>
      <c r="I251" s="40">
        <v>0.32</v>
      </c>
      <c r="J251" s="41">
        <f t="shared" si="10"/>
        <v>5165.28</v>
      </c>
      <c r="K251" s="42">
        <f t="shared" si="11"/>
        <v>1.4347999999999999</v>
      </c>
      <c r="L251" s="32"/>
      <c r="M251" s="32"/>
      <c r="N251" s="32"/>
      <c r="O251" s="32"/>
    </row>
    <row r="252" spans="1:15" s="2" customFormat="1" ht="13.5" x14ac:dyDescent="0.25">
      <c r="A252" s="33"/>
      <c r="B252" s="8" t="s">
        <v>190</v>
      </c>
      <c r="C252" s="44"/>
      <c r="D252" s="44" t="s">
        <v>191</v>
      </c>
      <c r="E252" s="36" t="s">
        <v>150</v>
      </c>
      <c r="F252" s="37">
        <v>390</v>
      </c>
      <c r="G252" s="38">
        <v>7.5</v>
      </c>
      <c r="H252" s="39">
        <f t="shared" si="9"/>
        <v>2925</v>
      </c>
      <c r="I252" s="40">
        <v>0.3</v>
      </c>
      <c r="J252" s="41">
        <f t="shared" si="10"/>
        <v>2047.4999999999998</v>
      </c>
      <c r="K252" s="42">
        <f t="shared" si="11"/>
        <v>5.2499999999999991</v>
      </c>
      <c r="L252" s="3"/>
      <c r="M252" s="3"/>
      <c r="N252" s="3"/>
      <c r="O252" s="3"/>
    </row>
    <row r="253" spans="1:15" ht="13.5" x14ac:dyDescent="0.25">
      <c r="A253" s="33"/>
      <c r="B253" s="8" t="s">
        <v>203</v>
      </c>
      <c r="C253" s="44" t="s">
        <v>202</v>
      </c>
      <c r="D253" s="44" t="s">
        <v>24</v>
      </c>
      <c r="E253" s="36" t="s">
        <v>150</v>
      </c>
      <c r="F253" s="37">
        <v>135</v>
      </c>
      <c r="G253" s="38">
        <v>3.05</v>
      </c>
      <c r="H253" s="39">
        <f t="shared" si="9"/>
        <v>411.75</v>
      </c>
      <c r="I253" s="40">
        <v>0.3</v>
      </c>
      <c r="J253" s="41">
        <f t="shared" si="10"/>
        <v>288.22499999999997</v>
      </c>
      <c r="K253" s="42">
        <f t="shared" si="11"/>
        <v>2.1349999999999998</v>
      </c>
    </row>
    <row r="254" spans="1:15" ht="13.5" x14ac:dyDescent="0.25">
      <c r="A254" s="33"/>
      <c r="B254" s="8" t="s">
        <v>321</v>
      </c>
      <c r="C254" s="8" t="s">
        <v>320</v>
      </c>
      <c r="D254" s="58" t="s">
        <v>24</v>
      </c>
      <c r="E254" s="36" t="s">
        <v>150</v>
      </c>
      <c r="F254" s="37">
        <v>36</v>
      </c>
      <c r="G254" s="38">
        <v>4.54</v>
      </c>
      <c r="H254" s="39">
        <f t="shared" si="9"/>
        <v>163.44</v>
      </c>
      <c r="I254" s="40">
        <v>0.3</v>
      </c>
      <c r="J254" s="41">
        <f t="shared" si="10"/>
        <v>114.40799999999999</v>
      </c>
      <c r="K254" s="42">
        <f t="shared" si="11"/>
        <v>3.1779999999999995</v>
      </c>
    </row>
    <row r="255" spans="1:15" x14ac:dyDescent="0.25">
      <c r="A255" s="8"/>
      <c r="B255" s="62" t="s">
        <v>100</v>
      </c>
      <c r="C255" s="34" t="s">
        <v>164</v>
      </c>
      <c r="D255" s="63" t="s">
        <v>38</v>
      </c>
      <c r="E255" s="36" t="s">
        <v>150</v>
      </c>
      <c r="F255" s="61">
        <v>12</v>
      </c>
      <c r="G255" s="38">
        <v>4.96</v>
      </c>
      <c r="H255" s="39">
        <f t="shared" si="9"/>
        <v>59.519999999999996</v>
      </c>
      <c r="I255" s="40">
        <v>0.36</v>
      </c>
      <c r="J255" s="41">
        <f t="shared" si="10"/>
        <v>38.092799999999997</v>
      </c>
      <c r="K255" s="42">
        <f t="shared" si="11"/>
        <v>3.1743999999999999</v>
      </c>
    </row>
    <row r="256" spans="1:15" x14ac:dyDescent="0.25">
      <c r="A256" s="8"/>
      <c r="B256" s="62" t="s">
        <v>100</v>
      </c>
      <c r="C256" s="34" t="s">
        <v>164</v>
      </c>
      <c r="D256" s="63" t="s">
        <v>101</v>
      </c>
      <c r="E256" s="36" t="s">
        <v>150</v>
      </c>
      <c r="F256" s="61">
        <v>12</v>
      </c>
      <c r="G256" s="38">
        <v>7.36</v>
      </c>
      <c r="H256" s="39">
        <f t="shared" si="9"/>
        <v>88.320000000000007</v>
      </c>
      <c r="I256" s="40">
        <v>0.36</v>
      </c>
      <c r="J256" s="41">
        <f t="shared" si="10"/>
        <v>56.524800000000006</v>
      </c>
      <c r="K256" s="42">
        <f t="shared" si="11"/>
        <v>4.7104000000000008</v>
      </c>
    </row>
    <row r="257" spans="1:15" s="2" customFormat="1" ht="13.5" x14ac:dyDescent="0.25">
      <c r="A257" s="49"/>
      <c r="B257" s="43" t="s">
        <v>337</v>
      </c>
      <c r="C257" s="43" t="s">
        <v>336</v>
      </c>
      <c r="D257" s="50" t="s">
        <v>48</v>
      </c>
      <c r="E257" s="43" t="s">
        <v>151</v>
      </c>
      <c r="F257" s="52">
        <v>384</v>
      </c>
      <c r="G257" s="57">
        <v>1.45</v>
      </c>
      <c r="H257" s="51">
        <f t="shared" si="9"/>
        <v>556.79999999999995</v>
      </c>
      <c r="I257" s="40">
        <v>0.32</v>
      </c>
      <c r="J257" s="41">
        <f t="shared" si="10"/>
        <v>378.62399999999991</v>
      </c>
      <c r="K257" s="42">
        <f t="shared" si="11"/>
        <v>0.98599999999999977</v>
      </c>
      <c r="L257" s="32"/>
      <c r="M257" s="32"/>
      <c r="N257" s="32"/>
      <c r="O257" s="32"/>
    </row>
    <row r="258" spans="1:15" ht="13.5" x14ac:dyDescent="0.25">
      <c r="A258" s="33"/>
      <c r="B258" s="8" t="s">
        <v>323</v>
      </c>
      <c r="C258" s="8" t="s">
        <v>333</v>
      </c>
      <c r="D258" s="58" t="s">
        <v>24</v>
      </c>
      <c r="E258" s="36" t="s">
        <v>150</v>
      </c>
      <c r="F258" s="37">
        <v>24</v>
      </c>
      <c r="G258" s="53">
        <v>7.6</v>
      </c>
      <c r="H258" s="51">
        <f t="shared" si="9"/>
        <v>182.39999999999998</v>
      </c>
      <c r="I258" s="40">
        <v>0.3</v>
      </c>
      <c r="J258" s="41">
        <f t="shared" si="10"/>
        <v>127.67999999999998</v>
      </c>
      <c r="K258" s="42">
        <f t="shared" si="11"/>
        <v>5.3199999999999994</v>
      </c>
    </row>
    <row r="259" spans="1:15" s="2" customFormat="1" ht="13.5" x14ac:dyDescent="0.25">
      <c r="A259" s="33"/>
      <c r="B259" s="8" t="s">
        <v>323</v>
      </c>
      <c r="C259" s="8" t="s">
        <v>317</v>
      </c>
      <c r="D259" s="58" t="s">
        <v>24</v>
      </c>
      <c r="E259" s="36" t="s">
        <v>150</v>
      </c>
      <c r="F259" s="37">
        <v>15</v>
      </c>
      <c r="G259" s="38">
        <v>12.62</v>
      </c>
      <c r="H259" s="39">
        <f t="shared" si="9"/>
        <v>189.29999999999998</v>
      </c>
      <c r="I259" s="40">
        <v>0.3</v>
      </c>
      <c r="J259" s="41">
        <f t="shared" si="10"/>
        <v>132.51</v>
      </c>
      <c r="K259" s="42">
        <f t="shared" si="11"/>
        <v>8.8339999999999996</v>
      </c>
      <c r="L259" s="3"/>
      <c r="M259" s="3"/>
      <c r="N259" s="3"/>
      <c r="O259" s="3"/>
    </row>
    <row r="260" spans="1:15" s="2" customFormat="1" ht="13.5" x14ac:dyDescent="0.25">
      <c r="A260" s="33"/>
      <c r="B260" s="8" t="s">
        <v>323</v>
      </c>
      <c r="C260" s="8" t="s">
        <v>324</v>
      </c>
      <c r="D260" s="58" t="s">
        <v>24</v>
      </c>
      <c r="E260" s="51" t="s">
        <v>150</v>
      </c>
      <c r="F260" s="52">
        <v>6</v>
      </c>
      <c r="G260" s="38">
        <v>22.49</v>
      </c>
      <c r="H260" s="39">
        <f t="shared" si="9"/>
        <v>134.94</v>
      </c>
      <c r="I260" s="40">
        <v>0.3</v>
      </c>
      <c r="J260" s="41">
        <f t="shared" si="10"/>
        <v>94.457999999999998</v>
      </c>
      <c r="K260" s="42">
        <f t="shared" si="11"/>
        <v>15.743</v>
      </c>
      <c r="L260" s="3"/>
      <c r="M260" s="3"/>
      <c r="N260" s="3"/>
      <c r="O260" s="3"/>
    </row>
    <row r="261" spans="1:15" ht="13.5" x14ac:dyDescent="0.3">
      <c r="A261" s="13" t="s">
        <v>867</v>
      </c>
      <c r="B261" s="13" t="s">
        <v>868</v>
      </c>
      <c r="C261" s="13" t="s">
        <v>869</v>
      </c>
      <c r="D261" s="14" t="s">
        <v>868</v>
      </c>
      <c r="E261" s="13"/>
      <c r="F261" s="13"/>
      <c r="G261" s="13"/>
      <c r="H261" s="15" t="s">
        <v>451</v>
      </c>
      <c r="I261" s="13">
        <v>12</v>
      </c>
      <c r="J261" s="13"/>
      <c r="K261" s="16">
        <v>1.43</v>
      </c>
      <c r="L261" s="2"/>
      <c r="M261" s="2"/>
      <c r="N261" s="2"/>
      <c r="O261" s="2"/>
    </row>
    <row r="262" spans="1:15" s="2" customFormat="1" ht="13.5" x14ac:dyDescent="0.3">
      <c r="A262" s="17" t="s">
        <v>870</v>
      </c>
      <c r="B262" s="17" t="s">
        <v>871</v>
      </c>
      <c r="C262" s="17" t="s">
        <v>872</v>
      </c>
      <c r="D262" s="18" t="s">
        <v>871</v>
      </c>
      <c r="E262" s="17"/>
      <c r="F262" s="17"/>
      <c r="G262" s="17"/>
      <c r="H262" s="19" t="s">
        <v>451</v>
      </c>
      <c r="I262" s="17">
        <v>12</v>
      </c>
      <c r="J262" s="17"/>
      <c r="K262" s="20">
        <v>1.43</v>
      </c>
      <c r="L262" s="3"/>
      <c r="M262" s="3"/>
      <c r="N262" s="3"/>
      <c r="O262" s="3"/>
    </row>
    <row r="263" spans="1:15" ht="27" x14ac:dyDescent="0.3">
      <c r="A263" s="13" t="s">
        <v>873</v>
      </c>
      <c r="B263" s="13" t="s">
        <v>874</v>
      </c>
      <c r="C263" s="13" t="s">
        <v>875</v>
      </c>
      <c r="D263" s="14" t="s">
        <v>874</v>
      </c>
      <c r="E263" s="13"/>
      <c r="F263" s="13"/>
      <c r="G263" s="13"/>
      <c r="H263" s="15" t="s">
        <v>401</v>
      </c>
      <c r="I263" s="13">
        <v>1</v>
      </c>
      <c r="J263" s="13"/>
      <c r="K263" s="16">
        <v>1800</v>
      </c>
      <c r="L263" s="2"/>
      <c r="M263" s="2"/>
      <c r="N263" s="2"/>
      <c r="O263" s="2"/>
    </row>
    <row r="264" spans="1:15" s="2" customFormat="1" ht="13.5" x14ac:dyDescent="0.25">
      <c r="A264" s="33"/>
      <c r="B264" s="34" t="s">
        <v>354</v>
      </c>
      <c r="C264" s="34" t="s">
        <v>352</v>
      </c>
      <c r="D264" s="65"/>
      <c r="E264" s="36" t="s">
        <v>150</v>
      </c>
      <c r="F264" s="37">
        <v>1740</v>
      </c>
      <c r="G264" s="38">
        <v>0.4</v>
      </c>
      <c r="H264" s="39">
        <f>F264*G264</f>
        <v>696</v>
      </c>
      <c r="I264" s="40">
        <v>0.36</v>
      </c>
      <c r="J264" s="41">
        <f>H264*(1-I264)</f>
        <v>445.44</v>
      </c>
      <c r="K264" s="42">
        <f>J264/F264</f>
        <v>0.25600000000000001</v>
      </c>
      <c r="L264" s="3"/>
      <c r="M264" s="3"/>
      <c r="N264" s="3"/>
      <c r="O264" s="3"/>
    </row>
    <row r="265" spans="1:15" s="2" customFormat="1" ht="13.5" x14ac:dyDescent="0.25">
      <c r="A265" s="33"/>
      <c r="B265" s="34" t="s">
        <v>43</v>
      </c>
      <c r="C265" s="34" t="s">
        <v>41</v>
      </c>
      <c r="D265" s="35" t="s">
        <v>24</v>
      </c>
      <c r="E265" s="36" t="s">
        <v>150</v>
      </c>
      <c r="F265" s="37">
        <v>36</v>
      </c>
      <c r="G265" s="38">
        <v>5.61</v>
      </c>
      <c r="H265" s="39">
        <f>F265*G265</f>
        <v>201.96</v>
      </c>
      <c r="I265" s="40">
        <v>0.35</v>
      </c>
      <c r="J265" s="41">
        <f>H265*(1-I265)</f>
        <v>131.274</v>
      </c>
      <c r="K265" s="42">
        <f>J265/F265</f>
        <v>3.6465000000000001</v>
      </c>
      <c r="L265" s="3"/>
      <c r="M265" s="3"/>
      <c r="N265" s="3"/>
      <c r="O265" s="3"/>
    </row>
    <row r="266" spans="1:15" ht="13.5" x14ac:dyDescent="0.25">
      <c r="A266" s="33"/>
      <c r="B266" s="34" t="s">
        <v>42</v>
      </c>
      <c r="C266" s="34" t="s">
        <v>44</v>
      </c>
      <c r="D266" s="35" t="s">
        <v>24</v>
      </c>
      <c r="E266" s="36" t="s">
        <v>150</v>
      </c>
      <c r="F266" s="37">
        <v>36</v>
      </c>
      <c r="G266" s="38">
        <v>4.4800000000000004</v>
      </c>
      <c r="H266" s="39">
        <f>F266*G266</f>
        <v>161.28000000000003</v>
      </c>
      <c r="I266" s="40">
        <v>0.35</v>
      </c>
      <c r="J266" s="41">
        <f>H266*(1-I266)</f>
        <v>104.83200000000002</v>
      </c>
      <c r="K266" s="42">
        <f>J266/F266</f>
        <v>2.9120000000000008</v>
      </c>
    </row>
    <row r="267" spans="1:15" s="2" customFormat="1" ht="13.5" x14ac:dyDescent="0.25">
      <c r="A267" s="49"/>
      <c r="B267" s="43" t="s">
        <v>119</v>
      </c>
      <c r="C267" s="43" t="s">
        <v>392</v>
      </c>
      <c r="D267" s="50" t="s">
        <v>24</v>
      </c>
      <c r="E267" s="43" t="s">
        <v>151</v>
      </c>
      <c r="F267" s="52">
        <v>1440</v>
      </c>
      <c r="G267" s="57">
        <v>1.44</v>
      </c>
      <c r="H267" s="51">
        <f>F267*G267</f>
        <v>2073.6</v>
      </c>
      <c r="I267" s="40">
        <v>0.32</v>
      </c>
      <c r="J267" s="41">
        <f>H267*(1-I267)</f>
        <v>1410.0479999999998</v>
      </c>
      <c r="K267" s="42">
        <f>J267/F267</f>
        <v>0.97919999999999985</v>
      </c>
      <c r="L267" s="32"/>
      <c r="M267" s="32"/>
      <c r="N267" s="32"/>
      <c r="O267" s="32"/>
    </row>
    <row r="268" spans="1:15" ht="13.5" x14ac:dyDescent="0.3">
      <c r="A268" s="17" t="s">
        <v>876</v>
      </c>
      <c r="B268" s="17" t="s">
        <v>877</v>
      </c>
      <c r="C268" s="17" t="s">
        <v>878</v>
      </c>
      <c r="D268" s="18" t="s">
        <v>877</v>
      </c>
      <c r="E268" s="17"/>
      <c r="F268" s="17"/>
      <c r="G268" s="17"/>
      <c r="H268" s="19" t="s">
        <v>401</v>
      </c>
      <c r="I268" s="17">
        <v>1</v>
      </c>
      <c r="J268" s="17"/>
      <c r="K268" s="20">
        <v>3.17</v>
      </c>
    </row>
    <row r="269" spans="1:15" ht="13.5" x14ac:dyDescent="0.3">
      <c r="A269" s="17" t="s">
        <v>879</v>
      </c>
      <c r="B269" s="17" t="s">
        <v>880</v>
      </c>
      <c r="C269" s="17" t="s">
        <v>881</v>
      </c>
      <c r="D269" s="18" t="s">
        <v>880</v>
      </c>
      <c r="E269" s="17"/>
      <c r="F269" s="17"/>
      <c r="G269" s="17"/>
      <c r="H269" s="19" t="s">
        <v>401</v>
      </c>
      <c r="I269" s="17">
        <v>1</v>
      </c>
      <c r="J269" s="17"/>
      <c r="K269" s="20">
        <v>4.71</v>
      </c>
    </row>
    <row r="270" spans="1:15" s="2" customFormat="1" ht="13.5" x14ac:dyDescent="0.3">
      <c r="A270" s="13" t="s">
        <v>882</v>
      </c>
      <c r="B270" s="13" t="s">
        <v>883</v>
      </c>
      <c r="C270" s="13" t="s">
        <v>884</v>
      </c>
      <c r="D270" s="14" t="s">
        <v>885</v>
      </c>
      <c r="E270" s="13"/>
      <c r="F270" s="13"/>
      <c r="G270" s="13"/>
      <c r="H270" s="15" t="s">
        <v>401</v>
      </c>
      <c r="I270" s="13">
        <v>1</v>
      </c>
      <c r="J270" s="13"/>
      <c r="K270" s="16">
        <v>6.77</v>
      </c>
    </row>
    <row r="271" spans="1:15" s="2" customFormat="1" ht="13.5" x14ac:dyDescent="0.3">
      <c r="A271" s="13" t="s">
        <v>886</v>
      </c>
      <c r="B271" s="13" t="s">
        <v>887</v>
      </c>
      <c r="C271" s="13" t="s">
        <v>888</v>
      </c>
      <c r="D271" s="14" t="s">
        <v>887</v>
      </c>
      <c r="E271" s="13"/>
      <c r="F271" s="13"/>
      <c r="G271" s="13"/>
      <c r="H271" s="15" t="s">
        <v>451</v>
      </c>
      <c r="I271" s="13">
        <v>12</v>
      </c>
      <c r="J271" s="13"/>
      <c r="K271" s="16">
        <v>1.08</v>
      </c>
    </row>
    <row r="272" spans="1:15" s="2" customFormat="1" ht="34.5" x14ac:dyDescent="0.25">
      <c r="A272" s="49"/>
      <c r="B272" s="43" t="s">
        <v>23</v>
      </c>
      <c r="C272" s="66" t="s">
        <v>391</v>
      </c>
      <c r="D272" s="50" t="s">
        <v>24</v>
      </c>
      <c r="E272" s="43" t="s">
        <v>151</v>
      </c>
      <c r="F272" s="52">
        <v>5760</v>
      </c>
      <c r="G272" s="57">
        <v>1.59</v>
      </c>
      <c r="H272" s="51">
        <f>F272*G272</f>
        <v>9158.4</v>
      </c>
      <c r="I272" s="40">
        <v>0.32</v>
      </c>
      <c r="J272" s="41">
        <f>H272*(1-I272)</f>
        <v>6227.7119999999995</v>
      </c>
      <c r="K272" s="42">
        <f>J272/F272</f>
        <v>1.0811999999999999</v>
      </c>
      <c r="L272" s="32"/>
      <c r="M272" s="3"/>
      <c r="N272" s="3"/>
      <c r="O272" s="3"/>
    </row>
    <row r="273" spans="1:15" ht="13.5" x14ac:dyDescent="0.25">
      <c r="A273" s="70"/>
      <c r="B273" s="55" t="s">
        <v>16</v>
      </c>
      <c r="C273" s="55" t="s">
        <v>14</v>
      </c>
      <c r="D273" s="71" t="s">
        <v>24</v>
      </c>
      <c r="E273" s="24" t="s">
        <v>150</v>
      </c>
      <c r="F273" s="25">
        <v>2280</v>
      </c>
      <c r="G273" s="72">
        <v>1.67</v>
      </c>
      <c r="H273" s="73">
        <f>F273*G273</f>
        <v>3807.6</v>
      </c>
      <c r="I273" s="28">
        <v>0.32</v>
      </c>
      <c r="J273" s="29">
        <f>H273*(1-I273)</f>
        <v>2589.1679999999997</v>
      </c>
      <c r="K273" s="30">
        <f>J273/F273</f>
        <v>1.1355999999999999</v>
      </c>
      <c r="L273" s="2"/>
      <c r="M273" s="2"/>
      <c r="N273" s="2"/>
      <c r="O273" s="2"/>
    </row>
    <row r="274" spans="1:15" s="2" customFormat="1" ht="13.5" x14ac:dyDescent="0.3">
      <c r="A274" s="13" t="s">
        <v>889</v>
      </c>
      <c r="B274" s="13" t="s">
        <v>890</v>
      </c>
      <c r="C274" s="13" t="s">
        <v>891</v>
      </c>
      <c r="D274" s="14" t="s">
        <v>890</v>
      </c>
      <c r="E274" s="13"/>
      <c r="F274" s="13"/>
      <c r="G274" s="13"/>
      <c r="H274" s="15" t="s">
        <v>401</v>
      </c>
      <c r="I274" s="13">
        <v>1</v>
      </c>
      <c r="J274" s="13"/>
      <c r="K274" s="16">
        <v>4.22</v>
      </c>
    </row>
    <row r="275" spans="1:15" ht="13.5" x14ac:dyDescent="0.3">
      <c r="A275" s="17" t="s">
        <v>892</v>
      </c>
      <c r="B275" s="17" t="s">
        <v>893</v>
      </c>
      <c r="C275" s="17" t="s">
        <v>894</v>
      </c>
      <c r="D275" s="18" t="s">
        <v>893</v>
      </c>
      <c r="E275" s="17"/>
      <c r="F275" s="17"/>
      <c r="G275" s="17"/>
      <c r="H275" s="19" t="s">
        <v>401</v>
      </c>
      <c r="I275" s="17">
        <v>1</v>
      </c>
      <c r="J275" s="17"/>
      <c r="K275" s="20">
        <v>4.8600000000000003</v>
      </c>
    </row>
    <row r="276" spans="1:15" ht="13.5" x14ac:dyDescent="0.3">
      <c r="A276" s="17" t="s">
        <v>895</v>
      </c>
      <c r="B276" s="17" t="s">
        <v>896</v>
      </c>
      <c r="C276" s="17" t="s">
        <v>897</v>
      </c>
      <c r="D276" s="18" t="s">
        <v>896</v>
      </c>
      <c r="E276" s="17"/>
      <c r="F276" s="17"/>
      <c r="G276" s="17"/>
      <c r="H276" s="19" t="s">
        <v>401</v>
      </c>
      <c r="I276" s="17">
        <v>1</v>
      </c>
      <c r="J276" s="17"/>
      <c r="K276" s="20">
        <v>6.59</v>
      </c>
    </row>
    <row r="277" spans="1:15" s="2" customFormat="1" ht="13.5" x14ac:dyDescent="0.25">
      <c r="A277" s="33"/>
      <c r="B277" s="34" t="s">
        <v>71</v>
      </c>
      <c r="C277" s="34" t="s">
        <v>72</v>
      </c>
      <c r="D277" s="35" t="s">
        <v>24</v>
      </c>
      <c r="E277" s="36" t="s">
        <v>150</v>
      </c>
      <c r="F277" s="37">
        <v>12</v>
      </c>
      <c r="G277" s="38">
        <v>7.6</v>
      </c>
      <c r="H277" s="39">
        <f>F277*G277</f>
        <v>91.199999999999989</v>
      </c>
      <c r="I277" s="40">
        <v>0.36</v>
      </c>
      <c r="J277" s="41">
        <f>H277*(1-I277)</f>
        <v>58.367999999999995</v>
      </c>
      <c r="K277" s="42">
        <f>J277/F277</f>
        <v>4.8639999999999999</v>
      </c>
      <c r="L277" s="3"/>
      <c r="M277" s="3"/>
      <c r="N277" s="3"/>
      <c r="O277" s="3"/>
    </row>
    <row r="278" spans="1:15" s="2" customFormat="1" ht="13.5" x14ac:dyDescent="0.25">
      <c r="A278" s="33"/>
      <c r="B278" s="8" t="s">
        <v>71</v>
      </c>
      <c r="C278" s="34" t="s">
        <v>232</v>
      </c>
      <c r="D278" s="35" t="s">
        <v>24</v>
      </c>
      <c r="E278" s="36" t="s">
        <v>150</v>
      </c>
      <c r="F278" s="37">
        <v>60</v>
      </c>
      <c r="G278" s="38">
        <v>10.3</v>
      </c>
      <c r="H278" s="39">
        <f>F278*G278</f>
        <v>618</v>
      </c>
      <c r="I278" s="40">
        <v>0.36</v>
      </c>
      <c r="J278" s="41">
        <f>H278*(1-I278)</f>
        <v>395.52</v>
      </c>
      <c r="K278" s="42">
        <f>J278/F278</f>
        <v>6.5919999999999996</v>
      </c>
      <c r="L278" s="3"/>
      <c r="M278" s="3"/>
      <c r="N278" s="3"/>
      <c r="O278" s="3"/>
    </row>
    <row r="279" spans="1:15" ht="13.5" x14ac:dyDescent="0.25">
      <c r="A279" s="33"/>
      <c r="B279" s="34" t="s">
        <v>71</v>
      </c>
      <c r="C279" s="34" t="s">
        <v>73</v>
      </c>
      <c r="D279" s="35" t="s">
        <v>24</v>
      </c>
      <c r="E279" s="36" t="s">
        <v>150</v>
      </c>
      <c r="F279" s="37">
        <v>12</v>
      </c>
      <c r="G279" s="38">
        <v>10.3</v>
      </c>
      <c r="H279" s="39">
        <f>F279*G279</f>
        <v>123.60000000000001</v>
      </c>
      <c r="I279" s="40">
        <v>0.36</v>
      </c>
      <c r="J279" s="41">
        <f>H279*(1-I279)</f>
        <v>79.104000000000013</v>
      </c>
      <c r="K279" s="42">
        <f>J279/F279</f>
        <v>6.5920000000000014</v>
      </c>
    </row>
    <row r="280" spans="1:15" s="2" customFormat="1" ht="13.5" x14ac:dyDescent="0.25">
      <c r="A280" s="33"/>
      <c r="B280" s="8" t="s">
        <v>332</v>
      </c>
      <c r="C280" s="8" t="s">
        <v>331</v>
      </c>
      <c r="D280" s="58" t="s">
        <v>24</v>
      </c>
      <c r="E280" s="36" t="s">
        <v>150</v>
      </c>
      <c r="F280" s="37">
        <v>6</v>
      </c>
      <c r="G280" s="38">
        <v>24.75</v>
      </c>
      <c r="H280" s="39">
        <f>F280*G280</f>
        <v>148.5</v>
      </c>
      <c r="I280" s="40">
        <v>0.3</v>
      </c>
      <c r="J280" s="41">
        <f>H280*(1-I280)</f>
        <v>103.94999999999999</v>
      </c>
      <c r="K280" s="42">
        <f>J280/F280</f>
        <v>17.324999999999999</v>
      </c>
      <c r="L280" s="3"/>
      <c r="M280" s="3"/>
      <c r="N280" s="3"/>
      <c r="O280" s="3"/>
    </row>
    <row r="281" spans="1:15" s="2" customFormat="1" ht="27" x14ac:dyDescent="0.3">
      <c r="A281" s="13" t="s">
        <v>898</v>
      </c>
      <c r="B281" s="13" t="s">
        <v>899</v>
      </c>
      <c r="C281" s="13" t="s">
        <v>900</v>
      </c>
      <c r="D281" s="14" t="s">
        <v>899</v>
      </c>
      <c r="E281" s="13"/>
      <c r="F281" s="13"/>
      <c r="G281" s="13"/>
      <c r="H281" s="15" t="s">
        <v>401</v>
      </c>
      <c r="I281" s="13">
        <v>1</v>
      </c>
      <c r="J281" s="13"/>
      <c r="K281" s="16">
        <v>20.53</v>
      </c>
    </row>
    <row r="282" spans="1:15" s="2" customFormat="1" ht="13.5" x14ac:dyDescent="0.25">
      <c r="A282" s="33"/>
      <c r="B282" s="8" t="s">
        <v>236</v>
      </c>
      <c r="C282" s="34" t="s">
        <v>237</v>
      </c>
      <c r="D282" s="35" t="s">
        <v>24</v>
      </c>
      <c r="E282" s="36" t="s">
        <v>150</v>
      </c>
      <c r="F282" s="37">
        <v>180</v>
      </c>
      <c r="G282" s="38">
        <v>5.3</v>
      </c>
      <c r="H282" s="39">
        <f>F282*G282</f>
        <v>954</v>
      </c>
      <c r="I282" s="40">
        <v>0.36</v>
      </c>
      <c r="J282" s="41">
        <f>H282*(1-I282)</f>
        <v>610.56000000000006</v>
      </c>
      <c r="K282" s="42">
        <f>J282/F282</f>
        <v>3.3920000000000003</v>
      </c>
      <c r="L282" s="3"/>
      <c r="M282" s="3"/>
      <c r="N282" s="3"/>
      <c r="O282" s="3"/>
    </row>
    <row r="283" spans="1:15" s="2" customFormat="1" ht="27" x14ac:dyDescent="0.3">
      <c r="A283" s="13" t="s">
        <v>901</v>
      </c>
      <c r="B283" s="13" t="s">
        <v>902</v>
      </c>
      <c r="C283" s="13" t="s">
        <v>903</v>
      </c>
      <c r="D283" s="14" t="s">
        <v>902</v>
      </c>
      <c r="E283" s="13"/>
      <c r="F283" s="13"/>
      <c r="G283" s="13"/>
      <c r="H283" s="15" t="s">
        <v>401</v>
      </c>
      <c r="I283" s="13">
        <v>1</v>
      </c>
      <c r="J283" s="13"/>
      <c r="K283" s="16">
        <v>5.2</v>
      </c>
    </row>
    <row r="284" spans="1:15" s="2" customFormat="1" ht="27" x14ac:dyDescent="0.3">
      <c r="A284" s="13" t="s">
        <v>904</v>
      </c>
      <c r="B284" s="13" t="s">
        <v>905</v>
      </c>
      <c r="C284" s="13" t="s">
        <v>906</v>
      </c>
      <c r="D284" s="14" t="s">
        <v>905</v>
      </c>
      <c r="E284" s="13"/>
      <c r="F284" s="13"/>
      <c r="G284" s="13"/>
      <c r="H284" s="15" t="s">
        <v>401</v>
      </c>
      <c r="I284" s="13">
        <v>1</v>
      </c>
      <c r="J284" s="13"/>
      <c r="K284" s="16">
        <v>15.59</v>
      </c>
      <c r="L284" s="2" t="s">
        <v>907</v>
      </c>
    </row>
    <row r="285" spans="1:15" ht="27" x14ac:dyDescent="0.3">
      <c r="A285" s="17" t="s">
        <v>908</v>
      </c>
      <c r="B285" s="17" t="s">
        <v>909</v>
      </c>
      <c r="C285" s="17" t="s">
        <v>910</v>
      </c>
      <c r="D285" s="18" t="s">
        <v>909</v>
      </c>
      <c r="E285" s="17"/>
      <c r="F285" s="17"/>
      <c r="G285" s="17"/>
      <c r="H285" s="19" t="s">
        <v>401</v>
      </c>
      <c r="I285" s="17">
        <v>1</v>
      </c>
      <c r="J285" s="17"/>
      <c r="K285" s="20">
        <v>19.53</v>
      </c>
    </row>
    <row r="286" spans="1:15" s="2" customFormat="1" ht="13.5" x14ac:dyDescent="0.25">
      <c r="A286" s="33"/>
      <c r="B286" s="62" t="s">
        <v>36</v>
      </c>
      <c r="C286" s="34" t="s">
        <v>77</v>
      </c>
      <c r="D286" s="35" t="s">
        <v>24</v>
      </c>
      <c r="E286" s="36" t="s">
        <v>150</v>
      </c>
      <c r="F286" s="37">
        <v>30</v>
      </c>
      <c r="G286" s="38">
        <v>3.73</v>
      </c>
      <c r="H286" s="39">
        <f>F286*G286</f>
        <v>111.9</v>
      </c>
      <c r="I286" s="40">
        <v>0.36</v>
      </c>
      <c r="J286" s="41">
        <f>H286*(1-I286)</f>
        <v>71.616</v>
      </c>
      <c r="K286" s="42">
        <f>J286/F286</f>
        <v>2.3872</v>
      </c>
      <c r="L286" s="3"/>
      <c r="M286" s="3"/>
      <c r="N286" s="3"/>
      <c r="O286" s="3"/>
    </row>
    <row r="287" spans="1:15" s="2" customFormat="1" ht="13.5" x14ac:dyDescent="0.3">
      <c r="A287" s="13" t="s">
        <v>911</v>
      </c>
      <c r="B287" s="13" t="s">
        <v>912</v>
      </c>
      <c r="C287" s="13" t="s">
        <v>913</v>
      </c>
      <c r="D287" s="14" t="s">
        <v>912</v>
      </c>
      <c r="E287" s="13"/>
      <c r="F287" s="13"/>
      <c r="G287" s="13"/>
      <c r="H287" s="15" t="s">
        <v>401</v>
      </c>
      <c r="I287" s="13">
        <v>1</v>
      </c>
      <c r="J287" s="13"/>
      <c r="K287" s="16">
        <v>2.1800000000000002</v>
      </c>
    </row>
    <row r="288" spans="1:15" s="2" customFormat="1" ht="27" x14ac:dyDescent="0.3">
      <c r="A288" s="13" t="s">
        <v>914</v>
      </c>
      <c r="B288" s="13" t="s">
        <v>915</v>
      </c>
      <c r="C288" s="13" t="s">
        <v>916</v>
      </c>
      <c r="D288" s="14" t="s">
        <v>915</v>
      </c>
      <c r="E288" s="13"/>
      <c r="F288" s="13"/>
      <c r="G288" s="13"/>
      <c r="H288" s="15" t="s">
        <v>401</v>
      </c>
      <c r="I288" s="13">
        <v>1</v>
      </c>
      <c r="J288" s="13"/>
      <c r="K288" s="16">
        <v>2.39</v>
      </c>
    </row>
    <row r="289" spans="1:15" ht="27" x14ac:dyDescent="0.3">
      <c r="A289" s="13" t="s">
        <v>917</v>
      </c>
      <c r="B289" s="13" t="s">
        <v>915</v>
      </c>
      <c r="C289" s="13" t="s">
        <v>916</v>
      </c>
      <c r="D289" s="14" t="s">
        <v>915</v>
      </c>
      <c r="E289" s="13"/>
      <c r="F289" s="13"/>
      <c r="G289" s="13"/>
      <c r="H289" s="15" t="s">
        <v>401</v>
      </c>
      <c r="I289" s="13">
        <v>1</v>
      </c>
      <c r="J289" s="13"/>
      <c r="K289" s="16">
        <v>2.39</v>
      </c>
      <c r="L289" s="2"/>
      <c r="M289" s="2"/>
      <c r="N289" s="2"/>
      <c r="O289" s="2"/>
    </row>
    <row r="290" spans="1:15" ht="13.5" x14ac:dyDescent="0.25">
      <c r="A290" s="33"/>
      <c r="B290" s="48" t="s">
        <v>390</v>
      </c>
      <c r="C290" s="48" t="s">
        <v>386</v>
      </c>
      <c r="D290" s="46"/>
      <c r="E290" s="36" t="s">
        <v>150</v>
      </c>
      <c r="F290" s="37">
        <v>6</v>
      </c>
      <c r="G290" s="38">
        <v>111.91</v>
      </c>
      <c r="H290" s="39">
        <f>F290*G290</f>
        <v>671.46</v>
      </c>
      <c r="I290" s="40">
        <v>0.35</v>
      </c>
      <c r="J290" s="41">
        <f>H290*(1-I290)</f>
        <v>436.44900000000001</v>
      </c>
      <c r="K290" s="42">
        <f>J290/F290</f>
        <v>72.741500000000002</v>
      </c>
    </row>
    <row r="291" spans="1:15" s="2" customFormat="1" ht="27" x14ac:dyDescent="0.3">
      <c r="A291" s="17" t="s">
        <v>918</v>
      </c>
      <c r="B291" s="17" t="s">
        <v>919</v>
      </c>
      <c r="C291" s="17" t="s">
        <v>920</v>
      </c>
      <c r="D291" s="18" t="s">
        <v>919</v>
      </c>
      <c r="E291" s="17"/>
      <c r="F291" s="17"/>
      <c r="G291" s="17"/>
      <c r="H291" s="19" t="s">
        <v>401</v>
      </c>
      <c r="I291" s="17">
        <v>1</v>
      </c>
      <c r="J291" s="17"/>
      <c r="K291" s="20">
        <v>83.42</v>
      </c>
      <c r="L291" s="3"/>
      <c r="M291" s="3"/>
      <c r="N291" s="3"/>
      <c r="O291" s="3"/>
    </row>
    <row r="292" spans="1:15" ht="13.5" x14ac:dyDescent="0.3">
      <c r="A292" s="13" t="s">
        <v>921</v>
      </c>
      <c r="B292" s="13" t="s">
        <v>922</v>
      </c>
      <c r="C292" s="13" t="s">
        <v>923</v>
      </c>
      <c r="D292" s="14" t="s">
        <v>922</v>
      </c>
      <c r="E292" s="13"/>
      <c r="F292" s="13"/>
      <c r="G292" s="13"/>
      <c r="H292" s="15" t="s">
        <v>401</v>
      </c>
      <c r="I292" s="13">
        <v>1</v>
      </c>
      <c r="J292" s="13"/>
      <c r="K292" s="16">
        <v>4.42</v>
      </c>
      <c r="L292" s="2"/>
      <c r="M292" s="2"/>
      <c r="N292" s="2"/>
      <c r="O292" s="2"/>
    </row>
    <row r="293" spans="1:15" ht="13.5" x14ac:dyDescent="0.3">
      <c r="A293" s="17" t="s">
        <v>924</v>
      </c>
      <c r="B293" s="17" t="s">
        <v>925</v>
      </c>
      <c r="C293" s="17" t="s">
        <v>926</v>
      </c>
      <c r="D293" s="18" t="s">
        <v>925</v>
      </c>
      <c r="E293" s="17"/>
      <c r="F293" s="17"/>
      <c r="G293" s="17"/>
      <c r="H293" s="19" t="s">
        <v>451</v>
      </c>
      <c r="I293" s="17">
        <v>12</v>
      </c>
      <c r="J293" s="17"/>
      <c r="K293" s="20">
        <v>1.44</v>
      </c>
    </row>
    <row r="294" spans="1:15" ht="13.5" x14ac:dyDescent="0.25">
      <c r="A294" s="33"/>
      <c r="B294" s="8" t="s">
        <v>230</v>
      </c>
      <c r="C294" s="34" t="s">
        <v>231</v>
      </c>
      <c r="D294" s="35" t="s">
        <v>24</v>
      </c>
      <c r="E294" s="36" t="s">
        <v>150</v>
      </c>
      <c r="F294" s="37">
        <v>120</v>
      </c>
      <c r="G294" s="38">
        <v>10.29</v>
      </c>
      <c r="H294" s="39">
        <f>F294*G294</f>
        <v>1234.8</v>
      </c>
      <c r="I294" s="40">
        <v>0.36</v>
      </c>
      <c r="J294" s="41">
        <f>H294*(1-I294)</f>
        <v>790.27199999999993</v>
      </c>
      <c r="K294" s="42">
        <f>J294/F294</f>
        <v>6.5855999999999995</v>
      </c>
    </row>
    <row r="295" spans="1:15" ht="27" x14ac:dyDescent="0.3">
      <c r="A295" s="13" t="s">
        <v>927</v>
      </c>
      <c r="B295" s="13" t="s">
        <v>928</v>
      </c>
      <c r="C295" s="13" t="s">
        <v>929</v>
      </c>
      <c r="D295" s="14" t="s">
        <v>928</v>
      </c>
      <c r="E295" s="13"/>
      <c r="F295" s="13"/>
      <c r="G295" s="13"/>
      <c r="H295" s="15" t="s">
        <v>401</v>
      </c>
      <c r="I295" s="13">
        <v>1</v>
      </c>
      <c r="J295" s="13"/>
      <c r="K295" s="16">
        <v>11.9</v>
      </c>
      <c r="L295" s="2"/>
      <c r="M295" s="2"/>
      <c r="N295" s="2"/>
      <c r="O295" s="2"/>
    </row>
    <row r="296" spans="1:15" ht="13.5" x14ac:dyDescent="0.3">
      <c r="A296" s="13" t="s">
        <v>930</v>
      </c>
      <c r="B296" s="13" t="s">
        <v>931</v>
      </c>
      <c r="C296" s="13" t="s">
        <v>932</v>
      </c>
      <c r="D296" s="14" t="s">
        <v>931</v>
      </c>
      <c r="E296" s="13"/>
      <c r="F296" s="13"/>
      <c r="G296" s="13"/>
      <c r="H296" s="15" t="s">
        <v>401</v>
      </c>
      <c r="I296" s="13">
        <v>1</v>
      </c>
      <c r="J296" s="13"/>
      <c r="K296" s="16">
        <v>7.68</v>
      </c>
      <c r="L296" s="2"/>
      <c r="M296" s="2"/>
      <c r="N296" s="2"/>
      <c r="O296" s="2"/>
    </row>
    <row r="297" spans="1:15" s="2" customFormat="1" ht="27" x14ac:dyDescent="0.3">
      <c r="A297" s="13" t="s">
        <v>933</v>
      </c>
      <c r="B297" s="13" t="s">
        <v>934</v>
      </c>
      <c r="C297" s="13" t="s">
        <v>935</v>
      </c>
      <c r="D297" s="14" t="s">
        <v>934</v>
      </c>
      <c r="E297" s="13"/>
      <c r="F297" s="13"/>
      <c r="G297" s="13"/>
      <c r="H297" s="15" t="s">
        <v>401</v>
      </c>
      <c r="I297" s="13">
        <v>1</v>
      </c>
      <c r="J297" s="13"/>
      <c r="K297" s="16">
        <v>32.75</v>
      </c>
      <c r="L297" s="2" t="s">
        <v>936</v>
      </c>
    </row>
    <row r="298" spans="1:15" ht="13.5" x14ac:dyDescent="0.25">
      <c r="A298" s="33"/>
      <c r="B298" s="8" t="s">
        <v>192</v>
      </c>
      <c r="C298" s="43" t="s">
        <v>164</v>
      </c>
      <c r="D298" s="74" t="s">
        <v>193</v>
      </c>
      <c r="E298" s="36" t="s">
        <v>150</v>
      </c>
      <c r="F298" s="37">
        <v>276</v>
      </c>
      <c r="G298" s="38">
        <v>2.0699999999999998</v>
      </c>
      <c r="H298" s="39">
        <f>F298*G298</f>
        <v>571.31999999999994</v>
      </c>
      <c r="I298" s="40">
        <v>0.3</v>
      </c>
      <c r="J298" s="41">
        <f>H298*(1-I298)</f>
        <v>399.92399999999992</v>
      </c>
      <c r="K298" s="42">
        <f>J298/F298</f>
        <v>1.4489999999999996</v>
      </c>
    </row>
    <row r="299" spans="1:15" ht="13.5" x14ac:dyDescent="0.3">
      <c r="A299" s="13" t="s">
        <v>937</v>
      </c>
      <c r="B299" s="13" t="s">
        <v>938</v>
      </c>
      <c r="C299" s="13" t="s">
        <v>939</v>
      </c>
      <c r="D299" s="14" t="s">
        <v>938</v>
      </c>
      <c r="E299" s="13"/>
      <c r="F299" s="13"/>
      <c r="G299" s="13"/>
      <c r="H299" s="15" t="s">
        <v>451</v>
      </c>
      <c r="I299" s="13">
        <v>12</v>
      </c>
      <c r="J299" s="13"/>
      <c r="K299" s="16">
        <v>1.58</v>
      </c>
      <c r="L299" s="2"/>
      <c r="M299" s="2"/>
      <c r="N299" s="2"/>
      <c r="O299" s="2"/>
    </row>
    <row r="300" spans="1:15" ht="13.5" x14ac:dyDescent="0.25">
      <c r="A300" s="33"/>
      <c r="B300" s="34" t="s">
        <v>138</v>
      </c>
      <c r="C300" s="34" t="s">
        <v>139</v>
      </c>
      <c r="D300" s="35" t="s">
        <v>24</v>
      </c>
      <c r="E300" s="36" t="s">
        <v>150</v>
      </c>
      <c r="F300" s="37">
        <v>12</v>
      </c>
      <c r="G300" s="38">
        <v>6</v>
      </c>
      <c r="H300" s="39">
        <f>F300*G300</f>
        <v>72</v>
      </c>
      <c r="I300" s="40">
        <v>0.36</v>
      </c>
      <c r="J300" s="41">
        <f>H300*(1-I300)</f>
        <v>46.08</v>
      </c>
      <c r="K300" s="42">
        <f>J300/F300</f>
        <v>3.84</v>
      </c>
    </row>
    <row r="301" spans="1:15" ht="13.5" x14ac:dyDescent="0.25">
      <c r="A301" s="33"/>
      <c r="B301" s="8" t="s">
        <v>238</v>
      </c>
      <c r="C301" s="34" t="s">
        <v>239</v>
      </c>
      <c r="D301" s="35" t="s">
        <v>24</v>
      </c>
      <c r="E301" s="36" t="s">
        <v>150</v>
      </c>
      <c r="F301" s="37">
        <v>140</v>
      </c>
      <c r="G301" s="38">
        <v>6</v>
      </c>
      <c r="H301" s="39">
        <f>F301*G301</f>
        <v>840</v>
      </c>
      <c r="I301" s="40">
        <v>0.36</v>
      </c>
      <c r="J301" s="41">
        <f>H301*(1-I301)</f>
        <v>537.6</v>
      </c>
      <c r="K301" s="42">
        <f>J301/F301</f>
        <v>3.8400000000000003</v>
      </c>
    </row>
    <row r="302" spans="1:15" ht="13.5" x14ac:dyDescent="0.3">
      <c r="A302" s="17" t="s">
        <v>940</v>
      </c>
      <c r="B302" s="17" t="s">
        <v>941</v>
      </c>
      <c r="C302" s="17" t="s">
        <v>942</v>
      </c>
      <c r="D302" s="18" t="s">
        <v>941</v>
      </c>
      <c r="E302" s="17"/>
      <c r="F302" s="17"/>
      <c r="G302" s="17"/>
      <c r="H302" s="19" t="s">
        <v>401</v>
      </c>
      <c r="I302" s="17">
        <v>1</v>
      </c>
      <c r="J302" s="17"/>
      <c r="K302" s="20">
        <v>3.84</v>
      </c>
    </row>
    <row r="303" spans="1:15" ht="13.5" x14ac:dyDescent="0.3">
      <c r="A303" s="13" t="s">
        <v>943</v>
      </c>
      <c r="B303" s="13" t="s">
        <v>944</v>
      </c>
      <c r="C303" s="13" t="s">
        <v>945</v>
      </c>
      <c r="D303" s="14" t="s">
        <v>944</v>
      </c>
      <c r="E303" s="13"/>
      <c r="F303" s="13"/>
      <c r="G303" s="13"/>
      <c r="H303" s="15" t="s">
        <v>401</v>
      </c>
      <c r="I303" s="13">
        <v>1</v>
      </c>
      <c r="J303" s="13"/>
      <c r="K303" s="16">
        <v>19.2</v>
      </c>
      <c r="L303" s="2"/>
      <c r="M303" s="2"/>
      <c r="N303" s="2"/>
      <c r="O303" s="2"/>
    </row>
    <row r="304" spans="1:15" s="2" customFormat="1" ht="13.5" x14ac:dyDescent="0.25">
      <c r="A304" s="33"/>
      <c r="B304" s="8" t="s">
        <v>135</v>
      </c>
      <c r="C304" s="34" t="s">
        <v>239</v>
      </c>
      <c r="D304" s="35" t="s">
        <v>24</v>
      </c>
      <c r="E304" s="36" t="s">
        <v>150</v>
      </c>
      <c r="F304" s="37">
        <v>80</v>
      </c>
      <c r="G304" s="38">
        <v>1.4</v>
      </c>
      <c r="H304" s="39">
        <f>F304*G304</f>
        <v>112</v>
      </c>
      <c r="I304" s="40">
        <v>0.36</v>
      </c>
      <c r="J304" s="41">
        <f>H304*(1-I304)</f>
        <v>71.680000000000007</v>
      </c>
      <c r="K304" s="42">
        <f>J304/F304</f>
        <v>0.89600000000000013</v>
      </c>
      <c r="L304" s="3"/>
      <c r="M304" s="3"/>
      <c r="N304" s="3"/>
      <c r="O304" s="3"/>
    </row>
    <row r="305" spans="1:15" ht="13.5" x14ac:dyDescent="0.3">
      <c r="A305" s="17" t="s">
        <v>946</v>
      </c>
      <c r="B305" s="17" t="s">
        <v>947</v>
      </c>
      <c r="C305" s="17" t="s">
        <v>948</v>
      </c>
      <c r="D305" s="18" t="s">
        <v>947</v>
      </c>
      <c r="E305" s="17"/>
      <c r="F305" s="17"/>
      <c r="G305" s="17"/>
      <c r="H305" s="19" t="s">
        <v>401</v>
      </c>
      <c r="I305" s="17">
        <v>1</v>
      </c>
      <c r="J305" s="17"/>
      <c r="K305" s="20">
        <v>2.4300000000000002</v>
      </c>
    </row>
    <row r="306" spans="1:15" ht="13.5" x14ac:dyDescent="0.25">
      <c r="A306" s="49"/>
      <c r="B306" s="43" t="s">
        <v>272</v>
      </c>
      <c r="C306" s="54" t="s">
        <v>259</v>
      </c>
      <c r="D306" s="50"/>
      <c r="E306" s="51" t="s">
        <v>150</v>
      </c>
      <c r="F306" s="52">
        <v>180</v>
      </c>
      <c r="G306" s="53">
        <v>5.87</v>
      </c>
      <c r="H306" s="51">
        <f>F306*G306</f>
        <v>1056.5999999999999</v>
      </c>
      <c r="I306" s="40">
        <v>0.35</v>
      </c>
      <c r="J306" s="41">
        <f>H306*(1-I306)</f>
        <v>686.79</v>
      </c>
      <c r="K306" s="42">
        <f>J306/F306</f>
        <v>3.8154999999999997</v>
      </c>
    </row>
    <row r="307" spans="1:15" ht="13.5" x14ac:dyDescent="0.25">
      <c r="A307" s="33"/>
      <c r="B307" s="34" t="s">
        <v>83</v>
      </c>
      <c r="C307" s="34"/>
      <c r="D307" s="35" t="s">
        <v>24</v>
      </c>
      <c r="E307" s="36" t="s">
        <v>150</v>
      </c>
      <c r="F307" s="37">
        <v>140</v>
      </c>
      <c r="G307" s="38">
        <v>1.4</v>
      </c>
      <c r="H307" s="39">
        <f>F307*G307</f>
        <v>196</v>
      </c>
      <c r="I307" s="40">
        <v>0.36</v>
      </c>
      <c r="J307" s="41">
        <f>H307*(1-I307)</f>
        <v>125.44</v>
      </c>
      <c r="K307" s="42">
        <f>J307/F307</f>
        <v>0.89600000000000002</v>
      </c>
    </row>
    <row r="308" spans="1:15" s="2" customFormat="1" ht="13.5" x14ac:dyDescent="0.3">
      <c r="A308" s="13" t="s">
        <v>949</v>
      </c>
      <c r="B308" s="13" t="s">
        <v>950</v>
      </c>
      <c r="C308" s="13" t="s">
        <v>951</v>
      </c>
      <c r="D308" s="14" t="s">
        <v>950</v>
      </c>
      <c r="E308" s="13"/>
      <c r="F308" s="13"/>
      <c r="G308" s="13"/>
      <c r="H308" s="15" t="s">
        <v>401</v>
      </c>
      <c r="I308" s="13">
        <v>1</v>
      </c>
      <c r="J308" s="13"/>
      <c r="K308" s="16">
        <v>3.58</v>
      </c>
      <c r="L308" s="2" t="s">
        <v>952</v>
      </c>
    </row>
    <row r="309" spans="1:15" ht="13.5" x14ac:dyDescent="0.3">
      <c r="A309" s="13" t="s">
        <v>953</v>
      </c>
      <c r="B309" s="13" t="s">
        <v>954</v>
      </c>
      <c r="C309" s="13" t="s">
        <v>955</v>
      </c>
      <c r="D309" s="14" t="s">
        <v>954</v>
      </c>
      <c r="E309" s="13"/>
      <c r="F309" s="13"/>
      <c r="G309" s="13"/>
      <c r="H309" s="15" t="s">
        <v>401</v>
      </c>
      <c r="I309" s="13">
        <v>1</v>
      </c>
      <c r="J309" s="13"/>
      <c r="K309" s="16">
        <v>3.58</v>
      </c>
      <c r="L309" s="2" t="s">
        <v>952</v>
      </c>
      <c r="M309" s="2"/>
      <c r="N309" s="2"/>
      <c r="O309" s="2"/>
    </row>
    <row r="310" spans="1:15" s="2" customFormat="1" ht="13.5" x14ac:dyDescent="0.3">
      <c r="A310" s="13" t="s">
        <v>956</v>
      </c>
      <c r="B310" s="13" t="s">
        <v>957</v>
      </c>
      <c r="C310" s="13" t="s">
        <v>958</v>
      </c>
      <c r="D310" s="14" t="s">
        <v>957</v>
      </c>
      <c r="E310" s="13"/>
      <c r="F310" s="13"/>
      <c r="G310" s="13"/>
      <c r="H310" s="15" t="s">
        <v>401</v>
      </c>
      <c r="I310" s="13">
        <v>1</v>
      </c>
      <c r="J310" s="13"/>
      <c r="K310" s="16">
        <v>13.52</v>
      </c>
      <c r="L310" s="2" t="s">
        <v>959</v>
      </c>
    </row>
    <row r="311" spans="1:15" ht="13.5" x14ac:dyDescent="0.25">
      <c r="A311" s="33"/>
      <c r="B311" s="8" t="s">
        <v>253</v>
      </c>
      <c r="C311" s="34" t="s">
        <v>244</v>
      </c>
      <c r="D311" s="35" t="s">
        <v>245</v>
      </c>
      <c r="E311" s="36" t="s">
        <v>150</v>
      </c>
      <c r="F311" s="37">
        <v>180</v>
      </c>
      <c r="G311" s="38">
        <v>10.36</v>
      </c>
      <c r="H311" s="39">
        <f>F311*G311</f>
        <v>1864.8</v>
      </c>
      <c r="I311" s="40">
        <v>0.36</v>
      </c>
      <c r="J311" s="41">
        <f>H311*(1-I311)</f>
        <v>1193.472</v>
      </c>
      <c r="K311" s="42">
        <f>J311/F311</f>
        <v>6.6303999999999998</v>
      </c>
    </row>
    <row r="312" spans="1:15" ht="13.5" x14ac:dyDescent="0.25">
      <c r="A312" s="33"/>
      <c r="B312" s="34" t="s">
        <v>62</v>
      </c>
      <c r="C312" s="34" t="s">
        <v>170</v>
      </c>
      <c r="D312" s="35" t="s">
        <v>64</v>
      </c>
      <c r="E312" s="36" t="s">
        <v>150</v>
      </c>
      <c r="F312" s="37">
        <v>8</v>
      </c>
      <c r="G312" s="38">
        <v>23</v>
      </c>
      <c r="H312" s="39">
        <f>F312*G312</f>
        <v>184</v>
      </c>
      <c r="I312" s="40">
        <v>0.36</v>
      </c>
      <c r="J312" s="41">
        <f>H312*(1-I312)</f>
        <v>117.76</v>
      </c>
      <c r="K312" s="42">
        <f>J312/F312</f>
        <v>14.72</v>
      </c>
    </row>
    <row r="313" spans="1:15" s="2" customFormat="1" ht="27" x14ac:dyDescent="0.3">
      <c r="A313" s="17" t="s">
        <v>960</v>
      </c>
      <c r="B313" s="17" t="s">
        <v>961</v>
      </c>
      <c r="C313" s="17" t="s">
        <v>962</v>
      </c>
      <c r="D313" s="18" t="s">
        <v>961</v>
      </c>
      <c r="E313" s="17"/>
      <c r="F313" s="17"/>
      <c r="G313" s="17"/>
      <c r="H313" s="19" t="s">
        <v>401</v>
      </c>
      <c r="I313" s="17">
        <v>1</v>
      </c>
      <c r="J313" s="17"/>
      <c r="K313" s="20">
        <v>14.85</v>
      </c>
      <c r="L313" s="3"/>
      <c r="M313" s="3"/>
      <c r="N313" s="3"/>
      <c r="O313" s="3"/>
    </row>
    <row r="314" spans="1:15" s="2" customFormat="1" ht="27" x14ac:dyDescent="0.3">
      <c r="A314" s="13" t="s">
        <v>963</v>
      </c>
      <c r="B314" s="13" t="s">
        <v>964</v>
      </c>
      <c r="C314" s="13" t="s">
        <v>965</v>
      </c>
      <c r="D314" s="14" t="s">
        <v>964</v>
      </c>
      <c r="E314" s="13"/>
      <c r="F314" s="13"/>
      <c r="G314" s="13"/>
      <c r="H314" s="15" t="s">
        <v>401</v>
      </c>
      <c r="I314" s="13">
        <v>1</v>
      </c>
      <c r="J314" s="13"/>
      <c r="K314" s="16">
        <v>20.62</v>
      </c>
      <c r="L314" s="2" t="s">
        <v>966</v>
      </c>
    </row>
    <row r="315" spans="1:15" ht="27" x14ac:dyDescent="0.3">
      <c r="A315" s="13" t="s">
        <v>967</v>
      </c>
      <c r="B315" s="13" t="s">
        <v>968</v>
      </c>
      <c r="C315" s="13" t="s">
        <v>969</v>
      </c>
      <c r="D315" s="14" t="s">
        <v>968</v>
      </c>
      <c r="E315" s="13"/>
      <c r="F315" s="13"/>
      <c r="G315" s="13"/>
      <c r="H315" s="15" t="s">
        <v>401</v>
      </c>
      <c r="I315" s="13">
        <v>1</v>
      </c>
      <c r="J315" s="13"/>
      <c r="K315" s="16">
        <v>14.09</v>
      </c>
      <c r="L315" s="2" t="s">
        <v>970</v>
      </c>
      <c r="M315" s="2"/>
      <c r="N315" s="2"/>
      <c r="O315" s="2"/>
    </row>
    <row r="316" spans="1:15" ht="13.5" x14ac:dyDescent="0.3">
      <c r="A316" s="17" t="s">
        <v>971</v>
      </c>
      <c r="B316" s="17" t="s">
        <v>972</v>
      </c>
      <c r="C316" s="17" t="s">
        <v>973</v>
      </c>
      <c r="D316" s="18" t="s">
        <v>972</v>
      </c>
      <c r="E316" s="17"/>
      <c r="F316" s="17"/>
      <c r="G316" s="17"/>
      <c r="H316" s="19" t="s">
        <v>401</v>
      </c>
      <c r="I316" s="17">
        <v>1</v>
      </c>
      <c r="J316" s="17"/>
      <c r="K316" s="20">
        <v>0.9</v>
      </c>
    </row>
    <row r="317" spans="1:15" s="2" customFormat="1" ht="13.5" x14ac:dyDescent="0.3">
      <c r="A317" s="13" t="s">
        <v>974</v>
      </c>
      <c r="B317" s="13" t="s">
        <v>975</v>
      </c>
      <c r="C317" s="13" t="s">
        <v>976</v>
      </c>
      <c r="D317" s="14" t="s">
        <v>975</v>
      </c>
      <c r="E317" s="13"/>
      <c r="F317" s="13"/>
      <c r="G317" s="13"/>
      <c r="H317" s="15" t="s">
        <v>401</v>
      </c>
      <c r="I317" s="13">
        <v>1</v>
      </c>
      <c r="J317" s="13"/>
      <c r="K317" s="16">
        <v>3.97</v>
      </c>
    </row>
    <row r="318" spans="1:15" s="2" customFormat="1" ht="13.5" x14ac:dyDescent="0.3">
      <c r="A318" s="13" t="s">
        <v>977</v>
      </c>
      <c r="B318" s="13" t="s">
        <v>978</v>
      </c>
      <c r="C318" s="13" t="s">
        <v>979</v>
      </c>
      <c r="D318" s="14" t="s">
        <v>978</v>
      </c>
      <c r="E318" s="13"/>
      <c r="F318" s="13"/>
      <c r="G318" s="13"/>
      <c r="H318" s="15" t="s">
        <v>401</v>
      </c>
      <c r="I318" s="13">
        <v>1</v>
      </c>
      <c r="J318" s="13"/>
      <c r="K318" s="16">
        <v>29.44</v>
      </c>
    </row>
    <row r="319" spans="1:15" s="2" customFormat="1" ht="13.5" x14ac:dyDescent="0.3">
      <c r="A319" s="13" t="s">
        <v>980</v>
      </c>
      <c r="B319" s="13" t="s">
        <v>978</v>
      </c>
      <c r="C319" s="13" t="s">
        <v>979</v>
      </c>
      <c r="D319" s="14" t="s">
        <v>978</v>
      </c>
      <c r="E319" s="13"/>
      <c r="F319" s="13"/>
      <c r="G319" s="13"/>
      <c r="H319" s="15" t="s">
        <v>401</v>
      </c>
      <c r="I319" s="13">
        <v>1</v>
      </c>
      <c r="J319" s="13"/>
      <c r="K319" s="16">
        <v>29.44</v>
      </c>
    </row>
    <row r="320" spans="1:15" ht="13.5" x14ac:dyDescent="0.25">
      <c r="A320" s="49"/>
      <c r="B320" s="43" t="s">
        <v>28</v>
      </c>
      <c r="C320" s="54" t="s">
        <v>218</v>
      </c>
      <c r="D320" s="59" t="s">
        <v>24</v>
      </c>
      <c r="E320" s="51" t="s">
        <v>150</v>
      </c>
      <c r="F320" s="52">
        <v>7680</v>
      </c>
      <c r="G320" s="53">
        <v>0.24</v>
      </c>
      <c r="H320" s="51">
        <f>F320*G320</f>
        <v>1843.1999999999998</v>
      </c>
      <c r="I320" s="40">
        <v>0.28000000000000003</v>
      </c>
      <c r="J320" s="41">
        <f>H320*(1-I320)</f>
        <v>1327.1039999999998</v>
      </c>
      <c r="K320" s="42">
        <f>J320/F320</f>
        <v>0.17279999999999998</v>
      </c>
    </row>
    <row r="321" spans="1:15" ht="13.5" x14ac:dyDescent="0.3">
      <c r="A321" s="13" t="s">
        <v>981</v>
      </c>
      <c r="B321" s="13" t="s">
        <v>982</v>
      </c>
      <c r="C321" s="13" t="s">
        <v>983</v>
      </c>
      <c r="D321" s="14" t="s">
        <v>982</v>
      </c>
      <c r="E321" s="13"/>
      <c r="F321" s="13"/>
      <c r="G321" s="13"/>
      <c r="H321" s="15" t="s">
        <v>451</v>
      </c>
      <c r="I321" s="13">
        <v>12</v>
      </c>
      <c r="J321" s="13"/>
      <c r="K321" s="16">
        <v>0.65</v>
      </c>
      <c r="L321" s="2"/>
      <c r="M321" s="2"/>
      <c r="N321" s="2"/>
      <c r="O321" s="2"/>
    </row>
    <row r="322" spans="1:15" ht="13.5" x14ac:dyDescent="0.3">
      <c r="A322" s="13" t="s">
        <v>984</v>
      </c>
      <c r="B322" s="13" t="s">
        <v>985</v>
      </c>
      <c r="C322" s="13" t="s">
        <v>986</v>
      </c>
      <c r="D322" s="14" t="s">
        <v>985</v>
      </c>
      <c r="E322" s="13"/>
      <c r="F322" s="13"/>
      <c r="G322" s="13"/>
      <c r="H322" s="15" t="s">
        <v>401</v>
      </c>
      <c r="I322" s="13">
        <v>1</v>
      </c>
      <c r="J322" s="13"/>
      <c r="K322" s="16">
        <v>0.83</v>
      </c>
      <c r="L322" s="2"/>
      <c r="M322" s="2"/>
      <c r="N322" s="2"/>
      <c r="O322" s="2"/>
    </row>
    <row r="323" spans="1:15" ht="13.5" x14ac:dyDescent="0.25">
      <c r="A323" s="49"/>
      <c r="B323" s="43" t="s">
        <v>27</v>
      </c>
      <c r="C323" s="54" t="s">
        <v>215</v>
      </c>
      <c r="D323" s="59" t="s">
        <v>24</v>
      </c>
      <c r="E323" s="51" t="s">
        <v>150</v>
      </c>
      <c r="F323" s="52">
        <v>7680</v>
      </c>
      <c r="G323" s="53">
        <v>0.52</v>
      </c>
      <c r="H323" s="51">
        <f>F323*G323</f>
        <v>3993.6000000000004</v>
      </c>
      <c r="I323" s="40">
        <v>0.28000000000000003</v>
      </c>
      <c r="J323" s="41">
        <f>H323*(1-I323)</f>
        <v>2875.3920000000003</v>
      </c>
      <c r="K323" s="42">
        <f>J323/F323</f>
        <v>0.37440000000000001</v>
      </c>
    </row>
    <row r="324" spans="1:15" s="2" customFormat="1" ht="13.5" x14ac:dyDescent="0.25">
      <c r="A324" s="49"/>
      <c r="B324" s="43" t="s">
        <v>214</v>
      </c>
      <c r="C324" s="54" t="s">
        <v>215</v>
      </c>
      <c r="D324" s="59" t="s">
        <v>24</v>
      </c>
      <c r="E324" s="51" t="s">
        <v>150</v>
      </c>
      <c r="F324" s="52">
        <v>7680</v>
      </c>
      <c r="G324" s="53">
        <v>0.52</v>
      </c>
      <c r="H324" s="51">
        <f>F324*G324</f>
        <v>3993.6000000000004</v>
      </c>
      <c r="I324" s="40">
        <v>0.28000000000000003</v>
      </c>
      <c r="J324" s="41">
        <f>H324*(1-I324)</f>
        <v>2875.3920000000003</v>
      </c>
      <c r="K324" s="42">
        <f>J324/F324</f>
        <v>0.37440000000000001</v>
      </c>
      <c r="L324" s="32"/>
      <c r="M324" s="32"/>
      <c r="N324" s="32"/>
      <c r="O324" s="32"/>
    </row>
    <row r="325" spans="1:15" s="2" customFormat="1" ht="13.5" x14ac:dyDescent="0.3">
      <c r="A325" s="13" t="s">
        <v>987</v>
      </c>
      <c r="B325" s="13" t="s">
        <v>988</v>
      </c>
      <c r="C325" s="13" t="s">
        <v>989</v>
      </c>
      <c r="D325" s="14" t="s">
        <v>988</v>
      </c>
      <c r="E325" s="13"/>
      <c r="F325" s="13"/>
      <c r="G325" s="13"/>
      <c r="H325" s="15" t="s">
        <v>451</v>
      </c>
      <c r="I325" s="13">
        <v>12</v>
      </c>
      <c r="J325" s="13"/>
      <c r="K325" s="16">
        <v>0.65</v>
      </c>
    </row>
    <row r="326" spans="1:15" s="2" customFormat="1" ht="13.5" x14ac:dyDescent="0.25">
      <c r="A326" s="49"/>
      <c r="B326" s="43" t="s">
        <v>216</v>
      </c>
      <c r="C326" s="54" t="s">
        <v>217</v>
      </c>
      <c r="D326" s="59" t="s">
        <v>24</v>
      </c>
      <c r="E326" s="51" t="s">
        <v>150</v>
      </c>
      <c r="F326" s="52">
        <v>7680</v>
      </c>
      <c r="G326" s="53">
        <v>0.24</v>
      </c>
      <c r="H326" s="51">
        <f>F326*G326</f>
        <v>1843.1999999999998</v>
      </c>
      <c r="I326" s="40">
        <v>0.28000000000000003</v>
      </c>
      <c r="J326" s="41">
        <f>H326*(1-I326)</f>
        <v>1327.1039999999998</v>
      </c>
      <c r="K326" s="42">
        <f>J326/F326</f>
        <v>0.17279999999999998</v>
      </c>
      <c r="L326" s="3"/>
      <c r="M326" s="3"/>
      <c r="N326" s="3"/>
      <c r="O326" s="3"/>
    </row>
    <row r="327" spans="1:15" s="2" customFormat="1" ht="13.5" x14ac:dyDescent="0.3">
      <c r="A327" s="13" t="s">
        <v>990</v>
      </c>
      <c r="B327" s="13" t="s">
        <v>991</v>
      </c>
      <c r="C327" s="13" t="s">
        <v>992</v>
      </c>
      <c r="D327" s="14" t="s">
        <v>991</v>
      </c>
      <c r="E327" s="13"/>
      <c r="F327" s="13"/>
      <c r="G327" s="13"/>
      <c r="H327" s="15" t="s">
        <v>451</v>
      </c>
      <c r="I327" s="13">
        <v>12</v>
      </c>
      <c r="J327" s="13"/>
      <c r="K327" s="16">
        <v>0.65</v>
      </c>
    </row>
    <row r="328" spans="1:15" s="2" customFormat="1" ht="13.5" x14ac:dyDescent="0.3">
      <c r="A328" s="13" t="s">
        <v>993</v>
      </c>
      <c r="B328" s="13" t="s">
        <v>994</v>
      </c>
      <c r="C328" s="13" t="s">
        <v>995</v>
      </c>
      <c r="D328" s="14" t="s">
        <v>994</v>
      </c>
      <c r="E328" s="13"/>
      <c r="F328" s="13"/>
      <c r="G328" s="13"/>
      <c r="H328" s="15" t="s">
        <v>401</v>
      </c>
      <c r="I328" s="13">
        <v>1</v>
      </c>
      <c r="J328" s="13"/>
      <c r="K328" s="16">
        <v>2</v>
      </c>
    </row>
    <row r="329" spans="1:15" ht="13.5" x14ac:dyDescent="0.25">
      <c r="A329" s="33"/>
      <c r="B329" s="34" t="s">
        <v>125</v>
      </c>
      <c r="C329" s="34"/>
      <c r="D329" s="35" t="s">
        <v>127</v>
      </c>
      <c r="E329" s="36" t="s">
        <v>150</v>
      </c>
      <c r="F329" s="37">
        <v>4800</v>
      </c>
      <c r="G329" s="38">
        <v>0.72</v>
      </c>
      <c r="H329" s="39">
        <f>F329*G329</f>
        <v>3456</v>
      </c>
      <c r="I329" s="40">
        <v>0.28000000000000003</v>
      </c>
      <c r="J329" s="41">
        <f>H329*(1-I329)</f>
        <v>2488.3199999999997</v>
      </c>
      <c r="K329" s="42">
        <f>J329/F329</f>
        <v>0.51839999999999997</v>
      </c>
    </row>
    <row r="330" spans="1:15" s="2" customFormat="1" ht="13.5" x14ac:dyDescent="0.25">
      <c r="A330" s="33"/>
      <c r="B330" s="8" t="s">
        <v>209</v>
      </c>
      <c r="C330" s="45" t="s">
        <v>164</v>
      </c>
      <c r="D330" s="35" t="s">
        <v>189</v>
      </c>
      <c r="E330" s="36" t="s">
        <v>150</v>
      </c>
      <c r="F330" s="37">
        <v>15240</v>
      </c>
      <c r="G330" s="38">
        <v>0.84</v>
      </c>
      <c r="H330" s="39">
        <f>F330*G330</f>
        <v>12801.6</v>
      </c>
      <c r="I330" s="40">
        <v>0.28000000000000003</v>
      </c>
      <c r="J330" s="41">
        <f>H330*(1-I330)</f>
        <v>9217.152</v>
      </c>
      <c r="K330" s="42">
        <f>J330/F330</f>
        <v>0.6048</v>
      </c>
      <c r="L330" s="32"/>
      <c r="M330" s="32"/>
      <c r="N330" s="32"/>
      <c r="O330" s="32"/>
    </row>
    <row r="331" spans="1:15" ht="13.5" x14ac:dyDescent="0.3">
      <c r="A331" s="17" t="s">
        <v>996</v>
      </c>
      <c r="B331" s="17" t="s">
        <v>997</v>
      </c>
      <c r="C331" s="17" t="s">
        <v>998</v>
      </c>
      <c r="D331" s="18" t="s">
        <v>997</v>
      </c>
      <c r="E331" s="17"/>
      <c r="F331" s="17"/>
      <c r="G331" s="17"/>
      <c r="H331" s="19" t="s">
        <v>451</v>
      </c>
      <c r="I331" s="17">
        <v>12</v>
      </c>
      <c r="J331" s="17"/>
      <c r="K331" s="20">
        <v>0.53</v>
      </c>
    </row>
    <row r="332" spans="1:15" ht="13.5" x14ac:dyDescent="0.25">
      <c r="A332" s="49"/>
      <c r="B332" s="43" t="s">
        <v>57</v>
      </c>
      <c r="C332" s="54" t="s">
        <v>221</v>
      </c>
      <c r="D332" s="59" t="s">
        <v>24</v>
      </c>
      <c r="E332" s="51" t="s">
        <v>150</v>
      </c>
      <c r="F332" s="52">
        <v>12000</v>
      </c>
      <c r="G332" s="53">
        <v>0.1</v>
      </c>
      <c r="H332" s="51">
        <f>F332*G332</f>
        <v>1200</v>
      </c>
      <c r="I332" s="40">
        <v>0.28000000000000003</v>
      </c>
      <c r="J332" s="41">
        <f>H332*(1-I332)</f>
        <v>864</v>
      </c>
      <c r="K332" s="42">
        <f>J332/F332</f>
        <v>7.1999999999999995E-2</v>
      </c>
    </row>
    <row r="333" spans="1:15" s="2" customFormat="1" ht="13.5" x14ac:dyDescent="0.3">
      <c r="A333" s="17" t="s">
        <v>999</v>
      </c>
      <c r="B333" s="17" t="s">
        <v>1000</v>
      </c>
      <c r="C333" s="17" t="s">
        <v>1001</v>
      </c>
      <c r="D333" s="18" t="s">
        <v>1000</v>
      </c>
      <c r="E333" s="17"/>
      <c r="F333" s="17"/>
      <c r="G333" s="17"/>
      <c r="H333" s="19" t="s">
        <v>451</v>
      </c>
      <c r="I333" s="17">
        <v>12</v>
      </c>
      <c r="J333" s="17"/>
      <c r="K333" s="20">
        <v>0.23</v>
      </c>
      <c r="L333" s="3"/>
      <c r="M333" s="3"/>
      <c r="N333" s="3"/>
      <c r="O333" s="3"/>
    </row>
    <row r="334" spans="1:15" s="2" customFormat="1" ht="27" x14ac:dyDescent="0.3">
      <c r="A334" s="13" t="s">
        <v>1002</v>
      </c>
      <c r="B334" s="13" t="s">
        <v>1003</v>
      </c>
      <c r="C334" s="13" t="s">
        <v>1004</v>
      </c>
      <c r="D334" s="14" t="s">
        <v>1003</v>
      </c>
      <c r="E334" s="13"/>
      <c r="F334" s="13"/>
      <c r="G334" s="13"/>
      <c r="H334" s="15" t="s">
        <v>451</v>
      </c>
      <c r="I334" s="13">
        <v>12</v>
      </c>
      <c r="J334" s="13"/>
      <c r="K334" s="16">
        <v>0.31</v>
      </c>
      <c r="L334" s="2" t="s">
        <v>1005</v>
      </c>
    </row>
    <row r="335" spans="1:15" s="2" customFormat="1" ht="13.5" x14ac:dyDescent="0.3">
      <c r="A335" s="13" t="s">
        <v>1006</v>
      </c>
      <c r="B335" s="13" t="s">
        <v>1007</v>
      </c>
      <c r="C335" s="13" t="s">
        <v>1008</v>
      </c>
      <c r="D335" s="14" t="s">
        <v>1007</v>
      </c>
      <c r="E335" s="13"/>
      <c r="F335" s="13"/>
      <c r="G335" s="13"/>
      <c r="H335" s="15" t="s">
        <v>401</v>
      </c>
      <c r="I335" s="13">
        <v>1</v>
      </c>
      <c r="J335" s="13"/>
      <c r="K335" s="16">
        <v>2.0699999999999998</v>
      </c>
    </row>
    <row r="336" spans="1:15" ht="13.5" x14ac:dyDescent="0.3">
      <c r="A336" s="13" t="s">
        <v>1009</v>
      </c>
      <c r="B336" s="13" t="s">
        <v>1010</v>
      </c>
      <c r="C336" s="13" t="s">
        <v>1011</v>
      </c>
      <c r="D336" s="14" t="s">
        <v>1010</v>
      </c>
      <c r="E336" s="13"/>
      <c r="F336" s="13"/>
      <c r="G336" s="13"/>
      <c r="H336" s="15" t="s">
        <v>401</v>
      </c>
      <c r="I336" s="13">
        <v>1</v>
      </c>
      <c r="J336" s="13"/>
      <c r="K336" s="16">
        <v>127.05</v>
      </c>
      <c r="L336" s="2" t="s">
        <v>1012</v>
      </c>
      <c r="M336" s="2"/>
      <c r="N336" s="2"/>
      <c r="O336" s="2"/>
    </row>
    <row r="337" spans="1:15" s="2" customFormat="1" ht="13.5" x14ac:dyDescent="0.3">
      <c r="A337" s="13" t="s">
        <v>1013</v>
      </c>
      <c r="B337" s="13" t="s">
        <v>1014</v>
      </c>
      <c r="C337" s="13" t="s">
        <v>1015</v>
      </c>
      <c r="D337" s="14" t="s">
        <v>1014</v>
      </c>
      <c r="E337" s="13"/>
      <c r="F337" s="13"/>
      <c r="G337" s="13"/>
      <c r="H337" s="15" t="s">
        <v>401</v>
      </c>
      <c r="I337" s="13">
        <v>1</v>
      </c>
      <c r="J337" s="13"/>
      <c r="K337" s="16">
        <v>2.69</v>
      </c>
    </row>
    <row r="338" spans="1:15" s="2" customFormat="1" ht="13.5" x14ac:dyDescent="0.3">
      <c r="A338" s="13" t="s">
        <v>1016</v>
      </c>
      <c r="B338" s="13" t="s">
        <v>1017</v>
      </c>
      <c r="C338" s="13" t="s">
        <v>1018</v>
      </c>
      <c r="D338" s="14" t="s">
        <v>1017</v>
      </c>
      <c r="E338" s="13"/>
      <c r="F338" s="13"/>
      <c r="G338" s="13"/>
      <c r="H338" s="15" t="s">
        <v>401</v>
      </c>
      <c r="I338" s="13">
        <v>1</v>
      </c>
      <c r="J338" s="13"/>
      <c r="K338" s="16">
        <v>6.7</v>
      </c>
    </row>
    <row r="339" spans="1:15" s="2" customFormat="1" ht="27" x14ac:dyDescent="0.3">
      <c r="A339" s="17" t="s">
        <v>1019</v>
      </c>
      <c r="B339" s="17" t="s">
        <v>1020</v>
      </c>
      <c r="C339" s="17" t="s">
        <v>1021</v>
      </c>
      <c r="D339" s="18" t="s">
        <v>1020</v>
      </c>
      <c r="E339" s="17"/>
      <c r="F339" s="17"/>
      <c r="G339" s="17"/>
      <c r="H339" s="19" t="s">
        <v>401</v>
      </c>
      <c r="I339" s="17">
        <v>1</v>
      </c>
      <c r="J339" s="17"/>
      <c r="K339" s="20">
        <v>15.99</v>
      </c>
      <c r="L339" s="3"/>
      <c r="M339" s="3"/>
      <c r="N339" s="3"/>
      <c r="O339" s="3"/>
    </row>
    <row r="340" spans="1:15" s="2" customFormat="1" ht="13.5" x14ac:dyDescent="0.25">
      <c r="A340" s="33"/>
      <c r="B340" s="8" t="s">
        <v>70</v>
      </c>
      <c r="C340" s="48" t="s">
        <v>256</v>
      </c>
      <c r="D340" s="46" t="s">
        <v>24</v>
      </c>
      <c r="E340" s="36" t="s">
        <v>150</v>
      </c>
      <c r="F340" s="37">
        <v>80</v>
      </c>
      <c r="G340" s="38">
        <v>2.89</v>
      </c>
      <c r="H340" s="39">
        <f>F340*G340</f>
        <v>231.20000000000002</v>
      </c>
      <c r="I340" s="40">
        <v>0.36</v>
      </c>
      <c r="J340" s="41">
        <f>H340*(1-I340)</f>
        <v>147.96800000000002</v>
      </c>
      <c r="K340" s="42">
        <f>J340/F340</f>
        <v>1.8496000000000001</v>
      </c>
      <c r="L340" s="3"/>
      <c r="M340" s="3"/>
      <c r="N340" s="3"/>
      <c r="O340" s="3"/>
    </row>
    <row r="341" spans="1:15" s="2" customFormat="1" ht="13.5" x14ac:dyDescent="0.3">
      <c r="A341" s="13" t="s">
        <v>1022</v>
      </c>
      <c r="B341" s="13" t="s">
        <v>1023</v>
      </c>
      <c r="C341" s="13" t="s">
        <v>1024</v>
      </c>
      <c r="D341" s="14" t="s">
        <v>1023</v>
      </c>
      <c r="E341" s="13"/>
      <c r="F341" s="13"/>
      <c r="G341" s="13"/>
      <c r="H341" s="15" t="s">
        <v>401</v>
      </c>
      <c r="I341" s="13">
        <v>1</v>
      </c>
      <c r="J341" s="13"/>
      <c r="K341" s="16">
        <v>4.8</v>
      </c>
    </row>
    <row r="342" spans="1:15" s="2" customFormat="1" ht="13.5" x14ac:dyDescent="0.3">
      <c r="A342" s="13" t="s">
        <v>1025</v>
      </c>
      <c r="B342" s="13" t="s">
        <v>1026</v>
      </c>
      <c r="C342" s="13" t="s">
        <v>1027</v>
      </c>
      <c r="D342" s="14" t="s">
        <v>1026</v>
      </c>
      <c r="E342" s="13"/>
      <c r="F342" s="13"/>
      <c r="G342" s="13"/>
      <c r="H342" s="15" t="s">
        <v>401</v>
      </c>
      <c r="I342" s="13">
        <v>1</v>
      </c>
      <c r="J342" s="13"/>
      <c r="K342" s="16">
        <v>10.88</v>
      </c>
    </row>
    <row r="343" spans="1:15" s="2" customFormat="1" ht="13.5" x14ac:dyDescent="0.25">
      <c r="A343" s="33"/>
      <c r="B343" s="8" t="s">
        <v>276</v>
      </c>
      <c r="C343" s="8"/>
      <c r="D343" s="58" t="s">
        <v>326</v>
      </c>
      <c r="E343" s="36" t="s">
        <v>150</v>
      </c>
      <c r="F343" s="37">
        <v>691</v>
      </c>
      <c r="G343" s="38">
        <v>0.74</v>
      </c>
      <c r="H343" s="39">
        <f>F343*G343</f>
        <v>511.34</v>
      </c>
      <c r="I343" s="40">
        <v>0.3</v>
      </c>
      <c r="J343" s="41">
        <f>H343*(1-I343)</f>
        <v>357.93799999999999</v>
      </c>
      <c r="K343" s="42">
        <f>J343/F343</f>
        <v>0.51800000000000002</v>
      </c>
      <c r="L343" s="3"/>
      <c r="M343" s="3"/>
      <c r="N343" s="3"/>
      <c r="O343" s="3"/>
    </row>
    <row r="344" spans="1:15" s="2" customFormat="1" ht="13.5" x14ac:dyDescent="0.25">
      <c r="A344" s="49"/>
      <c r="B344" s="43" t="s">
        <v>276</v>
      </c>
      <c r="C344" s="43"/>
      <c r="D344" s="50" t="s">
        <v>277</v>
      </c>
      <c r="E344" s="51" t="s">
        <v>150</v>
      </c>
      <c r="F344" s="52">
        <v>615</v>
      </c>
      <c r="G344" s="53">
        <v>4.51</v>
      </c>
      <c r="H344" s="51">
        <f>F344*G344</f>
        <v>2773.65</v>
      </c>
      <c r="I344" s="40">
        <v>0.35</v>
      </c>
      <c r="J344" s="41">
        <f>H344*(1-I344)</f>
        <v>1802.8725000000002</v>
      </c>
      <c r="K344" s="42">
        <f>J344/F344</f>
        <v>2.9315000000000002</v>
      </c>
      <c r="L344" s="3"/>
      <c r="M344" s="3"/>
      <c r="N344" s="3"/>
      <c r="O344" s="3"/>
    </row>
    <row r="345" spans="1:15" s="2" customFormat="1" ht="13.5" x14ac:dyDescent="0.25">
      <c r="A345" s="33"/>
      <c r="B345" s="8" t="s">
        <v>276</v>
      </c>
      <c r="C345" s="8"/>
      <c r="D345" s="58" t="s">
        <v>325</v>
      </c>
      <c r="E345" s="36" t="s">
        <v>150</v>
      </c>
      <c r="F345" s="37">
        <v>301</v>
      </c>
      <c r="G345" s="38">
        <v>6</v>
      </c>
      <c r="H345" s="39">
        <f>F345*G345</f>
        <v>1806</v>
      </c>
      <c r="I345" s="40">
        <v>0.3</v>
      </c>
      <c r="J345" s="41">
        <f>H345*(1-I345)</f>
        <v>1264.1999999999998</v>
      </c>
      <c r="K345" s="42">
        <f>J345/F345</f>
        <v>4.1999999999999993</v>
      </c>
      <c r="L345" s="3"/>
      <c r="M345" s="3"/>
      <c r="N345" s="3"/>
      <c r="O345" s="3"/>
    </row>
    <row r="346" spans="1:15" ht="13.5" x14ac:dyDescent="0.25">
      <c r="A346" s="33"/>
      <c r="B346" s="8" t="s">
        <v>330</v>
      </c>
      <c r="C346" s="8"/>
      <c r="D346" s="58" t="s">
        <v>328</v>
      </c>
      <c r="E346" s="36" t="s">
        <v>150</v>
      </c>
      <c r="F346" s="37">
        <v>4563</v>
      </c>
      <c r="G346" s="38">
        <v>1</v>
      </c>
      <c r="H346" s="39">
        <f>F346*G346</f>
        <v>4563</v>
      </c>
      <c r="I346" s="40">
        <v>0.3</v>
      </c>
      <c r="J346" s="41">
        <f>H346*(1-I346)</f>
        <v>3194.1</v>
      </c>
      <c r="K346" s="42">
        <f>J346/F346</f>
        <v>0.7</v>
      </c>
    </row>
    <row r="347" spans="1:15" ht="13.5" x14ac:dyDescent="0.25">
      <c r="A347" s="33"/>
      <c r="B347" s="8" t="s">
        <v>223</v>
      </c>
      <c r="C347" s="34" t="s">
        <v>202</v>
      </c>
      <c r="D347" s="35" t="s">
        <v>24</v>
      </c>
      <c r="E347" s="36" t="s">
        <v>150</v>
      </c>
      <c r="F347" s="37">
        <v>85</v>
      </c>
      <c r="G347" s="38">
        <v>11.7</v>
      </c>
      <c r="H347" s="39">
        <f>F347*G347</f>
        <v>994.49999999999989</v>
      </c>
      <c r="I347" s="40">
        <v>0.36</v>
      </c>
      <c r="J347" s="41">
        <f>H347*(1-I347)</f>
        <v>636.4799999999999</v>
      </c>
      <c r="K347" s="42">
        <f>J347/F347</f>
        <v>7.4879999999999987</v>
      </c>
    </row>
    <row r="348" spans="1:15" s="2" customFormat="1" ht="13.5" x14ac:dyDescent="0.3">
      <c r="A348" s="17" t="s">
        <v>1028</v>
      </c>
      <c r="B348" s="17" t="s">
        <v>1029</v>
      </c>
      <c r="C348" s="17" t="s">
        <v>1030</v>
      </c>
      <c r="D348" s="18" t="s">
        <v>1029</v>
      </c>
      <c r="E348" s="17"/>
      <c r="F348" s="17"/>
      <c r="G348" s="17"/>
      <c r="H348" s="19" t="s">
        <v>401</v>
      </c>
      <c r="I348" s="17">
        <v>1</v>
      </c>
      <c r="J348" s="17"/>
      <c r="K348" s="20">
        <v>2.91</v>
      </c>
      <c r="L348" s="3"/>
      <c r="M348" s="3"/>
      <c r="N348" s="3"/>
      <c r="O348" s="3"/>
    </row>
    <row r="349" spans="1:15" ht="13.5" x14ac:dyDescent="0.3">
      <c r="A349" s="17" t="s">
        <v>1031</v>
      </c>
      <c r="B349" s="17" t="s">
        <v>1032</v>
      </c>
      <c r="C349" s="17" t="s">
        <v>1033</v>
      </c>
      <c r="D349" s="18" t="s">
        <v>1032</v>
      </c>
      <c r="E349" s="17"/>
      <c r="F349" s="17"/>
      <c r="G349" s="17"/>
      <c r="H349" s="19" t="s">
        <v>401</v>
      </c>
      <c r="I349" s="17">
        <v>1</v>
      </c>
      <c r="J349" s="17"/>
      <c r="K349" s="20">
        <v>3.65</v>
      </c>
    </row>
    <row r="350" spans="1:15" s="2" customFormat="1" ht="13.5" x14ac:dyDescent="0.3">
      <c r="A350" s="13" t="s">
        <v>1034</v>
      </c>
      <c r="B350" s="13" t="s">
        <v>1035</v>
      </c>
      <c r="C350" s="13" t="s">
        <v>1036</v>
      </c>
      <c r="D350" s="14" t="s">
        <v>1035</v>
      </c>
      <c r="E350" s="13"/>
      <c r="F350" s="13"/>
      <c r="G350" s="13"/>
      <c r="H350" s="15" t="s">
        <v>401</v>
      </c>
      <c r="I350" s="13">
        <v>1</v>
      </c>
      <c r="J350" s="13"/>
      <c r="K350" s="16">
        <v>6.59</v>
      </c>
    </row>
    <row r="351" spans="1:15" ht="13.5" x14ac:dyDescent="0.3">
      <c r="A351" s="13" t="s">
        <v>1037</v>
      </c>
      <c r="B351" s="13" t="s">
        <v>1038</v>
      </c>
      <c r="C351" s="13" t="s">
        <v>1039</v>
      </c>
      <c r="D351" s="14" t="s">
        <v>1038</v>
      </c>
      <c r="E351" s="13"/>
      <c r="F351" s="13"/>
      <c r="G351" s="13"/>
      <c r="H351" s="15" t="s">
        <v>401</v>
      </c>
      <c r="I351" s="13">
        <v>1</v>
      </c>
      <c r="J351" s="13"/>
      <c r="K351" s="16">
        <v>9.0500000000000007</v>
      </c>
      <c r="L351" s="2" t="s">
        <v>1040</v>
      </c>
      <c r="M351" s="2"/>
      <c r="N351" s="2"/>
      <c r="O351" s="2"/>
    </row>
    <row r="352" spans="1:15" s="2" customFormat="1" ht="13.5" x14ac:dyDescent="0.3">
      <c r="A352" s="13" t="s">
        <v>1041</v>
      </c>
      <c r="B352" s="13" t="s">
        <v>1042</v>
      </c>
      <c r="C352" s="13" t="s">
        <v>1043</v>
      </c>
      <c r="D352" s="14" t="s">
        <v>1042</v>
      </c>
      <c r="E352" s="13"/>
      <c r="F352" s="13"/>
      <c r="G352" s="13"/>
      <c r="H352" s="15" t="s">
        <v>401</v>
      </c>
      <c r="I352" s="13">
        <v>1</v>
      </c>
      <c r="J352" s="13"/>
      <c r="K352" s="16">
        <v>1.22</v>
      </c>
    </row>
    <row r="353" spans="1:15" s="2" customFormat="1" ht="13.5" x14ac:dyDescent="0.25">
      <c r="A353" s="49"/>
      <c r="B353" s="43" t="s">
        <v>292</v>
      </c>
      <c r="C353" s="54" t="s">
        <v>164</v>
      </c>
      <c r="D353" s="50" t="s">
        <v>191</v>
      </c>
      <c r="E353" s="51" t="s">
        <v>150</v>
      </c>
      <c r="F353" s="52">
        <v>615</v>
      </c>
      <c r="G353" s="53">
        <v>1.9</v>
      </c>
      <c r="H353" s="51">
        <f>F353*G353</f>
        <v>1168.5</v>
      </c>
      <c r="I353" s="40">
        <v>0.35</v>
      </c>
      <c r="J353" s="41">
        <f>H353*(1-I353)</f>
        <v>759.52499999999998</v>
      </c>
      <c r="K353" s="42">
        <f>J353/F353</f>
        <v>1.2349999999999999</v>
      </c>
      <c r="L353" s="3"/>
      <c r="M353" s="3"/>
      <c r="N353" s="3"/>
      <c r="O353" s="3"/>
    </row>
    <row r="354" spans="1:15" s="2" customFormat="1" ht="13.5" x14ac:dyDescent="0.3">
      <c r="A354" s="17" t="s">
        <v>1044</v>
      </c>
      <c r="B354" s="17" t="s">
        <v>1045</v>
      </c>
      <c r="C354" s="17" t="s">
        <v>1046</v>
      </c>
      <c r="D354" s="18" t="s">
        <v>1045</v>
      </c>
      <c r="E354" s="17"/>
      <c r="F354" s="17"/>
      <c r="G354" s="17"/>
      <c r="H354" s="19" t="s">
        <v>401</v>
      </c>
      <c r="I354" s="17">
        <v>1</v>
      </c>
      <c r="J354" s="17"/>
      <c r="K354" s="20">
        <v>4.0599999999999996</v>
      </c>
      <c r="L354" s="3"/>
      <c r="M354" s="3"/>
      <c r="N354" s="3"/>
      <c r="O354" s="3"/>
    </row>
    <row r="355" spans="1:15" s="2" customFormat="1" ht="13.5" x14ac:dyDescent="0.25">
      <c r="A355" s="33"/>
      <c r="B355" s="8" t="s">
        <v>329</v>
      </c>
      <c r="C355" s="8"/>
      <c r="D355" s="58" t="s">
        <v>327</v>
      </c>
      <c r="E355" s="36" t="s">
        <v>150</v>
      </c>
      <c r="F355" s="37">
        <v>3568</v>
      </c>
      <c r="G355" s="38">
        <v>0.75</v>
      </c>
      <c r="H355" s="39">
        <f>F355*G355</f>
        <v>2676</v>
      </c>
      <c r="I355" s="40">
        <v>0.3</v>
      </c>
      <c r="J355" s="41">
        <f>H355*(1-I355)</f>
        <v>1873.1999999999998</v>
      </c>
      <c r="K355" s="42">
        <f>J355/F355</f>
        <v>0.52499999999999991</v>
      </c>
      <c r="L355" s="3"/>
      <c r="M355" s="3"/>
      <c r="N355" s="3"/>
      <c r="O355" s="3"/>
    </row>
    <row r="356" spans="1:15" s="2" customFormat="1" ht="27" x14ac:dyDescent="0.3">
      <c r="A356" s="17" t="s">
        <v>1047</v>
      </c>
      <c r="B356" s="17" t="s">
        <v>1048</v>
      </c>
      <c r="C356" s="17" t="s">
        <v>1049</v>
      </c>
      <c r="D356" s="18" t="s">
        <v>1048</v>
      </c>
      <c r="E356" s="17"/>
      <c r="F356" s="17"/>
      <c r="G356" s="17"/>
      <c r="H356" s="19" t="s">
        <v>401</v>
      </c>
      <c r="I356" s="17">
        <v>1</v>
      </c>
      <c r="J356" s="17"/>
      <c r="K356" s="20">
        <v>1.96</v>
      </c>
      <c r="L356" s="3"/>
      <c r="M356" s="3"/>
      <c r="N356" s="3"/>
      <c r="O356" s="3"/>
    </row>
    <row r="357" spans="1:15" s="2" customFormat="1" ht="13.5" x14ac:dyDescent="0.25">
      <c r="A357" s="49"/>
      <c r="B357" s="43" t="s">
        <v>279</v>
      </c>
      <c r="C357" s="43"/>
      <c r="D357" s="50" t="s">
        <v>280</v>
      </c>
      <c r="E357" s="51" t="s">
        <v>150</v>
      </c>
      <c r="F357" s="52">
        <v>345</v>
      </c>
      <c r="G357" s="53">
        <v>1.05</v>
      </c>
      <c r="H357" s="51">
        <f>F357*G357</f>
        <v>362.25</v>
      </c>
      <c r="I357" s="40">
        <v>0.35</v>
      </c>
      <c r="J357" s="41">
        <f>H357*(1-I357)</f>
        <v>235.46250000000001</v>
      </c>
      <c r="K357" s="42">
        <f>J357/F357</f>
        <v>0.6825</v>
      </c>
      <c r="L357" s="3"/>
      <c r="M357" s="3"/>
      <c r="N357" s="3"/>
      <c r="O357" s="3"/>
    </row>
    <row r="358" spans="1:15" ht="27" x14ac:dyDescent="0.3">
      <c r="A358" s="13" t="s">
        <v>1050</v>
      </c>
      <c r="B358" s="13" t="s">
        <v>1051</v>
      </c>
      <c r="C358" s="13" t="s">
        <v>1052</v>
      </c>
      <c r="D358" s="14" t="s">
        <v>1051</v>
      </c>
      <c r="E358" s="13"/>
      <c r="F358" s="13"/>
      <c r="G358" s="13"/>
      <c r="H358" s="15" t="s">
        <v>401</v>
      </c>
      <c r="I358" s="13">
        <v>1</v>
      </c>
      <c r="J358" s="13"/>
      <c r="K358" s="16">
        <v>975</v>
      </c>
      <c r="L358" s="2"/>
      <c r="M358" s="2"/>
      <c r="N358" s="2"/>
      <c r="O358" s="2"/>
    </row>
    <row r="359" spans="1:15" ht="13.5" x14ac:dyDescent="0.3">
      <c r="A359" s="13" t="s">
        <v>1053</v>
      </c>
      <c r="B359" s="13" t="s">
        <v>1054</v>
      </c>
      <c r="C359" s="13" t="s">
        <v>1055</v>
      </c>
      <c r="D359" s="14" t="s">
        <v>1054</v>
      </c>
      <c r="E359" s="13"/>
      <c r="F359" s="13"/>
      <c r="G359" s="13"/>
      <c r="H359" s="15" t="s">
        <v>451</v>
      </c>
      <c r="I359" s="13">
        <v>12</v>
      </c>
      <c r="J359" s="13"/>
      <c r="K359" s="16">
        <v>0.41</v>
      </c>
      <c r="L359" s="2" t="s">
        <v>1056</v>
      </c>
      <c r="M359" s="2"/>
      <c r="N359" s="2"/>
      <c r="O359" s="2"/>
    </row>
    <row r="360" spans="1:15" s="2" customFormat="1" ht="13.5" x14ac:dyDescent="0.3">
      <c r="A360" s="13" t="s">
        <v>1057</v>
      </c>
      <c r="B360" s="13" t="s">
        <v>1058</v>
      </c>
      <c r="C360" s="13" t="s">
        <v>1059</v>
      </c>
      <c r="D360" s="14" t="s">
        <v>1058</v>
      </c>
      <c r="E360" s="13"/>
      <c r="F360" s="13"/>
      <c r="G360" s="13"/>
      <c r="H360" s="15" t="s">
        <v>401</v>
      </c>
      <c r="I360" s="13">
        <v>1</v>
      </c>
      <c r="J360" s="13"/>
      <c r="K360" s="16">
        <v>11.87</v>
      </c>
      <c r="L360" s="2" t="s">
        <v>1060</v>
      </c>
    </row>
    <row r="361" spans="1:15" s="2" customFormat="1" ht="13.5" x14ac:dyDescent="0.3">
      <c r="A361" s="13" t="s">
        <v>1061</v>
      </c>
      <c r="B361" s="13" t="s">
        <v>1062</v>
      </c>
      <c r="C361" s="13" t="s">
        <v>1063</v>
      </c>
      <c r="D361" s="14" t="s">
        <v>1062</v>
      </c>
      <c r="E361" s="13"/>
      <c r="F361" s="13"/>
      <c r="G361" s="13"/>
      <c r="H361" s="15" t="s">
        <v>451</v>
      </c>
      <c r="I361" s="13">
        <v>12</v>
      </c>
      <c r="J361" s="13"/>
      <c r="K361" s="16">
        <v>0.38</v>
      </c>
      <c r="L361" s="2" t="s">
        <v>1064</v>
      </c>
    </row>
    <row r="362" spans="1:15" s="2" customFormat="1" ht="13.5" x14ac:dyDescent="0.3">
      <c r="A362" s="13" t="s">
        <v>1065</v>
      </c>
      <c r="B362" s="13" t="s">
        <v>1066</v>
      </c>
      <c r="C362" s="13" t="s">
        <v>1067</v>
      </c>
      <c r="D362" s="14" t="s">
        <v>1066</v>
      </c>
      <c r="E362" s="13"/>
      <c r="F362" s="13"/>
      <c r="G362" s="13"/>
      <c r="H362" s="15" t="s">
        <v>451</v>
      </c>
      <c r="I362" s="13">
        <v>12</v>
      </c>
      <c r="J362" s="13"/>
      <c r="K362" s="16">
        <v>0.42</v>
      </c>
    </row>
    <row r="363" spans="1:15" s="2" customFormat="1" ht="13.5" x14ac:dyDescent="0.25">
      <c r="A363" s="33"/>
      <c r="B363" s="8" t="s">
        <v>261</v>
      </c>
      <c r="C363" s="34" t="s">
        <v>251</v>
      </c>
      <c r="D363" s="35"/>
      <c r="E363" s="36" t="s">
        <v>150</v>
      </c>
      <c r="F363" s="61">
        <v>210</v>
      </c>
      <c r="G363" s="38">
        <v>27.5</v>
      </c>
      <c r="H363" s="39">
        <f>F363*G363</f>
        <v>5775</v>
      </c>
      <c r="I363" s="40">
        <v>0.36</v>
      </c>
      <c r="J363" s="41">
        <f>H363*(1-I363)</f>
        <v>3696</v>
      </c>
      <c r="K363" s="42">
        <f>J363/F363</f>
        <v>17.600000000000001</v>
      </c>
      <c r="L363" s="3"/>
      <c r="M363" s="3"/>
      <c r="N363" s="3"/>
      <c r="O363" s="3"/>
    </row>
    <row r="364" spans="1:15" s="2" customFormat="1" ht="13.5" x14ac:dyDescent="0.25">
      <c r="A364" s="33"/>
      <c r="B364" s="8" t="s">
        <v>261</v>
      </c>
      <c r="C364" s="34" t="s">
        <v>256</v>
      </c>
      <c r="D364" s="35"/>
      <c r="E364" s="36" t="s">
        <v>150</v>
      </c>
      <c r="F364" s="61">
        <v>275</v>
      </c>
      <c r="G364" s="38">
        <v>27.5</v>
      </c>
      <c r="H364" s="39">
        <f>F364*G364</f>
        <v>7562.5</v>
      </c>
      <c r="I364" s="40">
        <v>0.36</v>
      </c>
      <c r="J364" s="41">
        <f>H364*(1-I364)</f>
        <v>4840</v>
      </c>
      <c r="K364" s="42">
        <f>J364/F364</f>
        <v>17.600000000000001</v>
      </c>
      <c r="L364" s="3"/>
      <c r="M364" s="3"/>
      <c r="N364" s="3"/>
      <c r="O364" s="3"/>
    </row>
    <row r="365" spans="1:15" s="2" customFormat="1" ht="13.5" x14ac:dyDescent="0.25">
      <c r="A365" s="49"/>
      <c r="B365" s="8"/>
      <c r="C365" s="43" t="s">
        <v>164</v>
      </c>
      <c r="D365" s="44" t="s">
        <v>186</v>
      </c>
      <c r="E365" s="36" t="s">
        <v>150</v>
      </c>
      <c r="F365" s="37">
        <v>144</v>
      </c>
      <c r="G365" s="53">
        <v>1.9</v>
      </c>
      <c r="H365" s="51">
        <f>F365*G365</f>
        <v>273.59999999999997</v>
      </c>
      <c r="I365" s="40">
        <v>0.3</v>
      </c>
      <c r="J365" s="41">
        <f>H365*(1-I365)</f>
        <v>191.51999999999995</v>
      </c>
      <c r="K365" s="42">
        <f>J365/F365</f>
        <v>1.3299999999999996</v>
      </c>
      <c r="L365" s="3"/>
      <c r="M365" s="3"/>
      <c r="N365" s="3"/>
      <c r="O365" s="3"/>
    </row>
    <row r="366" spans="1:15" x14ac:dyDescent="0.25">
      <c r="G366" s="3"/>
      <c r="J366" s="5"/>
    </row>
    <row r="367" spans="1:15" x14ac:dyDescent="0.25">
      <c r="G367" s="3"/>
      <c r="J367" s="5"/>
    </row>
    <row r="368" spans="1:15" x14ac:dyDescent="0.25">
      <c r="G368" s="3"/>
      <c r="J368" s="5"/>
    </row>
    <row r="369" spans="7:10" x14ac:dyDescent="0.25">
      <c r="G369" s="3"/>
      <c r="J369" s="5"/>
    </row>
    <row r="370" spans="7:10" x14ac:dyDescent="0.25">
      <c r="G370" s="3"/>
      <c r="J370" s="5"/>
    </row>
    <row r="371" spans="7:10" x14ac:dyDescent="0.25">
      <c r="G371" s="3"/>
      <c r="J371" s="5"/>
    </row>
    <row r="372" spans="7:10" x14ac:dyDescent="0.25">
      <c r="G372" s="3"/>
      <c r="J372" s="5"/>
    </row>
    <row r="373" spans="7:10" x14ac:dyDescent="0.25">
      <c r="G373" s="3"/>
      <c r="J373" s="5"/>
    </row>
    <row r="374" spans="7:10" x14ac:dyDescent="0.25">
      <c r="G374" s="3"/>
      <c r="J374" s="5"/>
    </row>
    <row r="375" spans="7:10" x14ac:dyDescent="0.25">
      <c r="G375" s="3"/>
      <c r="J375" s="5"/>
    </row>
    <row r="376" spans="7:10" x14ac:dyDescent="0.25">
      <c r="G376" s="3"/>
      <c r="J376" s="5"/>
    </row>
    <row r="377" spans="7:10" x14ac:dyDescent="0.25">
      <c r="G377" s="3"/>
      <c r="J377" s="5"/>
    </row>
    <row r="378" spans="7:10" x14ac:dyDescent="0.25">
      <c r="G378" s="3"/>
      <c r="J378" s="5"/>
    </row>
    <row r="379" spans="7:10" x14ac:dyDescent="0.25">
      <c r="G379" s="3"/>
      <c r="J379" s="5"/>
    </row>
    <row r="380" spans="7:10" x14ac:dyDescent="0.25">
      <c r="G380" s="3"/>
      <c r="J380" s="5"/>
    </row>
    <row r="381" spans="7:10" x14ac:dyDescent="0.25">
      <c r="G381" s="3"/>
      <c r="J381" s="5"/>
    </row>
    <row r="382" spans="7:10" x14ac:dyDescent="0.25">
      <c r="G382" s="3"/>
      <c r="J382" s="5"/>
    </row>
  </sheetData>
  <autoFilter ref="A6:O365" xr:uid="{00000000-0009-0000-0000-000004000000}">
    <sortState xmlns:xlrd2="http://schemas.microsoft.com/office/spreadsheetml/2017/richdata2" ref="A7:O365">
      <sortCondition ref="B6:B365"/>
    </sortState>
  </autoFilter>
  <pageMargins left="0.7" right="0.7" top="0.75" bottom="0.75" header="0.3" footer="0.3"/>
  <pageSetup paperSize="9" orientation="portrait" horizontalDpi="300" verticalDpi="300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Kernassortiment</vt:lpstr>
      <vt:lpstr>Rapportdetails</vt:lpstr>
      <vt:lpstr>Aanvulling voor DJI</vt:lpstr>
      <vt:lpstr>Controle artikelen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Boomkamp, Maartje (CD)</dc:creator>
  <cp:lastModifiedBy>Schuurman, W.A. (Wietske)</cp:lastModifiedBy>
  <cp:lastPrinted>2024-02-19T10:26:37Z</cp:lastPrinted>
  <dcterms:created xsi:type="dcterms:W3CDTF">2017-05-18T07:17:41Z</dcterms:created>
  <dcterms:modified xsi:type="dcterms:W3CDTF">2024-03-04T08:40:48Z</dcterms:modified>
</cp:coreProperties>
</file>