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defaultThemeVersion="124226"/>
  <mc:AlternateContent xmlns:mc="http://schemas.openxmlformats.org/markup-compatibility/2006">
    <mc:Choice Requires="x15">
      <x15ac:absPath xmlns:x15ac="http://schemas.microsoft.com/office/spreadsheetml/2010/11/ac" url="I:\inkoop\Initiële Inkoop\2023\L-EU-23-11 Elektronen Microscoop\2c. Aanbestedingssdocumenten (PVE)\"/>
    </mc:Choice>
  </mc:AlternateContent>
  <xr:revisionPtr revIDLastSave="0" documentId="13_ncr:1_{C7B2DF91-DB0B-49D0-804C-3A729428E0F3}" xr6:coauthVersionLast="47" xr6:coauthVersionMax="47" xr10:uidLastSave="{00000000-0000-0000-0000-000000000000}"/>
  <bookViews>
    <workbookView xWindow="28680" yWindow="-120" windowWidth="25440" windowHeight="15390" tabRatio="800" activeTab="1" xr2:uid="{00000000-000D-0000-FFFF-FFFF00000000}"/>
  </bookViews>
  <sheets>
    <sheet name="Purchase price" sheetId="20" r:id="rId1"/>
    <sheet name="Maintenance price" sheetId="18" r:id="rId2"/>
  </sheets>
  <definedNames>
    <definedName name="MaxPnt" localSheetId="1">'Maintenance price'!$B$18</definedName>
    <definedName name="MaxPnt" localSheetId="0">'Purchase price'!$B$18</definedName>
    <definedName name="MaxPnt">#REF!</definedName>
    <definedName name="PrIn" localSheetId="1">'Maintenance price'!$B$21</definedName>
    <definedName name="PrIn" localSheetId="0">'Purchase price'!$B$21</definedName>
    <definedName name="PrIn">#REF!</definedName>
    <definedName name="PrKn" localSheetId="1">'Maintenance price'!$B$15</definedName>
    <definedName name="PrKn" localSheetId="0">'Purchase price'!$B$15</definedName>
    <definedName name="PrKn">#REF!</definedName>
    <definedName name="PrMax" localSheetId="1">'Maintenance price'!$B$17</definedName>
    <definedName name="PrMax" localSheetId="0">'Purchase price'!$B$17</definedName>
    <definedName name="PrMax">#REF!</definedName>
    <definedName name="PuKn" localSheetId="1">'Maintenance price'!$B$16</definedName>
    <definedName name="PuKn" localSheetId="0">'Purchase price'!$B$16</definedName>
    <definedName name="PuK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1" i="20" l="1"/>
  <c r="M16" i="20" s="1"/>
  <c r="C28" i="20"/>
  <c r="B28" i="20"/>
  <c r="C27" i="20"/>
  <c r="B27" i="20"/>
  <c r="M19" i="20"/>
  <c r="L19" i="20"/>
  <c r="N18" i="20"/>
  <c r="M18" i="20"/>
  <c r="J16" i="20"/>
  <c r="I16" i="20"/>
  <c r="M15" i="20"/>
  <c r="K15" i="20"/>
  <c r="J15" i="20"/>
  <c r="A31" i="18"/>
  <c r="M16" i="18" s="1"/>
  <c r="C28" i="18"/>
  <c r="B28" i="18"/>
  <c r="C27" i="18"/>
  <c r="B27" i="18"/>
  <c r="M19" i="18"/>
  <c r="L19" i="18"/>
  <c r="N18" i="18"/>
  <c r="M18" i="18"/>
  <c r="J16" i="18"/>
  <c r="I16" i="18"/>
  <c r="M15" i="18"/>
  <c r="K15" i="18"/>
  <c r="J15" i="18"/>
</calcChain>
</file>

<file path=xl/sharedStrings.xml><?xml version="1.0" encoding="utf-8"?>
<sst xmlns="http://schemas.openxmlformats.org/spreadsheetml/2006/main" count="56" uniqueCount="25">
  <si>
    <t>Prijsknippunt</t>
  </si>
  <si>
    <t>Puntenknippunt</t>
  </si>
  <si>
    <t>Maximale prijs</t>
  </si>
  <si>
    <t>Inschrijvingsprijs</t>
  </si>
  <si>
    <t>x</t>
  </si>
  <si>
    <t>y</t>
  </si>
  <si>
    <t>euro</t>
  </si>
  <si>
    <t>punten</t>
  </si>
  <si>
    <t>Gegevens perceel</t>
  </si>
  <si>
    <t>Gegevens inschrijver</t>
  </si>
  <si>
    <t>Berekende gegevens grafiek</t>
  </si>
  <si>
    <t>Deel 1</t>
  </si>
  <si>
    <t>Deel 2</t>
  </si>
  <si>
    <t>A</t>
  </si>
  <si>
    <t>B</t>
  </si>
  <si>
    <t>Score</t>
  </si>
  <si>
    <r>
      <t>Grafiekformule: Punten =</t>
    </r>
    <r>
      <rPr>
        <i/>
        <sz val="11"/>
        <color theme="1"/>
        <rFont val="Calibri"/>
        <family val="2"/>
        <scheme val="minor"/>
      </rPr>
      <t xml:space="preserve"> </t>
    </r>
    <r>
      <rPr>
        <b/>
        <i/>
        <sz val="11"/>
        <color rgb="FFFF0000"/>
        <rFont val="Calibri"/>
        <family val="2"/>
        <scheme val="minor"/>
      </rPr>
      <t>A</t>
    </r>
    <r>
      <rPr>
        <sz val="11"/>
        <color theme="1"/>
        <rFont val="Calibri"/>
        <family val="2"/>
        <scheme val="minor"/>
      </rPr>
      <t xml:space="preserve"> x Inschrijvingsprijs + </t>
    </r>
    <r>
      <rPr>
        <b/>
        <i/>
        <sz val="11"/>
        <color rgb="FFFF0000"/>
        <rFont val="Calibri"/>
        <family val="2"/>
        <scheme val="minor"/>
      </rPr>
      <t>B</t>
    </r>
  </si>
  <si>
    <t>Maximum pnt</t>
  </si>
  <si>
    <t>Naam</t>
  </si>
  <si>
    <t>PrKn</t>
  </si>
  <si>
    <t>PuKn</t>
  </si>
  <si>
    <t>PrMax</t>
  </si>
  <si>
    <t>Rekenblad gunningscriterium G1.5</t>
  </si>
  <si>
    <t>You only have to fill in the blue cell (B21). Enter the total amount that you offer the LUMC. The amount is inclusive of VAT and all costs included in the delivery (DDP), installation and commissioning of the machine</t>
  </si>
  <si>
    <t>You only have to fill in the blue cell (B21). Enter the total amount that you offer the LUMC for a one year full service maintenance agreement (average  yearly price over 13 years of Maintenance). The amount is inclusive of VAT and all costs included in the delivery (DDP), installation and commissioning of the machine. This amount is applicable after 24 months of warranty and can be indexed annually according to the average NZa standard with a maximum of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</si>
</sst>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
    <numFmt numFmtId="165" formatCode="0.000"/>
  </numFmts>
  <fonts count="5" x14ac:knownFonts="1">
    <font>
      <sz val="11"/>
      <color theme="1"/>
      <name val="Calibri"/>
      <family val="2"/>
      <scheme val="minor"/>
    </font>
    <font>
      <b/>
      <sz val="11"/>
      <color theme="1"/>
      <name val="Calibri"/>
      <family val="2"/>
      <scheme val="minor"/>
    </font>
    <font>
      <i/>
      <sz val="11"/>
      <color theme="1"/>
      <name val="Calibri"/>
      <family val="2"/>
      <scheme val="minor"/>
    </font>
    <font>
      <b/>
      <i/>
      <sz val="11"/>
      <color rgb="FFFF0000"/>
      <name val="Calibri"/>
      <family val="2"/>
      <scheme val="minor"/>
    </font>
    <font>
      <b/>
      <sz val="22"/>
      <color theme="1"/>
      <name val="Calibri"/>
      <family val="2"/>
      <scheme val="minor"/>
    </font>
  </fonts>
  <fills count="6">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rgb="FF00FF00"/>
        <bgColor indexed="64"/>
      </patternFill>
    </fill>
    <fill>
      <patternFill patternType="solid">
        <fgColor theme="3" tint="0.39997558519241921"/>
        <bgColor indexed="64"/>
      </patternFill>
    </fill>
  </fills>
  <borders count="1">
    <border>
      <left/>
      <right/>
      <top/>
      <bottom/>
      <diagonal/>
    </border>
  </borders>
  <cellStyleXfs count="1">
    <xf numFmtId="0" fontId="0" fillId="0" borderId="0"/>
  </cellStyleXfs>
  <cellXfs count="19">
    <xf numFmtId="0" fontId="0" fillId="0" borderId="0" xfId="0"/>
    <xf numFmtId="0" fontId="0" fillId="5" borderId="0" xfId="0" applyFill="1" applyProtection="1">
      <protection locked="0"/>
    </xf>
    <xf numFmtId="0" fontId="1" fillId="0" borderId="0" xfId="0" applyFont="1" applyFill="1" applyAlignment="1" applyProtection="1"/>
    <xf numFmtId="0" fontId="0" fillId="0" borderId="0" xfId="0" applyFill="1" applyProtection="1"/>
    <xf numFmtId="0" fontId="1" fillId="3" borderId="0" xfId="0" applyFont="1" applyFill="1" applyProtection="1"/>
    <xf numFmtId="0" fontId="0" fillId="0" borderId="0" xfId="0" applyProtection="1"/>
    <xf numFmtId="0" fontId="1" fillId="0" borderId="0" xfId="0" applyFont="1" applyFill="1" applyProtection="1"/>
    <xf numFmtId="0" fontId="0" fillId="2" borderId="0" xfId="0" applyFill="1" applyProtection="1"/>
    <xf numFmtId="0" fontId="0" fillId="0" borderId="0" xfId="0" applyAlignment="1" applyProtection="1">
      <alignment horizontal="right"/>
    </xf>
    <xf numFmtId="1" fontId="0" fillId="0" borderId="0" xfId="0" applyNumberFormat="1" applyProtection="1"/>
    <xf numFmtId="0" fontId="3" fillId="0" borderId="0" xfId="0" applyFont="1" applyAlignment="1" applyProtection="1">
      <alignment horizontal="center"/>
    </xf>
    <xf numFmtId="164" fontId="1" fillId="4" borderId="0" xfId="0" applyNumberFormat="1" applyFont="1" applyFill="1" applyProtection="1"/>
    <xf numFmtId="0" fontId="0" fillId="3" borderId="0" xfId="0" applyFill="1" applyAlignment="1" applyProtection="1">
      <alignment horizontal="center"/>
    </xf>
    <xf numFmtId="0" fontId="1" fillId="3" borderId="0" xfId="0" applyFont="1" applyFill="1" applyAlignment="1" applyProtection="1">
      <alignment horizontal="center"/>
    </xf>
    <xf numFmtId="165" fontId="4" fillId="4" borderId="0" xfId="0" applyNumberFormat="1" applyFont="1" applyFill="1" applyAlignment="1" applyProtection="1">
      <alignment horizontal="center" vertical="center"/>
    </xf>
    <xf numFmtId="1" fontId="4" fillId="0" borderId="0" xfId="0" applyNumberFormat="1" applyFont="1" applyFill="1" applyAlignment="1" applyProtection="1">
      <alignment horizontal="center" vertical="center"/>
    </xf>
    <xf numFmtId="0" fontId="0" fillId="0" borderId="0" xfId="0" applyAlignment="1" applyProtection="1">
      <alignment horizontal="left" vertical="top" wrapText="1"/>
    </xf>
    <xf numFmtId="0" fontId="1" fillId="2" borderId="0" xfId="0" applyFont="1" applyFill="1" applyAlignment="1" applyProtection="1">
      <alignment horizontal="right"/>
      <protection locked="0"/>
    </xf>
    <xf numFmtId="0" fontId="1" fillId="0" borderId="0" xfId="0" applyFont="1" applyFill="1" applyAlignment="1" applyProtection="1">
      <alignment horizontal="right"/>
    </xf>
  </cellXfs>
  <cellStyles count="1">
    <cellStyle name="Standaard" xfId="0" builtinId="0"/>
  </cellStyles>
  <dxfs count="2">
    <dxf>
      <fill>
        <patternFill>
          <bgColor rgb="FF00FF00"/>
        </patternFill>
      </fill>
    </dxf>
    <dxf>
      <fill>
        <patternFill>
          <bgColor rgb="FF00FF00"/>
        </patternFill>
      </fill>
    </dxf>
  </dxfs>
  <tableStyles count="0" defaultTableStyle="TableStyleMedium2" defaultPivotStyle="PivotStyleLight16"/>
  <colors>
    <mruColors>
      <color rgb="FF00FF00"/>
      <color rgb="FFFF0000"/>
      <color rgb="FF09AF0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nl-NL"/>
              <a:t>Gunningscriterium</a:t>
            </a:r>
          </a:p>
        </c:rich>
      </c:tx>
      <c:overlay val="0"/>
    </c:title>
    <c:autoTitleDeleted val="0"/>
    <c:plotArea>
      <c:layout>
        <c:manualLayout>
          <c:layoutTarget val="inner"/>
          <c:xMode val="edge"/>
          <c:yMode val="edge"/>
          <c:x val="3.527948463662179E-2"/>
          <c:y val="9.9516014854989593E-2"/>
          <c:w val="0.92917455442029184"/>
          <c:h val="0.75592881802637779"/>
        </c:manualLayout>
      </c:layout>
      <c:scatterChart>
        <c:scatterStyle val="lineMarker"/>
        <c:varyColors val="0"/>
        <c:ser>
          <c:idx val="0"/>
          <c:order val="0"/>
          <c:marker>
            <c:symbol val="diamond"/>
            <c:size val="5"/>
          </c:marker>
          <c:dLbls>
            <c:dLbl>
              <c:idx val="0"/>
              <c:delete val="1"/>
              <c:extLst>
                <c:ext xmlns:c15="http://schemas.microsoft.com/office/drawing/2012/chart" uri="{CE6537A1-D6FC-4f65-9D91-7224C49458BB}"/>
                <c:ext xmlns:c16="http://schemas.microsoft.com/office/drawing/2014/chart" uri="{C3380CC4-5D6E-409C-BE32-E72D297353CC}">
                  <c16:uniqueId val="{00000000-6F89-4126-925E-51A2DBED1749}"/>
                </c:ext>
              </c:extLst>
            </c:dLbl>
            <c:spPr>
              <a:noFill/>
              <a:ln>
                <a:noFill/>
              </a:ln>
              <a:effectLst/>
            </c:spPr>
            <c:dLblPos val="t"/>
            <c:showLegendKey val="0"/>
            <c:showVal val="1"/>
            <c:showCatName val="1"/>
            <c:showSerName val="0"/>
            <c:showPercent val="0"/>
            <c:showBubbleSize val="0"/>
            <c:separator>; </c:separator>
            <c:showLeaderLines val="0"/>
            <c:extLst>
              <c:ext xmlns:c15="http://schemas.microsoft.com/office/drawing/2012/chart" uri="{CE6537A1-D6FC-4f65-9D91-7224C49458BB}">
                <c15:showLeaderLines val="0"/>
              </c:ext>
            </c:extLst>
          </c:dLbls>
          <c:xVal>
            <c:numRef>
              <c:f>'Purchase price'!$I$15:$J$15</c:f>
              <c:numCache>
                <c:formatCode>General</c:formatCode>
                <c:ptCount val="2"/>
                <c:pt idx="0">
                  <c:v>0</c:v>
                </c:pt>
                <c:pt idx="1">
                  <c:v>600000</c:v>
                </c:pt>
              </c:numCache>
            </c:numRef>
          </c:xVal>
          <c:yVal>
            <c:numRef>
              <c:f>'Purchase price'!$I$16:$J$16</c:f>
              <c:numCache>
                <c:formatCode>General</c:formatCode>
                <c:ptCount val="2"/>
                <c:pt idx="0">
                  <c:v>600</c:v>
                </c:pt>
                <c:pt idx="1">
                  <c:v>600</c:v>
                </c:pt>
              </c:numCache>
            </c:numRef>
          </c:yVal>
          <c:smooth val="0"/>
          <c:extLst>
            <c:ext xmlns:c16="http://schemas.microsoft.com/office/drawing/2014/chart" uri="{C3380CC4-5D6E-409C-BE32-E72D297353CC}">
              <c16:uniqueId val="{00000001-6F89-4126-925E-51A2DBED1749}"/>
            </c:ext>
          </c:extLst>
        </c:ser>
        <c:ser>
          <c:idx val="1"/>
          <c:order val="1"/>
          <c:tx>
            <c:v>twee</c:v>
          </c:tx>
          <c:marker>
            <c:symbol val="diamond"/>
            <c:size val="5"/>
          </c:marker>
          <c:dLbls>
            <c:dLbl>
              <c:idx val="1"/>
              <c:delete val="1"/>
              <c:extLst>
                <c:ext xmlns:c15="http://schemas.microsoft.com/office/drawing/2012/chart" uri="{CE6537A1-D6FC-4f65-9D91-7224C49458BB}"/>
                <c:ext xmlns:c16="http://schemas.microsoft.com/office/drawing/2014/chart" uri="{C3380CC4-5D6E-409C-BE32-E72D297353CC}">
                  <c16:uniqueId val="{00000002-6F89-4126-925E-51A2DBED1749}"/>
                </c:ext>
              </c:extLst>
            </c:dLbl>
            <c:spPr>
              <a:noFill/>
              <a:ln>
                <a:noFill/>
              </a:ln>
              <a:effectLst/>
            </c:spPr>
            <c:dLblPos val="t"/>
            <c:showLegendKey val="0"/>
            <c:showVal val="1"/>
            <c:showCatName val="1"/>
            <c:showSerName val="0"/>
            <c:showPercent val="0"/>
            <c:showBubbleSize val="0"/>
            <c:separator>; </c:separator>
            <c:showLeaderLines val="0"/>
            <c:extLst>
              <c:ext xmlns:c15="http://schemas.microsoft.com/office/drawing/2012/chart" uri="{CE6537A1-D6FC-4f65-9D91-7224C49458BB}">
                <c15:showLeaderLines val="0"/>
              </c:ext>
            </c:extLst>
          </c:dLbls>
          <c:xVal>
            <c:numRef>
              <c:f>'Purchase price'!$J$15:$K$15</c:f>
              <c:numCache>
                <c:formatCode>General</c:formatCode>
                <c:ptCount val="2"/>
                <c:pt idx="0">
                  <c:v>600000</c:v>
                </c:pt>
                <c:pt idx="1">
                  <c:v>800000</c:v>
                </c:pt>
              </c:numCache>
            </c:numRef>
          </c:xVal>
          <c:yVal>
            <c:numRef>
              <c:f>'Purchase price'!$J$16:$K$16</c:f>
              <c:numCache>
                <c:formatCode>General</c:formatCode>
                <c:ptCount val="2"/>
                <c:pt idx="0">
                  <c:v>600</c:v>
                </c:pt>
                <c:pt idx="1">
                  <c:v>0</c:v>
                </c:pt>
              </c:numCache>
            </c:numRef>
          </c:yVal>
          <c:smooth val="0"/>
          <c:extLst>
            <c:ext xmlns:c16="http://schemas.microsoft.com/office/drawing/2014/chart" uri="{C3380CC4-5D6E-409C-BE32-E72D297353CC}">
              <c16:uniqueId val="{00000003-6F89-4126-925E-51A2DBED1749}"/>
            </c:ext>
          </c:extLst>
        </c:ser>
        <c:ser>
          <c:idx val="2"/>
          <c:order val="2"/>
          <c:tx>
            <c:v>drie</c:v>
          </c:tx>
          <c:marker>
            <c:symbol val="square"/>
            <c:size val="10"/>
            <c:spPr>
              <a:solidFill>
                <a:srgbClr val="00FF00"/>
              </a:solidFill>
            </c:spPr>
          </c:marker>
          <c:dPt>
            <c:idx val="0"/>
            <c:marker>
              <c:spPr>
                <a:solidFill>
                  <a:srgbClr val="00FF00"/>
                </a:solidFill>
                <a:ln>
                  <a:solidFill>
                    <a:schemeClr val="accent2">
                      <a:lumMod val="40000"/>
                      <a:lumOff val="60000"/>
                    </a:schemeClr>
                  </a:solidFill>
                </a:ln>
              </c:spPr>
            </c:marker>
            <c:bubble3D val="0"/>
            <c:extLst>
              <c:ext xmlns:c16="http://schemas.microsoft.com/office/drawing/2014/chart" uri="{C3380CC4-5D6E-409C-BE32-E72D297353CC}">
                <c16:uniqueId val="{00000004-6F89-4126-925E-51A2DBED1749}"/>
              </c:ext>
            </c:extLst>
          </c:dPt>
          <c:dLbls>
            <c:dLbl>
              <c:idx val="0"/>
              <c:layout>
                <c:manualLayout>
                  <c:x val="-6.3377048800797933E-2"/>
                  <c:y val="8.7511972474762348E-2"/>
                </c:manualLayout>
              </c:layout>
              <c:dLblPos val="r"/>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6F89-4126-925E-51A2DBED1749}"/>
                </c:ext>
              </c:extLst>
            </c:dLbl>
            <c:spPr>
              <a:noFill/>
            </c:spPr>
            <c:txPr>
              <a:bodyPr/>
              <a:lstStyle/>
              <a:p>
                <a:pPr>
                  <a:defRPr b="1">
                    <a:solidFill>
                      <a:srgbClr val="00B050"/>
                    </a:solidFill>
                  </a:defRPr>
                </a:pPr>
                <a:endParaRPr lang="nl-NL"/>
              </a:p>
            </c:txPr>
            <c:dLblPos val="b"/>
            <c:showLegendKey val="0"/>
            <c:showVal val="1"/>
            <c:showCatName val="1"/>
            <c:showSerName val="0"/>
            <c:showPercent val="0"/>
            <c:showBubbleSize val="0"/>
            <c:separator>; </c:separator>
            <c:showLeaderLines val="0"/>
            <c:extLst>
              <c:ext xmlns:c15="http://schemas.microsoft.com/office/drawing/2012/chart" uri="{CE6537A1-D6FC-4f65-9D91-7224C49458BB}">
                <c15:showLeaderLines val="0"/>
              </c:ext>
            </c:extLst>
          </c:dLbls>
          <c:xVal>
            <c:numRef>
              <c:f>'Purchase price'!$M$15</c:f>
              <c:numCache>
                <c:formatCode>General</c:formatCode>
                <c:ptCount val="1"/>
                <c:pt idx="0">
                  <c:v>0</c:v>
                </c:pt>
              </c:numCache>
            </c:numRef>
          </c:xVal>
          <c:yVal>
            <c:numRef>
              <c:f>'Purchase price'!$M$16</c:f>
              <c:numCache>
                <c:formatCode>0</c:formatCode>
                <c:ptCount val="1"/>
                <c:pt idx="0">
                  <c:v>600</c:v>
                </c:pt>
              </c:numCache>
            </c:numRef>
          </c:yVal>
          <c:smooth val="0"/>
          <c:extLst>
            <c:ext xmlns:c16="http://schemas.microsoft.com/office/drawing/2014/chart" uri="{C3380CC4-5D6E-409C-BE32-E72D297353CC}">
              <c16:uniqueId val="{00000005-6F89-4126-925E-51A2DBED1749}"/>
            </c:ext>
          </c:extLst>
        </c:ser>
        <c:ser>
          <c:idx val="3"/>
          <c:order val="3"/>
          <c:tx>
            <c:v>vier</c:v>
          </c:tx>
          <c:spPr>
            <a:ln w="6350">
              <a:solidFill>
                <a:schemeClr val="tx1"/>
              </a:solidFill>
              <a:prstDash val="sysDot"/>
            </a:ln>
          </c:spPr>
          <c:marker>
            <c:symbol val="x"/>
            <c:size val="3"/>
            <c:spPr>
              <a:solidFill>
                <a:schemeClr val="bg1"/>
              </a:solidFill>
            </c:spPr>
          </c:marker>
          <c:dLbls>
            <c:delete val="1"/>
          </c:dLbls>
          <c:xVal>
            <c:numRef>
              <c:f>'Purchase price'!$L$18:$M$18</c:f>
              <c:numCache>
                <c:formatCode>General</c:formatCode>
                <c:ptCount val="2"/>
                <c:pt idx="0">
                  <c:v>0</c:v>
                </c:pt>
                <c:pt idx="1">
                  <c:v>600000</c:v>
                </c:pt>
              </c:numCache>
            </c:numRef>
          </c:xVal>
          <c:yVal>
            <c:numRef>
              <c:f>'Purchase price'!$L$19:$M$19</c:f>
              <c:numCache>
                <c:formatCode>General</c:formatCode>
                <c:ptCount val="2"/>
                <c:pt idx="0">
                  <c:v>600</c:v>
                </c:pt>
                <c:pt idx="1">
                  <c:v>600</c:v>
                </c:pt>
              </c:numCache>
            </c:numRef>
          </c:yVal>
          <c:smooth val="0"/>
          <c:extLst>
            <c:ext xmlns:c16="http://schemas.microsoft.com/office/drawing/2014/chart" uri="{C3380CC4-5D6E-409C-BE32-E72D297353CC}">
              <c16:uniqueId val="{00000006-6F89-4126-925E-51A2DBED1749}"/>
            </c:ext>
          </c:extLst>
        </c:ser>
        <c:ser>
          <c:idx val="4"/>
          <c:order val="4"/>
          <c:tx>
            <c:v>vijf</c:v>
          </c:tx>
          <c:spPr>
            <a:ln w="6350">
              <a:solidFill>
                <a:schemeClr val="tx1"/>
              </a:solidFill>
              <a:prstDash val="sysDot"/>
            </a:ln>
          </c:spPr>
          <c:marker>
            <c:symbol val="x"/>
            <c:size val="3"/>
            <c:spPr>
              <a:solidFill>
                <a:schemeClr val="bg1"/>
              </a:solidFill>
            </c:spPr>
          </c:marker>
          <c:dLbls>
            <c:delete val="1"/>
          </c:dLbls>
          <c:xVal>
            <c:numRef>
              <c:f>'Purchase price'!$M$18:$N$18</c:f>
              <c:numCache>
                <c:formatCode>General</c:formatCode>
                <c:ptCount val="2"/>
                <c:pt idx="0">
                  <c:v>600000</c:v>
                </c:pt>
                <c:pt idx="1">
                  <c:v>600000</c:v>
                </c:pt>
              </c:numCache>
            </c:numRef>
          </c:xVal>
          <c:yVal>
            <c:numRef>
              <c:f>'Purchase price'!$M$19:$N$19</c:f>
              <c:numCache>
                <c:formatCode>General</c:formatCode>
                <c:ptCount val="2"/>
                <c:pt idx="0">
                  <c:v>600</c:v>
                </c:pt>
                <c:pt idx="1">
                  <c:v>0</c:v>
                </c:pt>
              </c:numCache>
            </c:numRef>
          </c:yVal>
          <c:smooth val="0"/>
          <c:extLst>
            <c:ext xmlns:c16="http://schemas.microsoft.com/office/drawing/2014/chart" uri="{C3380CC4-5D6E-409C-BE32-E72D297353CC}">
              <c16:uniqueId val="{00000007-6F89-4126-925E-51A2DBED1749}"/>
            </c:ext>
          </c:extLst>
        </c:ser>
        <c:dLbls>
          <c:showLegendKey val="0"/>
          <c:showVal val="1"/>
          <c:showCatName val="1"/>
          <c:showSerName val="0"/>
          <c:showPercent val="0"/>
          <c:showBubbleSize val="0"/>
        </c:dLbls>
        <c:axId val="131378560"/>
        <c:axId val="131397120"/>
      </c:scatterChart>
      <c:valAx>
        <c:axId val="131378560"/>
        <c:scaling>
          <c:orientation val="minMax"/>
        </c:scaling>
        <c:delete val="0"/>
        <c:axPos val="b"/>
        <c:numFmt formatCode="General" sourceLinked="0"/>
        <c:majorTickMark val="none"/>
        <c:minorTickMark val="none"/>
        <c:tickLblPos val="nextTo"/>
        <c:crossAx val="131397120"/>
        <c:crossesAt val="0"/>
        <c:crossBetween val="midCat"/>
      </c:valAx>
      <c:valAx>
        <c:axId val="131397120"/>
        <c:scaling>
          <c:orientation val="minMax"/>
          <c:min val="0"/>
        </c:scaling>
        <c:delete val="0"/>
        <c:axPos val="l"/>
        <c:numFmt formatCode="General" sourceLinked="1"/>
        <c:majorTickMark val="out"/>
        <c:minorTickMark val="none"/>
        <c:tickLblPos val="nextTo"/>
        <c:crossAx val="131378560"/>
        <c:crossesAt val="0"/>
        <c:crossBetween val="midCat"/>
      </c:valAx>
      <c:spPr>
        <a:ln w="3175">
          <a:solidFill>
            <a:schemeClr val="tx1"/>
          </a:solidFill>
          <a:prstDash val="sysDot"/>
        </a:ln>
      </c:spPr>
    </c:plotArea>
    <c:plotVisOnly val="1"/>
    <c:dispBlanksAs val="gap"/>
    <c:showDLblsOverMax val="0"/>
  </c:chart>
  <c:printSettings>
    <c:headerFooter/>
    <c:pageMargins b="0.75000000000000011" l="0.70000000000000007" r="0.70000000000000007" t="0.75000000000000011" header="0.30000000000000004" footer="0.30000000000000004"/>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nl-NL"/>
              <a:t>Gunningscriterium</a:t>
            </a:r>
          </a:p>
        </c:rich>
      </c:tx>
      <c:overlay val="0"/>
    </c:title>
    <c:autoTitleDeleted val="0"/>
    <c:plotArea>
      <c:layout>
        <c:manualLayout>
          <c:layoutTarget val="inner"/>
          <c:xMode val="edge"/>
          <c:yMode val="edge"/>
          <c:x val="3.527948463662179E-2"/>
          <c:y val="9.9516014854989593E-2"/>
          <c:w val="0.92917455442029184"/>
          <c:h val="0.75592881802637779"/>
        </c:manualLayout>
      </c:layout>
      <c:scatterChart>
        <c:scatterStyle val="lineMarker"/>
        <c:varyColors val="0"/>
        <c:ser>
          <c:idx val="0"/>
          <c:order val="0"/>
          <c:marker>
            <c:symbol val="diamond"/>
            <c:size val="5"/>
          </c:marker>
          <c:dLbls>
            <c:dLbl>
              <c:idx val="0"/>
              <c:delete val="1"/>
              <c:extLst>
                <c:ext xmlns:c15="http://schemas.microsoft.com/office/drawing/2012/chart" uri="{CE6537A1-D6FC-4f65-9D91-7224C49458BB}"/>
                <c:ext xmlns:c16="http://schemas.microsoft.com/office/drawing/2014/chart" uri="{C3380CC4-5D6E-409C-BE32-E72D297353CC}">
                  <c16:uniqueId val="{00000000-4C06-4419-AD23-AD114C856495}"/>
                </c:ext>
              </c:extLst>
            </c:dLbl>
            <c:spPr>
              <a:noFill/>
              <a:ln>
                <a:noFill/>
              </a:ln>
              <a:effectLst/>
            </c:spPr>
            <c:dLblPos val="t"/>
            <c:showLegendKey val="0"/>
            <c:showVal val="1"/>
            <c:showCatName val="1"/>
            <c:showSerName val="0"/>
            <c:showPercent val="0"/>
            <c:showBubbleSize val="0"/>
            <c:separator>; </c:separator>
            <c:showLeaderLines val="0"/>
            <c:extLst>
              <c:ext xmlns:c15="http://schemas.microsoft.com/office/drawing/2012/chart" uri="{CE6537A1-D6FC-4f65-9D91-7224C49458BB}">
                <c15:showLeaderLines val="0"/>
              </c:ext>
            </c:extLst>
          </c:dLbls>
          <c:xVal>
            <c:numRef>
              <c:f>'Maintenance price'!$I$15:$J$15</c:f>
              <c:numCache>
                <c:formatCode>General</c:formatCode>
                <c:ptCount val="2"/>
                <c:pt idx="0">
                  <c:v>0</c:v>
                </c:pt>
                <c:pt idx="1">
                  <c:v>35000</c:v>
                </c:pt>
              </c:numCache>
            </c:numRef>
          </c:xVal>
          <c:yVal>
            <c:numRef>
              <c:f>'Maintenance price'!$I$16:$J$16</c:f>
              <c:numCache>
                <c:formatCode>General</c:formatCode>
                <c:ptCount val="2"/>
                <c:pt idx="0">
                  <c:v>400</c:v>
                </c:pt>
                <c:pt idx="1">
                  <c:v>400</c:v>
                </c:pt>
              </c:numCache>
            </c:numRef>
          </c:yVal>
          <c:smooth val="0"/>
          <c:extLst>
            <c:ext xmlns:c16="http://schemas.microsoft.com/office/drawing/2014/chart" uri="{C3380CC4-5D6E-409C-BE32-E72D297353CC}">
              <c16:uniqueId val="{00000001-4C06-4419-AD23-AD114C856495}"/>
            </c:ext>
          </c:extLst>
        </c:ser>
        <c:ser>
          <c:idx val="1"/>
          <c:order val="1"/>
          <c:tx>
            <c:v>twee</c:v>
          </c:tx>
          <c:marker>
            <c:symbol val="diamond"/>
            <c:size val="5"/>
          </c:marker>
          <c:dLbls>
            <c:dLbl>
              <c:idx val="1"/>
              <c:delete val="1"/>
              <c:extLst>
                <c:ext xmlns:c15="http://schemas.microsoft.com/office/drawing/2012/chart" uri="{CE6537A1-D6FC-4f65-9D91-7224C49458BB}"/>
                <c:ext xmlns:c16="http://schemas.microsoft.com/office/drawing/2014/chart" uri="{C3380CC4-5D6E-409C-BE32-E72D297353CC}">
                  <c16:uniqueId val="{00000002-4C06-4419-AD23-AD114C856495}"/>
                </c:ext>
              </c:extLst>
            </c:dLbl>
            <c:spPr>
              <a:noFill/>
              <a:ln>
                <a:noFill/>
              </a:ln>
              <a:effectLst/>
            </c:spPr>
            <c:dLblPos val="t"/>
            <c:showLegendKey val="0"/>
            <c:showVal val="1"/>
            <c:showCatName val="1"/>
            <c:showSerName val="0"/>
            <c:showPercent val="0"/>
            <c:showBubbleSize val="0"/>
            <c:separator>; </c:separator>
            <c:showLeaderLines val="0"/>
            <c:extLst>
              <c:ext xmlns:c15="http://schemas.microsoft.com/office/drawing/2012/chart" uri="{CE6537A1-D6FC-4f65-9D91-7224C49458BB}">
                <c15:showLeaderLines val="0"/>
              </c:ext>
            </c:extLst>
          </c:dLbls>
          <c:xVal>
            <c:numRef>
              <c:f>'Maintenance price'!$J$15:$K$15</c:f>
              <c:numCache>
                <c:formatCode>General</c:formatCode>
                <c:ptCount val="2"/>
                <c:pt idx="0">
                  <c:v>35000</c:v>
                </c:pt>
                <c:pt idx="1">
                  <c:v>45000</c:v>
                </c:pt>
              </c:numCache>
            </c:numRef>
          </c:xVal>
          <c:yVal>
            <c:numRef>
              <c:f>'Maintenance price'!$J$16:$K$16</c:f>
              <c:numCache>
                <c:formatCode>General</c:formatCode>
                <c:ptCount val="2"/>
                <c:pt idx="0">
                  <c:v>400</c:v>
                </c:pt>
                <c:pt idx="1">
                  <c:v>0</c:v>
                </c:pt>
              </c:numCache>
            </c:numRef>
          </c:yVal>
          <c:smooth val="0"/>
          <c:extLst>
            <c:ext xmlns:c16="http://schemas.microsoft.com/office/drawing/2014/chart" uri="{C3380CC4-5D6E-409C-BE32-E72D297353CC}">
              <c16:uniqueId val="{00000003-4C06-4419-AD23-AD114C856495}"/>
            </c:ext>
          </c:extLst>
        </c:ser>
        <c:ser>
          <c:idx val="2"/>
          <c:order val="2"/>
          <c:tx>
            <c:v>drie</c:v>
          </c:tx>
          <c:marker>
            <c:symbol val="square"/>
            <c:size val="10"/>
            <c:spPr>
              <a:solidFill>
                <a:srgbClr val="00FF00"/>
              </a:solidFill>
            </c:spPr>
          </c:marker>
          <c:dPt>
            <c:idx val="0"/>
            <c:marker>
              <c:spPr>
                <a:solidFill>
                  <a:srgbClr val="00FF00"/>
                </a:solidFill>
                <a:ln>
                  <a:solidFill>
                    <a:schemeClr val="accent2">
                      <a:lumMod val="40000"/>
                      <a:lumOff val="60000"/>
                    </a:schemeClr>
                  </a:solidFill>
                </a:ln>
              </c:spPr>
            </c:marker>
            <c:bubble3D val="0"/>
            <c:extLst>
              <c:ext xmlns:c16="http://schemas.microsoft.com/office/drawing/2014/chart" uri="{C3380CC4-5D6E-409C-BE32-E72D297353CC}">
                <c16:uniqueId val="{00000004-4C06-4419-AD23-AD114C856495}"/>
              </c:ext>
            </c:extLst>
          </c:dPt>
          <c:dLbls>
            <c:dLbl>
              <c:idx val="0"/>
              <c:layout>
                <c:manualLayout>
                  <c:x val="-6.3377048800797933E-2"/>
                  <c:y val="8.7511972474762348E-2"/>
                </c:manualLayout>
              </c:layout>
              <c:dLblPos val="r"/>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4C06-4419-AD23-AD114C856495}"/>
                </c:ext>
              </c:extLst>
            </c:dLbl>
            <c:spPr>
              <a:noFill/>
            </c:spPr>
            <c:txPr>
              <a:bodyPr/>
              <a:lstStyle/>
              <a:p>
                <a:pPr>
                  <a:defRPr b="1">
                    <a:solidFill>
                      <a:srgbClr val="00B050"/>
                    </a:solidFill>
                  </a:defRPr>
                </a:pPr>
                <a:endParaRPr lang="nl-NL"/>
              </a:p>
            </c:txPr>
            <c:dLblPos val="b"/>
            <c:showLegendKey val="0"/>
            <c:showVal val="1"/>
            <c:showCatName val="1"/>
            <c:showSerName val="0"/>
            <c:showPercent val="0"/>
            <c:showBubbleSize val="0"/>
            <c:separator>; </c:separator>
            <c:showLeaderLines val="0"/>
            <c:extLst>
              <c:ext xmlns:c15="http://schemas.microsoft.com/office/drawing/2012/chart" uri="{CE6537A1-D6FC-4f65-9D91-7224C49458BB}">
                <c15:showLeaderLines val="0"/>
              </c:ext>
            </c:extLst>
          </c:dLbls>
          <c:xVal>
            <c:numRef>
              <c:f>'Maintenance price'!$M$15</c:f>
              <c:numCache>
                <c:formatCode>General</c:formatCode>
                <c:ptCount val="1"/>
                <c:pt idx="0">
                  <c:v>0</c:v>
                </c:pt>
              </c:numCache>
            </c:numRef>
          </c:xVal>
          <c:yVal>
            <c:numRef>
              <c:f>'Maintenance price'!$M$16</c:f>
              <c:numCache>
                <c:formatCode>0</c:formatCode>
                <c:ptCount val="1"/>
                <c:pt idx="0">
                  <c:v>400</c:v>
                </c:pt>
              </c:numCache>
            </c:numRef>
          </c:yVal>
          <c:smooth val="0"/>
          <c:extLst>
            <c:ext xmlns:c16="http://schemas.microsoft.com/office/drawing/2014/chart" uri="{C3380CC4-5D6E-409C-BE32-E72D297353CC}">
              <c16:uniqueId val="{00000005-4C06-4419-AD23-AD114C856495}"/>
            </c:ext>
          </c:extLst>
        </c:ser>
        <c:ser>
          <c:idx val="3"/>
          <c:order val="3"/>
          <c:tx>
            <c:v>vier</c:v>
          </c:tx>
          <c:spPr>
            <a:ln w="6350">
              <a:solidFill>
                <a:schemeClr val="tx1"/>
              </a:solidFill>
              <a:prstDash val="sysDot"/>
            </a:ln>
          </c:spPr>
          <c:marker>
            <c:symbol val="x"/>
            <c:size val="3"/>
            <c:spPr>
              <a:solidFill>
                <a:schemeClr val="bg1"/>
              </a:solidFill>
            </c:spPr>
          </c:marker>
          <c:dLbls>
            <c:delete val="1"/>
          </c:dLbls>
          <c:xVal>
            <c:numRef>
              <c:f>'Maintenance price'!$L$18:$M$18</c:f>
              <c:numCache>
                <c:formatCode>General</c:formatCode>
                <c:ptCount val="2"/>
                <c:pt idx="0">
                  <c:v>0</c:v>
                </c:pt>
                <c:pt idx="1">
                  <c:v>35000</c:v>
                </c:pt>
              </c:numCache>
            </c:numRef>
          </c:xVal>
          <c:yVal>
            <c:numRef>
              <c:f>'Maintenance price'!$L$19:$M$19</c:f>
              <c:numCache>
                <c:formatCode>General</c:formatCode>
                <c:ptCount val="2"/>
                <c:pt idx="0">
                  <c:v>400</c:v>
                </c:pt>
                <c:pt idx="1">
                  <c:v>400</c:v>
                </c:pt>
              </c:numCache>
            </c:numRef>
          </c:yVal>
          <c:smooth val="0"/>
          <c:extLst>
            <c:ext xmlns:c16="http://schemas.microsoft.com/office/drawing/2014/chart" uri="{C3380CC4-5D6E-409C-BE32-E72D297353CC}">
              <c16:uniqueId val="{00000006-4C06-4419-AD23-AD114C856495}"/>
            </c:ext>
          </c:extLst>
        </c:ser>
        <c:ser>
          <c:idx val="4"/>
          <c:order val="4"/>
          <c:tx>
            <c:v>vijf</c:v>
          </c:tx>
          <c:spPr>
            <a:ln w="6350">
              <a:solidFill>
                <a:schemeClr val="tx1"/>
              </a:solidFill>
              <a:prstDash val="sysDot"/>
            </a:ln>
          </c:spPr>
          <c:marker>
            <c:symbol val="x"/>
            <c:size val="3"/>
            <c:spPr>
              <a:solidFill>
                <a:schemeClr val="bg1"/>
              </a:solidFill>
            </c:spPr>
          </c:marker>
          <c:dLbls>
            <c:delete val="1"/>
          </c:dLbls>
          <c:xVal>
            <c:numRef>
              <c:f>'Maintenance price'!$M$18:$N$18</c:f>
              <c:numCache>
                <c:formatCode>General</c:formatCode>
                <c:ptCount val="2"/>
                <c:pt idx="0">
                  <c:v>35000</c:v>
                </c:pt>
                <c:pt idx="1">
                  <c:v>35000</c:v>
                </c:pt>
              </c:numCache>
            </c:numRef>
          </c:xVal>
          <c:yVal>
            <c:numRef>
              <c:f>'Maintenance price'!$M$19:$N$19</c:f>
              <c:numCache>
                <c:formatCode>General</c:formatCode>
                <c:ptCount val="2"/>
                <c:pt idx="0">
                  <c:v>400</c:v>
                </c:pt>
                <c:pt idx="1">
                  <c:v>0</c:v>
                </c:pt>
              </c:numCache>
            </c:numRef>
          </c:yVal>
          <c:smooth val="0"/>
          <c:extLst>
            <c:ext xmlns:c16="http://schemas.microsoft.com/office/drawing/2014/chart" uri="{C3380CC4-5D6E-409C-BE32-E72D297353CC}">
              <c16:uniqueId val="{00000007-4C06-4419-AD23-AD114C856495}"/>
            </c:ext>
          </c:extLst>
        </c:ser>
        <c:dLbls>
          <c:showLegendKey val="0"/>
          <c:showVal val="1"/>
          <c:showCatName val="1"/>
          <c:showSerName val="0"/>
          <c:showPercent val="0"/>
          <c:showBubbleSize val="0"/>
        </c:dLbls>
        <c:axId val="131378560"/>
        <c:axId val="131397120"/>
      </c:scatterChart>
      <c:valAx>
        <c:axId val="131378560"/>
        <c:scaling>
          <c:orientation val="minMax"/>
        </c:scaling>
        <c:delete val="0"/>
        <c:axPos val="b"/>
        <c:numFmt formatCode="General" sourceLinked="0"/>
        <c:majorTickMark val="none"/>
        <c:minorTickMark val="none"/>
        <c:tickLblPos val="nextTo"/>
        <c:crossAx val="131397120"/>
        <c:crossesAt val="0"/>
        <c:crossBetween val="midCat"/>
      </c:valAx>
      <c:valAx>
        <c:axId val="131397120"/>
        <c:scaling>
          <c:orientation val="minMax"/>
          <c:min val="0"/>
        </c:scaling>
        <c:delete val="0"/>
        <c:axPos val="l"/>
        <c:numFmt formatCode="General" sourceLinked="1"/>
        <c:majorTickMark val="out"/>
        <c:minorTickMark val="none"/>
        <c:tickLblPos val="nextTo"/>
        <c:crossAx val="131378560"/>
        <c:crossesAt val="0"/>
        <c:crossBetween val="midCat"/>
      </c:valAx>
      <c:spPr>
        <a:ln w="3175">
          <a:solidFill>
            <a:schemeClr val="tx1"/>
          </a:solidFill>
          <a:prstDash val="sysDot"/>
        </a:ln>
      </c:spPr>
    </c:plotArea>
    <c:plotVisOnly val="1"/>
    <c:dispBlanksAs val="gap"/>
    <c:showDLblsOverMax val="0"/>
  </c:chart>
  <c:printSettings>
    <c:headerFooter/>
    <c:pageMargins b="0.75000000000000011" l="0.70000000000000007" r="0.70000000000000007" t="0.75000000000000011" header="0.30000000000000004" footer="0.30000000000000004"/>
    <c:pageSetup/>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5</xdr:col>
      <xdr:colOff>33336</xdr:colOff>
      <xdr:row>10</xdr:row>
      <xdr:rowOff>0</xdr:rowOff>
    </xdr:from>
    <xdr:to>
      <xdr:col>15</xdr:col>
      <xdr:colOff>609599</xdr:colOff>
      <xdr:row>34</xdr:row>
      <xdr:rowOff>19050</xdr:rowOff>
    </xdr:to>
    <xdr:graphicFrame macro="">
      <xdr:nvGraphicFramePr>
        <xdr:cNvPr id="2" name="Grafiek 1">
          <a:extLst>
            <a:ext uri="{FF2B5EF4-FFF2-40B4-BE49-F238E27FC236}">
              <a16:creationId xmlns:a16="http://schemas.microsoft.com/office/drawing/2014/main" id="{0BBF7284-C295-4876-ADDA-19646A9CF42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0.03783</cdr:x>
      <cdr:y>0.08714</cdr:y>
    </cdr:from>
    <cdr:to>
      <cdr:x>0.12348</cdr:x>
      <cdr:y>0.12656</cdr:y>
    </cdr:to>
    <cdr:sp macro="" textlink="">
      <cdr:nvSpPr>
        <cdr:cNvPr id="6" name="Tekstvak 5"/>
        <cdr:cNvSpPr txBox="1"/>
      </cdr:nvSpPr>
      <cdr:spPr>
        <a:xfrm xmlns:a="http://schemas.openxmlformats.org/drawingml/2006/main">
          <a:off x="252414" y="400050"/>
          <a:ext cx="571500" cy="1809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nl-NL" sz="1000" b="1"/>
            <a:t>Punten</a:t>
          </a:r>
        </a:p>
      </cdr:txBody>
    </cdr:sp>
  </cdr:relSizeAnchor>
  <cdr:relSizeAnchor xmlns:cdr="http://schemas.openxmlformats.org/drawingml/2006/chartDrawing">
    <cdr:from>
      <cdr:x>0.8858</cdr:x>
      <cdr:y>0.90664</cdr:y>
    </cdr:from>
    <cdr:to>
      <cdr:x>0.95432</cdr:x>
      <cdr:y>0.95851</cdr:y>
    </cdr:to>
    <cdr:sp macro="" textlink="">
      <cdr:nvSpPr>
        <cdr:cNvPr id="2" name="Tekstvak 1"/>
        <cdr:cNvSpPr txBox="1"/>
      </cdr:nvSpPr>
      <cdr:spPr>
        <a:xfrm xmlns:a="http://schemas.openxmlformats.org/drawingml/2006/main">
          <a:off x="5910265" y="4162425"/>
          <a:ext cx="457200" cy="2381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nl-NL" sz="1000" b="1"/>
            <a:t>euro</a:t>
          </a:r>
        </a:p>
      </cdr:txBody>
    </cdr:sp>
  </cdr:relSizeAnchor>
</c:userShapes>
</file>

<file path=xl/drawings/drawing3.xml><?xml version="1.0" encoding="utf-8"?>
<xdr:wsDr xmlns:xdr="http://schemas.openxmlformats.org/drawingml/2006/spreadsheetDrawing" xmlns:a="http://schemas.openxmlformats.org/drawingml/2006/main">
  <xdr:twoCellAnchor>
    <xdr:from>
      <xdr:col>5</xdr:col>
      <xdr:colOff>33336</xdr:colOff>
      <xdr:row>10</xdr:row>
      <xdr:rowOff>0</xdr:rowOff>
    </xdr:from>
    <xdr:to>
      <xdr:col>15</xdr:col>
      <xdr:colOff>609599</xdr:colOff>
      <xdr:row>34</xdr:row>
      <xdr:rowOff>19050</xdr:rowOff>
    </xdr:to>
    <xdr:graphicFrame macro="">
      <xdr:nvGraphicFramePr>
        <xdr:cNvPr id="2" name="Grafiek 1">
          <a:extLst>
            <a:ext uri="{FF2B5EF4-FFF2-40B4-BE49-F238E27FC236}">
              <a16:creationId xmlns:a16="http://schemas.microsoft.com/office/drawing/2014/main" id="{DA6D2A17-D9C2-4513-9FDE-BDFFBA3E5B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0.03783</cdr:x>
      <cdr:y>0.08714</cdr:y>
    </cdr:from>
    <cdr:to>
      <cdr:x>0.12348</cdr:x>
      <cdr:y>0.12656</cdr:y>
    </cdr:to>
    <cdr:sp macro="" textlink="">
      <cdr:nvSpPr>
        <cdr:cNvPr id="6" name="Tekstvak 5"/>
        <cdr:cNvSpPr txBox="1"/>
      </cdr:nvSpPr>
      <cdr:spPr>
        <a:xfrm xmlns:a="http://schemas.openxmlformats.org/drawingml/2006/main">
          <a:off x="252414" y="400050"/>
          <a:ext cx="571500" cy="1809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nl-NL" sz="1000" b="1"/>
            <a:t>Punten</a:t>
          </a:r>
        </a:p>
      </cdr:txBody>
    </cdr:sp>
  </cdr:relSizeAnchor>
  <cdr:relSizeAnchor xmlns:cdr="http://schemas.openxmlformats.org/drawingml/2006/chartDrawing">
    <cdr:from>
      <cdr:x>0.8858</cdr:x>
      <cdr:y>0.90664</cdr:y>
    </cdr:from>
    <cdr:to>
      <cdr:x>0.95432</cdr:x>
      <cdr:y>0.95851</cdr:y>
    </cdr:to>
    <cdr:sp macro="" textlink="">
      <cdr:nvSpPr>
        <cdr:cNvPr id="2" name="Tekstvak 1"/>
        <cdr:cNvSpPr txBox="1"/>
      </cdr:nvSpPr>
      <cdr:spPr>
        <a:xfrm xmlns:a="http://schemas.openxmlformats.org/drawingml/2006/main">
          <a:off x="5910265" y="4162425"/>
          <a:ext cx="457200" cy="2381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nl-NL" sz="1000" b="1"/>
            <a:t>euro</a:t>
          </a:r>
        </a:p>
      </cdr:txBody>
    </cdr:sp>
  </cdr:relSizeAnchor>
</c:userShape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190E07-7A2B-46F6-B9F2-07A58222893D}">
  <sheetPr>
    <pageSetUpPr fitToPage="1"/>
  </sheetPr>
  <dimension ref="A1:T34"/>
  <sheetViews>
    <sheetView workbookViewId="0">
      <selection sqref="A1:P6"/>
    </sheetView>
  </sheetViews>
  <sheetFormatPr defaultColWidth="9.140625" defaultRowHeight="15" x14ac:dyDescent="0.25"/>
  <cols>
    <col min="1" max="1" width="15.5703125" style="5" customWidth="1"/>
    <col min="2" max="3" width="13.7109375" style="5" customWidth="1"/>
    <col min="4" max="4" width="9.140625" style="5"/>
    <col min="5" max="5" width="4.140625" style="5" customWidth="1"/>
    <col min="6" max="16384" width="9.140625" style="5"/>
  </cols>
  <sheetData>
    <row r="1" spans="1:20" x14ac:dyDescent="0.25">
      <c r="A1" s="16" t="s">
        <v>23</v>
      </c>
      <c r="B1" s="16"/>
      <c r="C1" s="16"/>
      <c r="D1" s="16"/>
      <c r="E1" s="16"/>
      <c r="F1" s="16"/>
      <c r="G1" s="16"/>
      <c r="H1" s="16"/>
      <c r="I1" s="16"/>
      <c r="J1" s="16"/>
      <c r="K1" s="16"/>
      <c r="L1" s="16"/>
      <c r="M1" s="16"/>
      <c r="N1" s="16"/>
      <c r="O1" s="16"/>
      <c r="P1" s="16"/>
    </row>
    <row r="2" spans="1:20" x14ac:dyDescent="0.25">
      <c r="A2" s="16"/>
      <c r="B2" s="16"/>
      <c r="C2" s="16"/>
      <c r="D2" s="16"/>
      <c r="E2" s="16"/>
      <c r="F2" s="16"/>
      <c r="G2" s="16"/>
      <c r="H2" s="16"/>
      <c r="I2" s="16"/>
      <c r="J2" s="16"/>
      <c r="K2" s="16"/>
      <c r="L2" s="16"/>
      <c r="M2" s="16"/>
      <c r="N2" s="16"/>
      <c r="O2" s="16"/>
      <c r="P2" s="16"/>
    </row>
    <row r="3" spans="1:20" x14ac:dyDescent="0.25">
      <c r="A3" s="16"/>
      <c r="B3" s="16"/>
      <c r="C3" s="16"/>
      <c r="D3" s="16"/>
      <c r="E3" s="16"/>
      <c r="F3" s="16"/>
      <c r="G3" s="16"/>
      <c r="H3" s="16"/>
      <c r="I3" s="16"/>
      <c r="J3" s="16"/>
      <c r="K3" s="16"/>
      <c r="L3" s="16"/>
      <c r="M3" s="16"/>
      <c r="N3" s="16"/>
      <c r="O3" s="16"/>
      <c r="P3" s="16"/>
    </row>
    <row r="4" spans="1:20" x14ac:dyDescent="0.25">
      <c r="A4" s="16"/>
      <c r="B4" s="16"/>
      <c r="C4" s="16"/>
      <c r="D4" s="16"/>
      <c r="E4" s="16"/>
      <c r="F4" s="16"/>
      <c r="G4" s="16"/>
      <c r="H4" s="16"/>
      <c r="I4" s="16"/>
      <c r="J4" s="16"/>
      <c r="K4" s="16"/>
      <c r="L4" s="16"/>
      <c r="M4" s="16"/>
      <c r="N4" s="16"/>
      <c r="O4" s="16"/>
      <c r="P4" s="16"/>
    </row>
    <row r="5" spans="1:20" x14ac:dyDescent="0.25">
      <c r="A5" s="16"/>
      <c r="B5" s="16"/>
      <c r="C5" s="16"/>
      <c r="D5" s="16"/>
      <c r="E5" s="16"/>
      <c r="F5" s="16"/>
      <c r="G5" s="16"/>
      <c r="H5" s="16"/>
      <c r="I5" s="16"/>
      <c r="J5" s="16"/>
      <c r="K5" s="16"/>
      <c r="L5" s="16"/>
      <c r="M5" s="16"/>
      <c r="N5" s="16"/>
      <c r="O5" s="16"/>
      <c r="P5" s="16"/>
    </row>
    <row r="6" spans="1:20" x14ac:dyDescent="0.25">
      <c r="A6" s="16"/>
      <c r="B6" s="16"/>
      <c r="C6" s="16"/>
      <c r="D6" s="16"/>
      <c r="E6" s="16"/>
      <c r="F6" s="16"/>
      <c r="G6" s="16"/>
      <c r="H6" s="16"/>
      <c r="I6" s="16"/>
      <c r="J6" s="16"/>
      <c r="K6" s="16"/>
      <c r="L6" s="16"/>
      <c r="M6" s="16"/>
      <c r="N6" s="16"/>
      <c r="O6" s="16"/>
      <c r="P6" s="16"/>
    </row>
    <row r="9" spans="1:20" s="3" customFormat="1" x14ac:dyDescent="0.25">
      <c r="A9" s="13" t="s">
        <v>22</v>
      </c>
      <c r="B9" s="13"/>
      <c r="C9" s="13"/>
      <c r="D9" s="13"/>
      <c r="E9" s="13"/>
      <c r="F9" s="13"/>
      <c r="G9" s="13"/>
      <c r="H9" s="13"/>
      <c r="I9" s="13"/>
      <c r="J9" s="13"/>
      <c r="K9" s="13"/>
      <c r="L9" s="13"/>
      <c r="M9" s="13"/>
      <c r="N9" s="13"/>
      <c r="O9" s="13"/>
      <c r="P9" s="13"/>
      <c r="Q9" s="2"/>
      <c r="R9" s="2"/>
      <c r="S9" s="2"/>
      <c r="T9" s="2"/>
    </row>
    <row r="11" spans="1:20" x14ac:dyDescent="0.25">
      <c r="A11" s="4" t="s">
        <v>18</v>
      </c>
      <c r="B11" s="17"/>
      <c r="C11" s="17"/>
      <c r="D11" s="17"/>
      <c r="E11" s="3"/>
    </row>
    <row r="12" spans="1:20" x14ac:dyDescent="0.25">
      <c r="A12" s="6"/>
      <c r="B12" s="18"/>
      <c r="C12" s="18"/>
      <c r="D12" s="18"/>
      <c r="E12" s="3"/>
    </row>
    <row r="13" spans="1:20" x14ac:dyDescent="0.25">
      <c r="E13" s="3"/>
    </row>
    <row r="14" spans="1:20" x14ac:dyDescent="0.25">
      <c r="A14" s="12" t="s">
        <v>8</v>
      </c>
      <c r="B14" s="12"/>
      <c r="C14" s="12"/>
      <c r="D14" s="12"/>
      <c r="E14" s="3"/>
      <c r="I14" s="5" t="s">
        <v>4</v>
      </c>
      <c r="J14" s="5" t="s">
        <v>5</v>
      </c>
    </row>
    <row r="15" spans="1:20" x14ac:dyDescent="0.25">
      <c r="A15" s="5" t="s">
        <v>0</v>
      </c>
      <c r="B15" s="7">
        <v>600000</v>
      </c>
      <c r="C15" s="8" t="s">
        <v>6</v>
      </c>
      <c r="D15" s="5" t="s">
        <v>19</v>
      </c>
      <c r="E15" s="3"/>
      <c r="I15" s="5">
        <v>0</v>
      </c>
      <c r="J15" s="5">
        <f>PrKn</f>
        <v>600000</v>
      </c>
      <c r="K15" s="5">
        <f>PrMax</f>
        <v>800000</v>
      </c>
      <c r="M15" s="5">
        <f>PrIn</f>
        <v>0</v>
      </c>
    </row>
    <row r="16" spans="1:20" x14ac:dyDescent="0.25">
      <c r="A16" s="5" t="s">
        <v>1</v>
      </c>
      <c r="B16" s="7">
        <v>600</v>
      </c>
      <c r="C16" s="8" t="s">
        <v>7</v>
      </c>
      <c r="D16" s="5" t="s">
        <v>20</v>
      </c>
      <c r="E16" s="3"/>
      <c r="I16" s="5">
        <f>MaxPnt</f>
        <v>600</v>
      </c>
      <c r="J16" s="5">
        <f>PuKn</f>
        <v>600</v>
      </c>
      <c r="K16" s="5">
        <v>0</v>
      </c>
      <c r="M16" s="9">
        <f>IF(PrIn&lt;=PrMax,A31,0)</f>
        <v>600</v>
      </c>
    </row>
    <row r="17" spans="1:14" x14ac:dyDescent="0.25">
      <c r="A17" s="5" t="s">
        <v>2</v>
      </c>
      <c r="B17" s="7">
        <v>800000</v>
      </c>
      <c r="C17" s="8" t="s">
        <v>6</v>
      </c>
      <c r="D17" s="5" t="s">
        <v>21</v>
      </c>
      <c r="E17" s="3"/>
    </row>
    <row r="18" spans="1:14" x14ac:dyDescent="0.25">
      <c r="A18" s="5" t="s">
        <v>17</v>
      </c>
      <c r="B18" s="7">
        <v>600</v>
      </c>
      <c r="C18" s="8" t="s">
        <v>7</v>
      </c>
      <c r="E18" s="3"/>
      <c r="L18" s="5">
        <v>0</v>
      </c>
      <c r="M18" s="5">
        <f>PrKn</f>
        <v>600000</v>
      </c>
      <c r="N18" s="5">
        <f>PrKn</f>
        <v>600000</v>
      </c>
    </row>
    <row r="19" spans="1:14" x14ac:dyDescent="0.25">
      <c r="E19" s="3"/>
      <c r="L19" s="5">
        <f>PuKn</f>
        <v>600</v>
      </c>
      <c r="M19" s="5">
        <f>PuKn</f>
        <v>600</v>
      </c>
      <c r="N19" s="5">
        <v>0</v>
      </c>
    </row>
    <row r="20" spans="1:14" x14ac:dyDescent="0.25">
      <c r="A20" s="12" t="s">
        <v>9</v>
      </c>
      <c r="B20" s="12"/>
      <c r="C20" s="12"/>
      <c r="D20" s="12"/>
      <c r="E20" s="3"/>
    </row>
    <row r="21" spans="1:14" x14ac:dyDescent="0.25">
      <c r="A21" s="5" t="s">
        <v>3</v>
      </c>
      <c r="B21" s="1"/>
      <c r="C21" s="8" t="s">
        <v>6</v>
      </c>
      <c r="E21" s="3"/>
    </row>
    <row r="22" spans="1:14" x14ac:dyDescent="0.25">
      <c r="E22" s="3"/>
    </row>
    <row r="23" spans="1:14" x14ac:dyDescent="0.25">
      <c r="A23" s="12" t="s">
        <v>10</v>
      </c>
      <c r="B23" s="12"/>
      <c r="C23" s="12"/>
      <c r="D23" s="12"/>
      <c r="E23" s="3"/>
    </row>
    <row r="24" spans="1:14" x14ac:dyDescent="0.25">
      <c r="A24" s="5" t="s">
        <v>16</v>
      </c>
      <c r="E24" s="3"/>
    </row>
    <row r="25" spans="1:14" x14ac:dyDescent="0.25">
      <c r="E25" s="3"/>
    </row>
    <row r="26" spans="1:14" x14ac:dyDescent="0.25">
      <c r="B26" s="10" t="s">
        <v>13</v>
      </c>
      <c r="C26" s="10" t="s">
        <v>14</v>
      </c>
      <c r="E26" s="3"/>
    </row>
    <row r="27" spans="1:14" x14ac:dyDescent="0.25">
      <c r="A27" s="5" t="s">
        <v>11</v>
      </c>
      <c r="B27" s="11">
        <f>(PuKn-MaxPnt)/PrKn</f>
        <v>0</v>
      </c>
      <c r="C27" s="11">
        <f>MaxPnt</f>
        <v>600</v>
      </c>
      <c r="E27" s="3"/>
    </row>
    <row r="28" spans="1:14" x14ac:dyDescent="0.25">
      <c r="A28" s="5" t="s">
        <v>12</v>
      </c>
      <c r="B28" s="11">
        <f>(0-PuKn)/(PrMax-PrKn)</f>
        <v>-3.0000000000000001E-3</v>
      </c>
      <c r="C28" s="11">
        <f>PrMax*PuKn/(PrMax-PrKn)</f>
        <v>2400</v>
      </c>
      <c r="E28" s="3"/>
    </row>
    <row r="29" spans="1:14" x14ac:dyDescent="0.25">
      <c r="E29" s="3"/>
    </row>
    <row r="30" spans="1:14" x14ac:dyDescent="0.25">
      <c r="A30" s="13" t="s">
        <v>15</v>
      </c>
      <c r="B30" s="13"/>
      <c r="C30" s="13"/>
      <c r="D30" s="13"/>
      <c r="E30" s="3"/>
    </row>
    <row r="31" spans="1:14" x14ac:dyDescent="0.25">
      <c r="A31" s="14">
        <f>IF(PrIn&lt;=PrKn,ROUND((PuKn-MaxPnt)/PrKn*PrIn+MaxPnt,3),IF(PrIn&gt;=PrMax,"0",ROUND(((0-PuKn)/(PrMax-PrKn))*PrIn+PrMax*PuKn/(PrMax-PrKn),3)))</f>
        <v>600</v>
      </c>
      <c r="B31" s="14"/>
      <c r="C31" s="14"/>
      <c r="D31" s="14"/>
      <c r="E31" s="3"/>
    </row>
    <row r="32" spans="1:14" ht="15" customHeight="1" x14ac:dyDescent="0.25">
      <c r="A32" s="14"/>
      <c r="B32" s="14"/>
      <c r="C32" s="14"/>
      <c r="D32" s="14"/>
      <c r="E32" s="3"/>
    </row>
    <row r="33" spans="1:5" ht="15" customHeight="1" x14ac:dyDescent="0.25">
      <c r="A33" s="15" t="s">
        <v>7</v>
      </c>
      <c r="B33" s="15"/>
      <c r="C33" s="15"/>
      <c r="D33" s="15"/>
      <c r="E33" s="3"/>
    </row>
    <row r="34" spans="1:5" ht="15" customHeight="1" x14ac:dyDescent="0.25">
      <c r="A34" s="15"/>
      <c r="B34" s="15"/>
      <c r="C34" s="15"/>
      <c r="D34" s="15"/>
      <c r="E34" s="3"/>
    </row>
  </sheetData>
  <sheetProtection algorithmName="SHA-512" hashValue="Ojn0/VvEZf3f2oRiWaHYgqBU9VF/3Lq2CBawAWBzubp7juBsX5e5LcmvzY02FaR39rsRXClK+oxO9oFSiCk4ng==" saltValue="2EACDTgiZwIwBohMaE+OGg==" spinCount="100000" sheet="1" objects="1" scenarios="1"/>
  <mergeCells count="10">
    <mergeCell ref="A23:D23"/>
    <mergeCell ref="A30:D30"/>
    <mergeCell ref="A31:D32"/>
    <mergeCell ref="A33:D34"/>
    <mergeCell ref="A1:P6"/>
    <mergeCell ref="A9:P9"/>
    <mergeCell ref="B11:D11"/>
    <mergeCell ref="B12:D12"/>
    <mergeCell ref="A14:D14"/>
    <mergeCell ref="A20:D20"/>
  </mergeCells>
  <conditionalFormatting sqref="A33:D34">
    <cfRule type="containsText" dxfId="1" priority="1" operator="containsText" text="punten">
      <formula>NOT(ISERROR(SEARCH("punten",A33)))</formula>
    </cfRule>
  </conditionalFormatting>
  <pageMargins left="0.51181102362204722" right="0.51181102362204722" top="0.74803149606299213" bottom="0.74803149606299213" header="0.31496062992125984" footer="0.31496062992125984"/>
  <pageSetup paperSize="9" scale="86"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T34"/>
  <sheetViews>
    <sheetView tabSelected="1" workbookViewId="0">
      <selection activeCell="B21" sqref="B21"/>
    </sheetView>
  </sheetViews>
  <sheetFormatPr defaultColWidth="9.140625" defaultRowHeight="15" x14ac:dyDescent="0.25"/>
  <cols>
    <col min="1" max="1" width="15.5703125" style="5" customWidth="1"/>
    <col min="2" max="3" width="13.7109375" style="5" customWidth="1"/>
    <col min="4" max="4" width="9.140625" style="5"/>
    <col min="5" max="5" width="4.140625" style="5" customWidth="1"/>
    <col min="6" max="16384" width="9.140625" style="5"/>
  </cols>
  <sheetData>
    <row r="1" spans="1:20" x14ac:dyDescent="0.25">
      <c r="A1" s="16" t="s">
        <v>24</v>
      </c>
      <c r="B1" s="16"/>
      <c r="C1" s="16"/>
      <c r="D1" s="16"/>
      <c r="E1" s="16"/>
      <c r="F1" s="16"/>
      <c r="G1" s="16"/>
      <c r="H1" s="16"/>
      <c r="I1" s="16"/>
      <c r="J1" s="16"/>
      <c r="K1" s="16"/>
      <c r="L1" s="16"/>
      <c r="M1" s="16"/>
      <c r="N1" s="16"/>
      <c r="O1" s="16"/>
      <c r="P1" s="16"/>
    </row>
    <row r="2" spans="1:20" x14ac:dyDescent="0.25">
      <c r="A2" s="16"/>
      <c r="B2" s="16"/>
      <c r="C2" s="16"/>
      <c r="D2" s="16"/>
      <c r="E2" s="16"/>
      <c r="F2" s="16"/>
      <c r="G2" s="16"/>
      <c r="H2" s="16"/>
      <c r="I2" s="16"/>
      <c r="J2" s="16"/>
      <c r="K2" s="16"/>
      <c r="L2" s="16"/>
      <c r="M2" s="16"/>
      <c r="N2" s="16"/>
      <c r="O2" s="16"/>
      <c r="P2" s="16"/>
    </row>
    <row r="3" spans="1:20" x14ac:dyDescent="0.25">
      <c r="A3" s="16"/>
      <c r="B3" s="16"/>
      <c r="C3" s="16"/>
      <c r="D3" s="16"/>
      <c r="E3" s="16"/>
      <c r="F3" s="16"/>
      <c r="G3" s="16"/>
      <c r="H3" s="16"/>
      <c r="I3" s="16"/>
      <c r="J3" s="16"/>
      <c r="K3" s="16"/>
      <c r="L3" s="16"/>
      <c r="M3" s="16"/>
      <c r="N3" s="16"/>
      <c r="O3" s="16"/>
      <c r="P3" s="16"/>
    </row>
    <row r="4" spans="1:20" x14ac:dyDescent="0.25">
      <c r="A4" s="16"/>
      <c r="B4" s="16"/>
      <c r="C4" s="16"/>
      <c r="D4" s="16"/>
      <c r="E4" s="16"/>
      <c r="F4" s="16"/>
      <c r="G4" s="16"/>
      <c r="H4" s="16"/>
      <c r="I4" s="16"/>
      <c r="J4" s="16"/>
      <c r="K4" s="16"/>
      <c r="L4" s="16"/>
      <c r="M4" s="16"/>
      <c r="N4" s="16"/>
      <c r="O4" s="16"/>
      <c r="P4" s="16"/>
    </row>
    <row r="5" spans="1:20" x14ac:dyDescent="0.25">
      <c r="A5" s="16"/>
      <c r="B5" s="16"/>
      <c r="C5" s="16"/>
      <c r="D5" s="16"/>
      <c r="E5" s="16"/>
      <c r="F5" s="16"/>
      <c r="G5" s="16"/>
      <c r="H5" s="16"/>
      <c r="I5" s="16"/>
      <c r="J5" s="16"/>
      <c r="K5" s="16"/>
      <c r="L5" s="16"/>
      <c r="M5" s="16"/>
      <c r="N5" s="16"/>
      <c r="O5" s="16"/>
      <c r="P5" s="16"/>
    </row>
    <row r="6" spans="1:20" x14ac:dyDescent="0.25">
      <c r="A6" s="16"/>
      <c r="B6" s="16"/>
      <c r="C6" s="16"/>
      <c r="D6" s="16"/>
      <c r="E6" s="16"/>
      <c r="F6" s="16"/>
      <c r="G6" s="16"/>
      <c r="H6" s="16"/>
      <c r="I6" s="16"/>
      <c r="J6" s="16"/>
      <c r="K6" s="16"/>
      <c r="L6" s="16"/>
      <c r="M6" s="16"/>
      <c r="N6" s="16"/>
      <c r="O6" s="16"/>
      <c r="P6" s="16"/>
    </row>
    <row r="9" spans="1:20" s="3" customFormat="1" x14ac:dyDescent="0.25">
      <c r="A9" s="13" t="s">
        <v>22</v>
      </c>
      <c r="B9" s="13"/>
      <c r="C9" s="13"/>
      <c r="D9" s="13"/>
      <c r="E9" s="13"/>
      <c r="F9" s="13"/>
      <c r="G9" s="13"/>
      <c r="H9" s="13"/>
      <c r="I9" s="13"/>
      <c r="J9" s="13"/>
      <c r="K9" s="13"/>
      <c r="L9" s="13"/>
      <c r="M9" s="13"/>
      <c r="N9" s="13"/>
      <c r="O9" s="13"/>
      <c r="P9" s="13"/>
      <c r="Q9" s="2"/>
      <c r="R9" s="2"/>
      <c r="S9" s="2"/>
      <c r="T9" s="2"/>
    </row>
    <row r="11" spans="1:20" x14ac:dyDescent="0.25">
      <c r="A11" s="4" t="s">
        <v>18</v>
      </c>
      <c r="B11" s="17"/>
      <c r="C11" s="17"/>
      <c r="D11" s="17"/>
      <c r="E11" s="3"/>
    </row>
    <row r="12" spans="1:20" x14ac:dyDescent="0.25">
      <c r="A12" s="6"/>
      <c r="B12" s="18"/>
      <c r="C12" s="18"/>
      <c r="D12" s="18"/>
      <c r="E12" s="3"/>
    </row>
    <row r="13" spans="1:20" x14ac:dyDescent="0.25">
      <c r="E13" s="3"/>
    </row>
    <row r="14" spans="1:20" x14ac:dyDescent="0.25">
      <c r="A14" s="12" t="s">
        <v>8</v>
      </c>
      <c r="B14" s="12"/>
      <c r="C14" s="12"/>
      <c r="D14" s="12"/>
      <c r="E14" s="3"/>
      <c r="I14" s="5" t="s">
        <v>4</v>
      </c>
      <c r="J14" s="5" t="s">
        <v>5</v>
      </c>
    </row>
    <row r="15" spans="1:20" x14ac:dyDescent="0.25">
      <c r="A15" s="5" t="s">
        <v>0</v>
      </c>
      <c r="B15" s="7">
        <v>35000</v>
      </c>
      <c r="C15" s="8" t="s">
        <v>6</v>
      </c>
      <c r="D15" s="5" t="s">
        <v>19</v>
      </c>
      <c r="E15" s="3"/>
      <c r="I15" s="5">
        <v>0</v>
      </c>
      <c r="J15" s="5">
        <f>PrKn</f>
        <v>35000</v>
      </c>
      <c r="K15" s="5">
        <f>PrMax</f>
        <v>45000</v>
      </c>
      <c r="M15" s="5">
        <f>PrIn</f>
        <v>0</v>
      </c>
    </row>
    <row r="16" spans="1:20" x14ac:dyDescent="0.25">
      <c r="A16" s="5" t="s">
        <v>1</v>
      </c>
      <c r="B16" s="7">
        <v>400</v>
      </c>
      <c r="C16" s="8" t="s">
        <v>7</v>
      </c>
      <c r="D16" s="5" t="s">
        <v>20</v>
      </c>
      <c r="E16" s="3"/>
      <c r="I16" s="5">
        <f>MaxPnt</f>
        <v>400</v>
      </c>
      <c r="J16" s="5">
        <f>PuKn</f>
        <v>400</v>
      </c>
      <c r="K16" s="5">
        <v>0</v>
      </c>
      <c r="M16" s="9">
        <f>IF(PrIn&lt;=PrMax,A31,0)</f>
        <v>400</v>
      </c>
    </row>
    <row r="17" spans="1:14" x14ac:dyDescent="0.25">
      <c r="A17" s="5" t="s">
        <v>2</v>
      </c>
      <c r="B17" s="7">
        <v>45000</v>
      </c>
      <c r="C17" s="8" t="s">
        <v>6</v>
      </c>
      <c r="D17" s="5" t="s">
        <v>21</v>
      </c>
      <c r="E17" s="3"/>
    </row>
    <row r="18" spans="1:14" x14ac:dyDescent="0.25">
      <c r="A18" s="5" t="s">
        <v>17</v>
      </c>
      <c r="B18" s="7">
        <v>400</v>
      </c>
      <c r="C18" s="8" t="s">
        <v>7</v>
      </c>
      <c r="E18" s="3"/>
      <c r="L18" s="5">
        <v>0</v>
      </c>
      <c r="M18" s="5">
        <f>PrKn</f>
        <v>35000</v>
      </c>
      <c r="N18" s="5">
        <f>PrKn</f>
        <v>35000</v>
      </c>
    </row>
    <row r="19" spans="1:14" x14ac:dyDescent="0.25">
      <c r="E19" s="3"/>
      <c r="L19" s="5">
        <f>PuKn</f>
        <v>400</v>
      </c>
      <c r="M19" s="5">
        <f>PuKn</f>
        <v>400</v>
      </c>
      <c r="N19" s="5">
        <v>0</v>
      </c>
    </row>
    <row r="20" spans="1:14" x14ac:dyDescent="0.25">
      <c r="A20" s="12" t="s">
        <v>9</v>
      </c>
      <c r="B20" s="12"/>
      <c r="C20" s="12"/>
      <c r="D20" s="12"/>
      <c r="E20" s="3"/>
    </row>
    <row r="21" spans="1:14" x14ac:dyDescent="0.25">
      <c r="A21" s="5" t="s">
        <v>3</v>
      </c>
      <c r="B21" s="1"/>
      <c r="C21" s="8" t="s">
        <v>6</v>
      </c>
      <c r="E21" s="3"/>
    </row>
    <row r="22" spans="1:14" x14ac:dyDescent="0.25">
      <c r="E22" s="3"/>
    </row>
    <row r="23" spans="1:14" x14ac:dyDescent="0.25">
      <c r="A23" s="12" t="s">
        <v>10</v>
      </c>
      <c r="B23" s="12"/>
      <c r="C23" s="12"/>
      <c r="D23" s="12"/>
      <c r="E23" s="3"/>
    </row>
    <row r="24" spans="1:14" x14ac:dyDescent="0.25">
      <c r="A24" s="5" t="s">
        <v>16</v>
      </c>
      <c r="E24" s="3"/>
    </row>
    <row r="25" spans="1:14" x14ac:dyDescent="0.25">
      <c r="E25" s="3"/>
    </row>
    <row r="26" spans="1:14" x14ac:dyDescent="0.25">
      <c r="B26" s="10" t="s">
        <v>13</v>
      </c>
      <c r="C26" s="10" t="s">
        <v>14</v>
      </c>
      <c r="E26" s="3"/>
    </row>
    <row r="27" spans="1:14" x14ac:dyDescent="0.25">
      <c r="A27" s="5" t="s">
        <v>11</v>
      </c>
      <c r="B27" s="11">
        <f>(PuKn-MaxPnt)/PrKn</f>
        <v>0</v>
      </c>
      <c r="C27" s="11">
        <f>MaxPnt</f>
        <v>400</v>
      </c>
      <c r="E27" s="3"/>
    </row>
    <row r="28" spans="1:14" x14ac:dyDescent="0.25">
      <c r="A28" s="5" t="s">
        <v>12</v>
      </c>
      <c r="B28" s="11">
        <f>(0-PuKn)/(PrMax-PrKn)</f>
        <v>-0.04</v>
      </c>
      <c r="C28" s="11">
        <f>PrMax*PuKn/(PrMax-PrKn)</f>
        <v>1800</v>
      </c>
      <c r="E28" s="3"/>
    </row>
    <row r="29" spans="1:14" x14ac:dyDescent="0.25">
      <c r="E29" s="3"/>
    </row>
    <row r="30" spans="1:14" x14ac:dyDescent="0.25">
      <c r="A30" s="13" t="s">
        <v>15</v>
      </c>
      <c r="B30" s="13"/>
      <c r="C30" s="13"/>
      <c r="D30" s="13"/>
      <c r="E30" s="3"/>
    </row>
    <row r="31" spans="1:14" x14ac:dyDescent="0.25">
      <c r="A31" s="14">
        <f>IF(PrIn&lt;=PrKn,ROUND((PuKn-MaxPnt)/PrKn*PrIn+MaxPnt,3),IF(PrIn&gt;=PrMax,"0",ROUND(((0-PuKn)/(PrMax-PrKn))*PrIn+PrMax*PuKn/(PrMax-PrKn),3)))</f>
        <v>400</v>
      </c>
      <c r="B31" s="14"/>
      <c r="C31" s="14"/>
      <c r="D31" s="14"/>
      <c r="E31" s="3"/>
    </row>
    <row r="32" spans="1:14" ht="15" customHeight="1" x14ac:dyDescent="0.25">
      <c r="A32" s="14"/>
      <c r="B32" s="14"/>
      <c r="C32" s="14"/>
      <c r="D32" s="14"/>
      <c r="E32" s="3"/>
    </row>
    <row r="33" spans="1:5" ht="15" customHeight="1" x14ac:dyDescent="0.25">
      <c r="A33" s="15" t="s">
        <v>7</v>
      </c>
      <c r="B33" s="15"/>
      <c r="C33" s="15"/>
      <c r="D33" s="15"/>
      <c r="E33" s="3"/>
    </row>
    <row r="34" spans="1:5" ht="15" customHeight="1" x14ac:dyDescent="0.25">
      <c r="A34" s="15"/>
      <c r="B34" s="15"/>
      <c r="C34" s="15"/>
      <c r="D34" s="15"/>
      <c r="E34" s="3"/>
    </row>
  </sheetData>
  <sheetProtection algorithmName="SHA-512" hashValue="srLR1RMMWd9Qgs7QgKuXEMxR2Y5J5YljS6/DFl64eZ3dwLhZEIZSlHk1S/UX9WJKESJy+xo6Yu389Ck7iUBK8Q==" saltValue="/eHJSxi7YkZYbcIJ/IADsQ==" spinCount="100000" sheet="1" objects="1" scenarios="1"/>
  <mergeCells count="10">
    <mergeCell ref="A23:D23"/>
    <mergeCell ref="A30:D30"/>
    <mergeCell ref="A31:D32"/>
    <mergeCell ref="A33:D34"/>
    <mergeCell ref="A1:P6"/>
    <mergeCell ref="A9:P9"/>
    <mergeCell ref="B11:D11"/>
    <mergeCell ref="B12:D12"/>
    <mergeCell ref="A14:D14"/>
    <mergeCell ref="A20:D20"/>
  </mergeCells>
  <conditionalFormatting sqref="A33:D34">
    <cfRule type="containsText" dxfId="0" priority="1" operator="containsText" text="punten">
      <formula>NOT(ISERROR(SEARCH("punten",A33)))</formula>
    </cfRule>
  </conditionalFormatting>
  <pageMargins left="0.51181102362204722" right="0.51181102362204722" top="0.74803149606299213" bottom="0.74803149606299213" header="0.31496062992125984" footer="0.31496062992125984"/>
  <pageSetup paperSize="9" scale="86"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10</vt:i4>
      </vt:variant>
    </vt:vector>
  </HeadingPairs>
  <TitlesOfParts>
    <vt:vector size="12" baseType="lpstr">
      <vt:lpstr>Purchase price</vt:lpstr>
      <vt:lpstr>Maintenance price</vt:lpstr>
      <vt:lpstr>'Maintenance price'!MaxPnt</vt:lpstr>
      <vt:lpstr>'Purchase price'!MaxPnt</vt:lpstr>
      <vt:lpstr>'Maintenance price'!PrIn</vt:lpstr>
      <vt:lpstr>'Purchase price'!PrIn</vt:lpstr>
      <vt:lpstr>'Maintenance price'!PrKn</vt:lpstr>
      <vt:lpstr>'Purchase price'!PrKn</vt:lpstr>
      <vt:lpstr>'Maintenance price'!PrMax</vt:lpstr>
      <vt:lpstr>'Purchase price'!PrMax</vt:lpstr>
      <vt:lpstr>'Maintenance price'!PuKn</vt:lpstr>
      <vt:lpstr>'Purchase price'!PuKn</vt:lpstr>
    </vt:vector>
  </TitlesOfParts>
  <Company>Stanislascollege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diederik.bauw@inkopenvoor.nl</dc:creator>
  <cp:lastModifiedBy>Berg, P.J. van den (FB-INKOOP)</cp:lastModifiedBy>
  <cp:lastPrinted>2015-01-20T17:54:55Z</cp:lastPrinted>
  <dcterms:created xsi:type="dcterms:W3CDTF">2015-01-19T14:52:11Z</dcterms:created>
  <dcterms:modified xsi:type="dcterms:W3CDTF">2024-02-12T11:55:02Z</dcterms:modified>
</cp:coreProperties>
</file>