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roj\ALGEMEEN\INKOOP\Projecten\Projecten 2024\EA 2024\EA Gladheidsbestrijding\Stukken 2024\1e Nota van Inlichtingen\"/>
    </mc:Choice>
  </mc:AlternateContent>
  <xr:revisionPtr revIDLastSave="0" documentId="8_{FEC0EEF0-62C9-4F09-A445-6F1146C178D6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 &amp; Instructie" sheetId="14" r:id="rId1"/>
    <sheet name="Perceel 1 - PFL" sheetId="15" r:id="rId2"/>
    <sheet name="Perceel 2 - PNH" sheetId="16" r:id="rId3"/>
  </sheets>
  <definedNames>
    <definedName name="_xlnm.Print_Area" localSheetId="0">'Informatie &amp; Instructie'!$A$1:$H$61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3" i="15" l="1"/>
  <c r="G63" i="15" s="1"/>
  <c r="E66" i="15"/>
  <c r="G66" i="15" s="1"/>
  <c r="E69" i="15"/>
  <c r="G69" i="15" s="1"/>
  <c r="E16" i="16"/>
  <c r="E63" i="16"/>
  <c r="G63" i="16" s="1"/>
  <c r="E60" i="16"/>
  <c r="G60" i="16" s="1"/>
  <c r="E57" i="16"/>
  <c r="G57" i="16" s="1"/>
  <c r="E54" i="16"/>
  <c r="G54" i="16" s="1"/>
  <c r="E72" i="15"/>
  <c r="G72" i="15" s="1"/>
  <c r="E24" i="16"/>
  <c r="E25" i="16" s="1"/>
  <c r="G25" i="16" s="1"/>
  <c r="E41" i="16"/>
  <c r="G64" i="16" l="1"/>
  <c r="F38" i="15"/>
  <c r="F50" i="15"/>
  <c r="F53" i="15"/>
  <c r="F36" i="16"/>
  <c r="G36" i="16" s="1"/>
  <c r="F35" i="16"/>
  <c r="F40" i="15"/>
  <c r="F39" i="15"/>
  <c r="F41" i="15" l="1"/>
  <c r="F37" i="16"/>
  <c r="G37" i="16" s="1"/>
  <c r="G41" i="15"/>
  <c r="F34" i="16"/>
  <c r="F38" i="16"/>
  <c r="G38" i="16" s="1"/>
  <c r="F44" i="16" l="1"/>
  <c r="F41" i="16"/>
  <c r="E31" i="16"/>
  <c r="G31" i="16" s="1"/>
  <c r="E28" i="16"/>
  <c r="G28" i="16" s="1"/>
  <c r="E22" i="16"/>
  <c r="G22" i="16" s="1"/>
  <c r="E19" i="16"/>
  <c r="G19" i="16" s="1"/>
  <c r="G16" i="16"/>
  <c r="F47" i="15"/>
  <c r="F44" i="15"/>
  <c r="G40" i="15"/>
  <c r="G39" i="15"/>
  <c r="G38" i="15"/>
  <c r="E35" i="15"/>
  <c r="G35" i="15" s="1"/>
  <c r="E32" i="15"/>
  <c r="G32" i="15" s="1"/>
  <c r="E29" i="15"/>
  <c r="G29" i="15" s="1"/>
  <c r="E26" i="15"/>
  <c r="G26" i="15" s="1"/>
  <c r="E23" i="15"/>
  <c r="G23" i="15" s="1"/>
  <c r="E20" i="15"/>
  <c r="G20" i="15" s="1"/>
  <c r="E17" i="15"/>
  <c r="G17" i="15" s="1"/>
  <c r="E14" i="15"/>
  <c r="G14" i="15" s="1"/>
  <c r="F56" i="15" l="1"/>
  <c r="F57" i="15" s="1"/>
  <c r="F47" i="16"/>
  <c r="F48" i="16" s="1"/>
  <c r="E44" i="16" s="1"/>
  <c r="G36" i="15"/>
  <c r="G42" i="15"/>
  <c r="G56" i="15"/>
  <c r="G32" i="16"/>
  <c r="E53" i="15" l="1"/>
  <c r="G53" i="15" s="1"/>
  <c r="E44" i="15"/>
  <c r="E50" i="15"/>
  <c r="E47" i="15"/>
  <c r="G47" i="16"/>
  <c r="G35" i="16"/>
  <c r="G34" i="16"/>
  <c r="G39" i="16" s="1"/>
  <c r="G50" i="15" l="1"/>
  <c r="G57" i="15" l="1"/>
  <c r="G48" i="16"/>
  <c r="G47" i="15"/>
  <c r="G44" i="15"/>
  <c r="G58" i="15" l="1"/>
  <c r="G44" i="16"/>
  <c r="G41" i="16"/>
  <c r="G73" i="15" l="1"/>
  <c r="G75" i="15" s="1"/>
  <c r="G49" i="16"/>
  <c r="G66" i="16" s="1"/>
</calcChain>
</file>

<file path=xl/sharedStrings.xml><?xml version="1.0" encoding="utf-8"?>
<sst xmlns="http://schemas.openxmlformats.org/spreadsheetml/2006/main" count="280" uniqueCount="154">
  <si>
    <t>PRIJS INVULBIJLAGE 3A</t>
  </si>
  <si>
    <t>uitvoering</t>
  </si>
  <si>
    <t>kolom X</t>
  </si>
  <si>
    <t>Kolom Y</t>
  </si>
  <si>
    <t>Kolom Z</t>
  </si>
  <si>
    <t>Aanschafkosten /nieuwprijs</t>
  </si>
  <si>
    <t>Algemene informatie en instructies:</t>
  </si>
  <si>
    <t>prijs per stuk x factor</t>
  </si>
  <si>
    <t>tarief per jaar per stuk</t>
  </si>
  <si>
    <t>tarief per stuk x factor</t>
  </si>
  <si>
    <t>prijs per eenheid</t>
  </si>
  <si>
    <t>•</t>
  </si>
  <si>
    <t>ondertekening:</t>
  </si>
  <si>
    <t>uw prijs per stuk</t>
  </si>
  <si>
    <t>factor</t>
  </si>
  <si>
    <t>subtotaal waarde x factor</t>
  </si>
  <si>
    <t>Arbeidsuren</t>
  </si>
  <si>
    <t xml:space="preserve">Kostendeel materiaal </t>
  </si>
  <si>
    <t xml:space="preserve">Vast all-in voorrijtarief  </t>
  </si>
  <si>
    <t>Arbeidsloon per uur</t>
  </si>
  <si>
    <t>Invulvoorschriften invultabblad(en)</t>
  </si>
  <si>
    <t xml:space="preserve">Inschrijver dient in de prijsinvultabbladen alle waarden in kolom X in te vullen met een financiele waarde in Euro, groter dan € 0,00 en exclusief omzetbelasting (BTW). 
</t>
  </si>
  <si>
    <t>De bedragen dienen in 2 decimalen nauwkeurig achter de komma in euro's te worden vermeld.</t>
  </si>
  <si>
    <t>Specifieke tabblad instructies:</t>
  </si>
  <si>
    <t>Inschrijver dient dit prijsinvultabblad rechtsgeldig te ondertekenen.</t>
  </si>
  <si>
    <t>Inschrijver dient erop toe te zien dat alle (sub) totalen van een prijsinvultabblad volledig en correct na vermenigvuldiging van factor(en) en optelling zijn gevuld.</t>
  </si>
  <si>
    <t xml:space="preserve">Inschrijver dient zich te houden aan de voorschriften van de prijsinvultabbladen zoals op deze pagina zijn geformuleerd en de specifieke instructies zoals opgenomen in de perceel-prijsinvultabbladen. 
</t>
  </si>
  <si>
    <t>Inschrijver dient de prijsinvultabbladen rechtsgeldig te ondertekenen.</t>
  </si>
  <si>
    <t xml:space="preserve">Een prijsinvultabblad wordt ongeldig verklaard en daarmee tevens de Inschrijving indien deze onvolledig en of niet correct is en of waarvan het format is aangepast. </t>
  </si>
  <si>
    <r>
      <t xml:space="preserve">Indien Inschrijver geen gebruik maakt van het digitale Excel format en prijsinvultabbladen handmatig invult, dient Inschrijver erop toe te zien dat </t>
    </r>
    <r>
      <rPr>
        <b/>
        <u/>
        <sz val="8"/>
        <color theme="1"/>
        <rFont val="Verdana"/>
        <family val="2"/>
      </rPr>
      <t>alle</t>
    </r>
    <r>
      <rPr>
        <sz val="8"/>
        <color theme="1"/>
        <rFont val="Verdana"/>
        <family val="2"/>
      </rPr>
      <t xml:space="preserve"> velden van een prijsinvultabblad correct zijn gevuld. </t>
    </r>
  </si>
  <si>
    <t>Alle blauwe cellen in de prijsinvultabbladen worden automatisch door Excel met waarden gevuld, Inschrijver dient deze niet te wijzigen, maar wel op juiste werking en vulling te controleren!</t>
  </si>
  <si>
    <r>
      <t xml:space="preserve">Als Inschrijver dient u in het Inschrijvingsbiljet Bijlage 3 aan te geven op welke percelen u inschrijft en u dient hiervoor de bijbehorende perceel-prijsinvultabblad(en) volledig in te vullen en </t>
    </r>
    <r>
      <rPr>
        <u/>
        <sz val="8"/>
        <color theme="1"/>
        <rFont val="Verdana"/>
        <family val="2"/>
      </rPr>
      <t>rechtsgeldig te ondertekenen.</t>
    </r>
    <r>
      <rPr>
        <sz val="8"/>
        <color theme="1"/>
        <rFont val="Verdana"/>
        <family val="2"/>
      </rPr>
      <t xml:space="preserve"> </t>
    </r>
  </si>
  <si>
    <t>Naam</t>
  </si>
  <si>
    <t>Functie</t>
  </si>
  <si>
    <t>Onderneming</t>
  </si>
  <si>
    <t>Handtekening</t>
  </si>
  <si>
    <t>Plaats en datum</t>
  </si>
  <si>
    <t>Dienstverlening jaartarief all-in onderhoud</t>
  </si>
  <si>
    <t>Dienstverlening correctief/storingsonderhoud + onderdelen</t>
  </si>
  <si>
    <t xml:space="preserve">Deze prijsinvulbijlage omvat naast dit tabblad (algemene infromatie en instructies) twee(2) perceel-prijsinvultabbladen. Voor ieder perceel is één prijsinvultabblad.. Als Inschrijver dient u bij Inschrijving op het Inschrijvingsbiljet Bijlage 3 uw keuze voor het aantal percelen aan te geven en overeenkomstig hiermee de bijbehorende prijsinvultabbladen volledig in te vullen en te ondertekenen. </t>
  </si>
  <si>
    <t>Sneeuwploeg kunststof ploegblad breedte 240 t/m 270</t>
  </si>
  <si>
    <t>Sneeuwploeg kunststof ploegblad breedte 310 t/m 340</t>
  </si>
  <si>
    <t>Vervangen slijtstrook 240 t/m 270 inclusief materiaal, arbeidsloon en exclusief all-in voorrijkosten</t>
  </si>
  <si>
    <t>Vervangen slijtstrook 310 t/m 340 inclusief materiaal, arbeidsloon en exclusief all-in voorrijkosten</t>
  </si>
  <si>
    <t>subtotaal 1 kolom Z: pos 1 t/m 7</t>
  </si>
  <si>
    <t xml:space="preserve">De tarieven worden geacht marktconform te zijn. </t>
  </si>
  <si>
    <t>Sneeuwploeg kunststof ploegblad breedte 210</t>
  </si>
  <si>
    <t>Sneeuwploeg staal ploegblad breedte 330</t>
  </si>
  <si>
    <t>Sneeuwploeg kunststof ploegblad breedte 330</t>
  </si>
  <si>
    <t>(nat)zoutstrooier 1,1m³ naafaandrijving</t>
  </si>
  <si>
    <t>(nat)zoutstrooier 1,8m³ naafaandrijving</t>
  </si>
  <si>
    <t>(nat)zoutstrooier 5m³ naafaandrijving</t>
  </si>
  <si>
    <t>(nat)zoutstrooier 7m³ naafaandrijving</t>
  </si>
  <si>
    <t>Inruil sneeuwploeg 20 jaar oud</t>
  </si>
  <si>
    <t>1a</t>
  </si>
  <si>
    <t>1b</t>
  </si>
  <si>
    <t>1c</t>
  </si>
  <si>
    <t>subtotaal sneeuwploeg kunststof ploegblad breedte 210</t>
  </si>
  <si>
    <t>2a</t>
  </si>
  <si>
    <t>2b</t>
  </si>
  <si>
    <t>2c</t>
  </si>
  <si>
    <t>3a</t>
  </si>
  <si>
    <t>3b</t>
  </si>
  <si>
    <t>3c</t>
  </si>
  <si>
    <t>4a</t>
  </si>
  <si>
    <t>4b</t>
  </si>
  <si>
    <t>4c</t>
  </si>
  <si>
    <t>5a</t>
  </si>
  <si>
    <t>5b</t>
  </si>
  <si>
    <t>5c</t>
  </si>
  <si>
    <t>6a</t>
  </si>
  <si>
    <t>6b</t>
  </si>
  <si>
    <t>6c</t>
  </si>
  <si>
    <t>7a</t>
  </si>
  <si>
    <t>7b</t>
  </si>
  <si>
    <t>7c</t>
  </si>
  <si>
    <t>8a</t>
  </si>
  <si>
    <t>8b</t>
  </si>
  <si>
    <t>8c</t>
  </si>
  <si>
    <t>Inruil strooier 15 jaar</t>
  </si>
  <si>
    <t>subtotaal sneeuwploeg kunststof ploegblad breedte 240 / 270</t>
  </si>
  <si>
    <t>subtotaal sneeuwploeg kunststof ploegblad breedte 330</t>
  </si>
  <si>
    <t>subtotaal strooier 1,1m³ naafaandrijving</t>
  </si>
  <si>
    <t>subtotaal strooier 1,8m³ naafaandrijving</t>
  </si>
  <si>
    <t>subtotaal strooier 5m³ naafaandrijving</t>
  </si>
  <si>
    <t>subtotaal strooier 7m³ naafaandrijving</t>
  </si>
  <si>
    <t xml:space="preserve">Sneeuwploeg kunststof </t>
  </si>
  <si>
    <t>subtotaal sneeuwploeg staal ploegblad breedte 330</t>
  </si>
  <si>
    <t>Inruil sproeier 15 jaar</t>
  </si>
  <si>
    <t>subtotaal sneeuwploeg kunststof ploegblad breedte 310 / 340</t>
  </si>
  <si>
    <t xml:space="preserve">Sneeuwploeg kunststof ploegblad </t>
  </si>
  <si>
    <t>combi (nat)zoutstrooier/sproeier</t>
  </si>
  <si>
    <t xml:space="preserve">sproeier </t>
  </si>
  <si>
    <t>subtotaal 2 kolom Z: pos 9 t/m 13</t>
  </si>
  <si>
    <t>Subtotaal 3 kolom Z: pos 15 t/m 18</t>
  </si>
  <si>
    <t>Onder positie 15 t/m 16 dient een kostendeel materiaal en het aantal arbeidsuren aangegeven te worden, in kolom X wordt vervolgens automatisch de eenheidsprijs uitgerekend op basis van het arbeidsloon</t>
  </si>
  <si>
    <r>
      <t xml:space="preserve">Indien Inschrijver een Inschrijving doet voor beide percelen, </t>
    </r>
    <r>
      <rPr>
        <u/>
        <sz val="8"/>
        <rFont val="Verdana"/>
        <family val="2"/>
      </rPr>
      <t>dient het tarief "vast all-in voorrijtarief" in alle invulbijlagen gelijk te zijn.</t>
    </r>
  </si>
  <si>
    <r>
      <t xml:space="preserve">Indien Inschrijver een Inschrijving doet voor beide percelen, </t>
    </r>
    <r>
      <rPr>
        <u/>
        <sz val="8"/>
        <rFont val="Verdana"/>
        <family val="2"/>
      </rPr>
      <t>dient het tarief "arbeidsloon per uur" in alle invulbijlagen gelijk te zijn.</t>
    </r>
  </si>
  <si>
    <t xml:space="preserve">Bij de Inschrijving dient u tevens per Materieelsoort een prijslijst toe te voegen onder Tab 14 (zie bijlage 2 van de leidraad) met hierin een opsomming van de meest voorkomende  vervangingsmaterialen en onderdelen. </t>
  </si>
  <si>
    <t>(nat)zoutstrooier 5m³ wiel</t>
  </si>
  <si>
    <t>subtotaal sproeier 1,5m³ hydraulisch</t>
  </si>
  <si>
    <t>Vervangen slijtstrook sneeuwploeg staal 330 inclusief materiaal, arbeidsloon en exclusief all-in voorrijkosten</t>
  </si>
  <si>
    <t>Perceel-prijsinvultabblad P2 - Gladheidsmaterieel Provincie Noord-Holland</t>
  </si>
  <si>
    <t>Perceel-prijsinvultabblad P1 - Gladheidsmaterieel Provincie Flevoland</t>
  </si>
  <si>
    <t>(nat)zoutstrooier (1m³)</t>
  </si>
  <si>
    <t>(nat)zoutstrooier (5m³)</t>
  </si>
  <si>
    <t>Deze prijsinvulbijlage 3A maakt onlosmakelijk onderdeel uit van het Inschrijvingsbiljet (Prijs) Bijlage 3 van het Inschrijvings- en beoordelingsdocument 
met zaaknummer PFL - 3147361.</t>
  </si>
  <si>
    <t>sproeier 1,5m³ hydraulisch incl automatisch strooien.</t>
  </si>
  <si>
    <t>(nat)zoutstrooier naafaandrijving (t/m 1,8m³)</t>
  </si>
  <si>
    <t>(nat)zoutstrooier naafaandrijving (t/m 7m³)</t>
  </si>
  <si>
    <t>Vervangen slijtstrook sneeuwploeg kunststof 210 inclusief materiaal, arbeidsloon en exclusief all-in voorrijkosten</t>
  </si>
  <si>
    <t>Vervangen slijtstrook sneeuwploeg kunststof 270 inclusief materiaal, arbeidsloon en exclusief all-in voorrijkosten</t>
  </si>
  <si>
    <t>Vervangen slijtstrook sneeuwploeg kunststof 330 inclusief materiaal, arbeidsloon en exclusief all-in voorrijkosten</t>
  </si>
  <si>
    <t xml:space="preserve">Onder positie 15 t/m 18 dient een kostendeel materiaal en het aantal arbeidsuren aangegeven te worden, in kolom X wordt vervolgens automatisch de eenheidsprijs uitgerekend op basis van het arbeidsloon </t>
  </si>
  <si>
    <t>22a</t>
  </si>
  <si>
    <t>22b</t>
  </si>
  <si>
    <t>22c</t>
  </si>
  <si>
    <t>23a</t>
  </si>
  <si>
    <t>Dienstverlening verlenging levensduur bestaand materieel + duurzaamheid en circulariteit</t>
  </si>
  <si>
    <t>23b</t>
  </si>
  <si>
    <t>23c</t>
  </si>
  <si>
    <t>24a</t>
  </si>
  <si>
    <t>24b</t>
  </si>
  <si>
    <t>24c</t>
  </si>
  <si>
    <t>25a</t>
  </si>
  <si>
    <t>25b</t>
  </si>
  <si>
    <t>25c</t>
  </si>
  <si>
    <t>Subtotaal 4 kolom Z: pos 22 t/m 25</t>
  </si>
  <si>
    <t>Inruil strooier 30 jaar</t>
  </si>
  <si>
    <r>
      <t xml:space="preserve">Inschrijfsom/prijs perceel P1
= </t>
    </r>
    <r>
      <rPr>
        <b/>
        <i/>
        <sz val="14"/>
        <rFont val="Verdana"/>
        <family val="2"/>
      </rPr>
      <t>totaal van de  subtotalen 1 + 2 + 3 + 4 (POS 9+14+21+26)</t>
    </r>
  </si>
  <si>
    <t>Sneeuwploeg kunststof ploegblad breedte 240</t>
  </si>
  <si>
    <t>Sneeuwploeg kunststof ploegblad breedte 320</t>
  </si>
  <si>
    <t>subtotaal sneeuwploeg staal ploegblad breedte 320</t>
  </si>
  <si>
    <t>Inruil strooier</t>
  </si>
  <si>
    <r>
      <t xml:space="preserve">Inschrijfsom/prijs perceel P2
= </t>
    </r>
    <r>
      <rPr>
        <b/>
        <i/>
        <sz val="14"/>
        <color theme="1"/>
        <rFont val="Verdana"/>
        <family val="2"/>
      </rPr>
      <t xml:space="preserve">totaal van de  subtotalen 1 + 2 + 3 + 4(pos 8+14+19+26) </t>
    </r>
  </si>
  <si>
    <t>(dus na de initiele looptijd + verlenging levensduur)</t>
  </si>
  <si>
    <t>Inruil sneeuwploeg 30 jaar oud (dus na de initiele looptijd + verlenging levensduur)</t>
  </si>
  <si>
    <t>Inruil sneeuwploeg minimaal 30 jaar oud (dus na de initiele looptijd + verlenging levensduur)</t>
  </si>
  <si>
    <t>Uitgaand van een gezamenlijke levensduur van 30 jaar (initiele looptijd + verlenging levensduur)</t>
  </si>
  <si>
    <t>subtotaal 1 kolom F: pos 1 t/m 8</t>
  </si>
  <si>
    <t>subtotaal 2 kolom F: pos 10 t/m 13</t>
  </si>
  <si>
    <t>Subtotaal 3 kolom F: pos 15 t/m 20</t>
  </si>
  <si>
    <t>Subtotaal 4 kolom F: pos 22 t/m 25</t>
  </si>
  <si>
    <t>subtotaal sneeuwploeg kunststof ploegblad breedte 240</t>
  </si>
  <si>
    <t>Inruil sneeuwploeg 200 t/m 270</t>
  </si>
  <si>
    <t>Inruil sneeuwploeg 300 t/m 370</t>
  </si>
  <si>
    <t>(nat)zoutstrooier 1m³ Naaf</t>
  </si>
  <si>
    <t>subtotaal zoutstrooier 1m³ Naaf</t>
  </si>
  <si>
    <t>subtotaal zoutstrooier 5m³ Naaf</t>
  </si>
  <si>
    <t>combi (nat)zoutstrooier/sproeier 5m³ Naaf</t>
  </si>
  <si>
    <t>subtotaal combi (nat)zoutstrooier 5m³ Naaf</t>
  </si>
  <si>
    <t>Bij 1e Nota van Inlichtingen</t>
  </si>
  <si>
    <t>datum 21-06-2024</t>
  </si>
  <si>
    <r>
      <rPr>
        <b/>
        <sz val="12"/>
        <color rgb="FFFF0000"/>
        <rFont val="Verdana"/>
        <family val="2"/>
      </rPr>
      <t xml:space="preserve">Aangepaste </t>
    </r>
    <r>
      <rPr>
        <b/>
        <sz val="12"/>
        <color theme="1"/>
        <rFont val="Verdana"/>
        <family val="2"/>
      </rPr>
      <t>PRIJS INVULBIJLAGE 3A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</si>
</sst>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* #,##0.00_);_(&quot;€&quot;* \(#,##0.00\);_(&quot;€&quot;* &quot;-&quot;??_);_(@_)"/>
    <numFmt numFmtId="164" formatCode="&quot;€&quot;\ #,##0.00"/>
    <numFmt numFmtId="165" formatCode="#,##0_ ;\-#,##0\ "/>
  </numFmts>
  <fonts count="26" x14ac:knownFonts="1">
    <font>
      <sz val="9"/>
      <color theme="1"/>
      <name val="Verdana"/>
      <family val="2"/>
    </font>
    <font>
      <b/>
      <sz val="9"/>
      <color theme="1"/>
      <name val="Verdana"/>
      <family val="2"/>
    </font>
    <font>
      <sz val="12"/>
      <color theme="1"/>
      <name val="Verdana"/>
      <family val="2"/>
    </font>
    <font>
      <b/>
      <sz val="14"/>
      <color theme="1"/>
      <name val="Verdana"/>
      <family val="2"/>
    </font>
    <font>
      <b/>
      <i/>
      <sz val="14"/>
      <color theme="1"/>
      <name val="Verdana"/>
      <family val="2"/>
    </font>
    <font>
      <sz val="8"/>
      <color theme="1"/>
      <name val="Verdana"/>
      <family val="2"/>
    </font>
    <font>
      <b/>
      <i/>
      <sz val="9"/>
      <color theme="1"/>
      <name val="Verdana"/>
      <family val="2"/>
    </font>
    <font>
      <u/>
      <sz val="8"/>
      <color theme="1"/>
      <name val="Verdana"/>
      <family val="2"/>
    </font>
    <font>
      <b/>
      <u/>
      <sz val="8"/>
      <color theme="1"/>
      <name val="Verdana"/>
      <family val="2"/>
    </font>
    <font>
      <b/>
      <sz val="12"/>
      <color theme="1"/>
      <name val="Verdana"/>
      <family val="2"/>
    </font>
    <font>
      <sz val="9"/>
      <name val="Verdana"/>
      <family val="2"/>
    </font>
    <font>
      <b/>
      <sz val="11"/>
      <color theme="1"/>
      <name val="Verdana"/>
      <family val="2"/>
    </font>
    <font>
      <u/>
      <sz val="8"/>
      <color rgb="FFFF0000"/>
      <name val="Verdana"/>
      <family val="2"/>
    </font>
    <font>
      <u/>
      <sz val="9"/>
      <color rgb="FFFF0000"/>
      <name val="Verdana"/>
      <family val="2"/>
    </font>
    <font>
      <i/>
      <sz val="9"/>
      <color theme="1"/>
      <name val="Verdana"/>
      <family val="2"/>
    </font>
    <font>
      <sz val="8"/>
      <name val="Verdana"/>
      <family val="2"/>
    </font>
    <font>
      <u/>
      <sz val="8"/>
      <name val="Verdana"/>
      <family val="2"/>
    </font>
    <font>
      <sz val="9"/>
      <color rgb="FFFF0000"/>
      <name val="Verdana"/>
      <family val="2"/>
    </font>
    <font>
      <i/>
      <sz val="9"/>
      <name val="Verdana"/>
      <family val="2"/>
    </font>
    <font>
      <b/>
      <i/>
      <sz val="9"/>
      <name val="Verdana"/>
      <family val="2"/>
    </font>
    <font>
      <b/>
      <sz val="9"/>
      <name val="Verdana"/>
      <family val="2"/>
    </font>
    <font>
      <b/>
      <sz val="14"/>
      <name val="Verdana"/>
      <family val="2"/>
    </font>
    <font>
      <b/>
      <i/>
      <sz val="14"/>
      <name val="Verdana"/>
      <family val="2"/>
    </font>
    <font>
      <i/>
      <sz val="9"/>
      <color rgb="FFFF0000"/>
      <name val="Verdana"/>
      <family val="2"/>
    </font>
    <font>
      <sz val="9"/>
      <color theme="1"/>
      <name val="Verdana"/>
      <family val="2"/>
    </font>
    <font>
      <b/>
      <sz val="12"/>
      <color rgb="FFFF0000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D5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B9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FF00"/>
        <bgColor rgb="FFFFFF99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4" fillId="0" borderId="0" applyFont="0" applyFill="0" applyBorder="0" applyAlignment="0" applyProtection="0"/>
  </cellStyleXfs>
  <cellXfs count="211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5" borderId="0" xfId="0" applyFill="1"/>
    <xf numFmtId="0" fontId="2" fillId="5" borderId="0" xfId="0" applyFont="1" applyFill="1"/>
    <xf numFmtId="0" fontId="1" fillId="5" borderId="0" xfId="0" applyFont="1" applyFill="1"/>
    <xf numFmtId="0" fontId="9" fillId="5" borderId="0" xfId="0" applyFont="1" applyFill="1"/>
    <xf numFmtId="0" fontId="0" fillId="5" borderId="0" xfId="0" applyFill="1" applyAlignment="1">
      <alignment vertical="center"/>
    </xf>
    <xf numFmtId="0" fontId="9" fillId="5" borderId="0" xfId="0" applyFont="1" applyFill="1" applyAlignment="1">
      <alignment vertical="center"/>
    </xf>
    <xf numFmtId="0" fontId="5" fillId="5" borderId="0" xfId="0" applyFont="1" applyFill="1" applyAlignment="1">
      <alignment vertical="top" wrapText="1"/>
    </xf>
    <xf numFmtId="0" fontId="0" fillId="5" borderId="0" xfId="0" applyFill="1" applyAlignment="1">
      <alignment vertical="top"/>
    </xf>
    <xf numFmtId="0" fontId="0" fillId="6" borderId="0" xfId="0" applyFill="1"/>
    <xf numFmtId="0" fontId="0" fillId="6" borderId="0" xfId="0" applyFill="1" applyAlignment="1">
      <alignment vertical="center"/>
    </xf>
    <xf numFmtId="0" fontId="0" fillId="5" borderId="0" xfId="0" applyFill="1" applyAlignment="1">
      <alignment vertical="top" wrapText="1"/>
    </xf>
    <xf numFmtId="0" fontId="2" fillId="5" borderId="0" xfId="0" applyFont="1" applyFill="1" applyAlignment="1">
      <alignment horizontal="left" vertical="top" wrapText="1"/>
    </xf>
    <xf numFmtId="0" fontId="0" fillId="5" borderId="0" xfId="0" applyFill="1" applyProtection="1">
      <protection locked="0"/>
    </xf>
    <xf numFmtId="0" fontId="0" fillId="5" borderId="0" xfId="0" applyFill="1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5" borderId="0" xfId="0" applyFont="1" applyFill="1" applyProtection="1">
      <protection locked="0"/>
    </xf>
    <xf numFmtId="0" fontId="9" fillId="5" borderId="0" xfId="0" applyFont="1" applyFill="1" applyProtection="1">
      <protection locked="0"/>
    </xf>
    <xf numFmtId="0" fontId="9" fillId="5" borderId="0" xfId="0" applyFont="1" applyFill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2" fillId="5" borderId="0" xfId="0" applyFont="1" applyFill="1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4" fontId="0" fillId="3" borderId="1" xfId="0" applyNumberFormat="1" applyFill="1" applyBorder="1" applyProtection="1">
      <protection locked="0"/>
    </xf>
    <xf numFmtId="0" fontId="0" fillId="0" borderId="1" xfId="0" applyBorder="1" applyAlignment="1" applyProtection="1">
      <alignment vertical="center" wrapText="1"/>
      <protection locked="0"/>
    </xf>
    <xf numFmtId="44" fontId="0" fillId="3" borderId="1" xfId="0" applyNumberFormat="1" applyFill="1" applyBorder="1" applyAlignment="1" applyProtection="1">
      <alignment horizontal="left" vertical="center" wrapText="1"/>
      <protection locked="0"/>
    </xf>
    <xf numFmtId="2" fontId="0" fillId="3" borderId="1" xfId="0" applyNumberFormat="1" applyFill="1" applyBorder="1" applyAlignment="1" applyProtection="1">
      <alignment horizontal="left" vertical="center" wrapText="1"/>
      <protection locked="0"/>
    </xf>
    <xf numFmtId="44" fontId="10" fillId="3" borderId="1" xfId="0" applyNumberFormat="1" applyFont="1" applyFill="1" applyBorder="1" applyProtection="1">
      <protection locked="0"/>
    </xf>
    <xf numFmtId="0" fontId="0" fillId="5" borderId="13" xfId="0" applyFill="1" applyBorder="1" applyAlignment="1" applyProtection="1">
      <alignment vertical="center"/>
      <protection locked="0"/>
    </xf>
    <xf numFmtId="0" fontId="0" fillId="5" borderId="16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0" fillId="5" borderId="14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0" fillId="5" borderId="19" xfId="0" applyFill="1" applyBorder="1" applyProtection="1">
      <protection locked="0"/>
    </xf>
    <xf numFmtId="0" fontId="0" fillId="5" borderId="15" xfId="0" applyFill="1" applyBorder="1" applyAlignment="1" applyProtection="1">
      <alignment vertical="center"/>
      <protection locked="0"/>
    </xf>
    <xf numFmtId="0" fontId="0" fillId="5" borderId="15" xfId="0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44" fontId="0" fillId="4" borderId="1" xfId="0" applyNumberFormat="1" applyFill="1" applyBorder="1"/>
    <xf numFmtId="44" fontId="1" fillId="4" borderId="2" xfId="0" applyNumberFormat="1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 wrapText="1"/>
    </xf>
    <xf numFmtId="44" fontId="10" fillId="4" borderId="1" xfId="0" applyNumberFormat="1" applyFont="1" applyFill="1" applyBorder="1"/>
    <xf numFmtId="44" fontId="10" fillId="4" borderId="4" xfId="0" applyNumberFormat="1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64" fontId="3" fillId="0" borderId="6" xfId="0" applyNumberFormat="1" applyFont="1" applyBorder="1" applyAlignment="1">
      <alignment vertical="center"/>
    </xf>
    <xf numFmtId="0" fontId="0" fillId="0" borderId="5" xfId="0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5" borderId="0" xfId="0" applyFill="1" applyAlignment="1" applyProtection="1">
      <alignment vertical="top"/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44" fontId="1" fillId="4" borderId="14" xfId="0" applyNumberFormat="1" applyFont="1" applyFill="1" applyBorder="1" applyAlignment="1">
      <alignment vertical="center"/>
    </xf>
    <xf numFmtId="44" fontId="0" fillId="3" borderId="24" xfId="0" applyNumberFormat="1" applyFill="1" applyBorder="1" applyProtection="1">
      <protection locked="0"/>
    </xf>
    <xf numFmtId="0" fontId="14" fillId="0" borderId="3" xfId="0" applyFont="1" applyBorder="1" applyProtection="1">
      <protection locked="0"/>
    </xf>
    <xf numFmtId="44" fontId="0" fillId="3" borderId="5" xfId="0" applyNumberFormat="1" applyFill="1" applyBorder="1" applyProtection="1">
      <protection locked="0"/>
    </xf>
    <xf numFmtId="0" fontId="0" fillId="7" borderId="1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10" fillId="7" borderId="3" xfId="0" applyFont="1" applyFill="1" applyBorder="1" applyAlignment="1">
      <alignment horizontal="center" vertical="center"/>
    </xf>
    <xf numFmtId="0" fontId="9" fillId="5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5" borderId="0" xfId="0" applyFill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10" fillId="0" borderId="3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0" fontId="17" fillId="0" borderId="0" xfId="0" applyFont="1"/>
    <xf numFmtId="0" fontId="18" fillId="0" borderId="3" xfId="0" applyFont="1" applyBorder="1" applyProtection="1">
      <protection locked="0"/>
    </xf>
    <xf numFmtId="0" fontId="10" fillId="0" borderId="11" xfId="0" applyFont="1" applyBorder="1" applyProtection="1">
      <protection locked="0"/>
    </xf>
    <xf numFmtId="16" fontId="0" fillId="0" borderId="0" xfId="0" applyNumberFormat="1"/>
    <xf numFmtId="0" fontId="14" fillId="5" borderId="3" xfId="0" applyFont="1" applyFill="1" applyBorder="1" applyProtection="1">
      <protection locked="0"/>
    </xf>
    <xf numFmtId="0" fontId="0" fillId="5" borderId="10" xfId="0" applyFill="1" applyBorder="1" applyProtection="1">
      <protection locked="0"/>
    </xf>
    <xf numFmtId="2" fontId="0" fillId="2" borderId="1" xfId="0" applyNumberForma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/>
    </xf>
    <xf numFmtId="2" fontId="0" fillId="2" borderId="11" xfId="0" applyNumberFormat="1" applyFill="1" applyBorder="1" applyAlignment="1">
      <alignment horizontal="center" vertical="center"/>
    </xf>
    <xf numFmtId="0" fontId="10" fillId="0" borderId="0" xfId="0" applyFont="1"/>
    <xf numFmtId="0" fontId="10" fillId="5" borderId="0" xfId="0" applyFont="1" applyFill="1" applyProtection="1">
      <protection locked="0"/>
    </xf>
    <xf numFmtId="44" fontId="10" fillId="3" borderId="5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3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44" fontId="20" fillId="4" borderId="14" xfId="0" applyNumberFormat="1" applyFont="1" applyFill="1" applyBorder="1" applyAlignment="1">
      <alignment vertical="center"/>
    </xf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 wrapText="1"/>
      <protection locked="0"/>
    </xf>
    <xf numFmtId="44" fontId="10" fillId="3" borderId="1" xfId="0" applyNumberFormat="1" applyFont="1" applyFill="1" applyBorder="1" applyAlignment="1" applyProtection="1">
      <alignment horizontal="left" vertical="center" wrapText="1"/>
      <protection locked="0"/>
    </xf>
    <xf numFmtId="0" fontId="10" fillId="0" borderId="5" xfId="0" applyFont="1" applyBorder="1" applyAlignment="1" applyProtection="1">
      <alignment vertical="center"/>
      <protection locked="0"/>
    </xf>
    <xf numFmtId="2" fontId="10" fillId="3" borderId="1" xfId="0" applyNumberFormat="1" applyFont="1" applyFill="1" applyBorder="1" applyAlignment="1" applyProtection="1">
      <alignment horizontal="left" vertical="center" wrapText="1"/>
      <protection locked="0"/>
    </xf>
    <xf numFmtId="2" fontId="10" fillId="3" borderId="10" xfId="0" applyNumberFormat="1" applyFont="1" applyFill="1" applyBorder="1" applyAlignment="1" applyProtection="1">
      <alignment horizontal="left" vertical="center" wrapText="1"/>
      <protection locked="0"/>
    </xf>
    <xf numFmtId="44" fontId="20" fillId="4" borderId="2" xfId="0" applyNumberFormat="1" applyFont="1" applyFill="1" applyBorder="1" applyAlignment="1">
      <alignment vertical="center"/>
    </xf>
    <xf numFmtId="0" fontId="10" fillId="5" borderId="0" xfId="0" applyFont="1" applyFill="1" applyAlignment="1" applyProtection="1">
      <alignment vertical="center"/>
      <protection locked="0"/>
    </xf>
    <xf numFmtId="0" fontId="10" fillId="5" borderId="0" xfId="0" applyFont="1" applyFill="1"/>
    <xf numFmtId="164" fontId="21" fillId="0" borderId="6" xfId="0" applyNumberFormat="1" applyFont="1" applyBorder="1" applyAlignment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0" fontId="19" fillId="2" borderId="5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9" fillId="2" borderId="1" xfId="0" applyFont="1" applyFill="1" applyBorder="1" applyAlignment="1" applyProtection="1">
      <alignment horizontal="center" vertical="center"/>
      <protection locked="0"/>
    </xf>
    <xf numFmtId="0" fontId="10" fillId="5" borderId="0" xfId="0" applyFont="1" applyFill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7" fillId="9" borderId="3" xfId="0" applyFont="1" applyFill="1" applyBorder="1" applyProtection="1">
      <protection locked="0"/>
    </xf>
    <xf numFmtId="0" fontId="17" fillId="9" borderId="10" xfId="0" applyFont="1" applyFill="1" applyBorder="1" applyProtection="1">
      <protection locked="0"/>
    </xf>
    <xf numFmtId="0" fontId="23" fillId="9" borderId="3" xfId="0" applyFont="1" applyFill="1" applyBorder="1" applyProtection="1">
      <protection locked="0"/>
    </xf>
    <xf numFmtId="0" fontId="20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0" fillId="5" borderId="0" xfId="0" applyFill="1" applyAlignment="1" applyProtection="1">
      <alignment horizontal="center"/>
      <protection locked="0"/>
    </xf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7" fillId="0" borderId="0" xfId="0" applyFont="1" applyAlignment="1">
      <alignment horizontal="center" vertical="center"/>
    </xf>
    <xf numFmtId="165" fontId="0" fillId="0" borderId="0" xfId="1" applyNumberFormat="1" applyFont="1"/>
    <xf numFmtId="9" fontId="0" fillId="0" borderId="0" xfId="0" quotePrefix="1" applyNumberFormat="1" applyAlignment="1">
      <alignment horizontal="center" vertical="center"/>
    </xf>
    <xf numFmtId="44" fontId="0" fillId="3" borderId="0" xfId="0" applyNumberFormat="1" applyFill="1" applyProtection="1">
      <protection locked="0"/>
    </xf>
    <xf numFmtId="44" fontId="0" fillId="3" borderId="22" xfId="0" applyNumberFormat="1" applyFill="1" applyBorder="1" applyProtection="1">
      <protection locked="0"/>
    </xf>
    <xf numFmtId="44" fontId="0" fillId="4" borderId="4" xfId="0" applyNumberFormat="1" applyFill="1" applyBorder="1"/>
    <xf numFmtId="44" fontId="0" fillId="3" borderId="26" xfId="0" applyNumberFormat="1" applyFill="1" applyBorder="1" applyProtection="1">
      <protection locked="0"/>
    </xf>
    <xf numFmtId="0" fontId="5" fillId="5" borderId="0" xfId="0" applyFont="1" applyFill="1" applyAlignment="1">
      <alignment vertical="top" wrapText="1"/>
    </xf>
    <xf numFmtId="0" fontId="15" fillId="5" borderId="0" xfId="0" applyFont="1" applyFill="1" applyAlignment="1">
      <alignment vertical="top" wrapText="1"/>
    </xf>
    <xf numFmtId="0" fontId="10" fillId="5" borderId="0" xfId="0" applyFont="1" applyFill="1" applyAlignment="1">
      <alignment vertical="top" wrapText="1"/>
    </xf>
    <xf numFmtId="0" fontId="0" fillId="5" borderId="0" xfId="0" applyFill="1" applyAlignment="1">
      <alignment vertical="top" wrapText="1"/>
    </xf>
    <xf numFmtId="0" fontId="2" fillId="5" borderId="0" xfId="0" applyFont="1" applyFill="1" applyAlignment="1">
      <alignment horizontal="left" vertical="top" wrapText="1"/>
    </xf>
    <xf numFmtId="0" fontId="11" fillId="5" borderId="0" xfId="0" applyFont="1" applyFill="1" applyAlignment="1">
      <alignment vertical="top" wrapText="1"/>
    </xf>
    <xf numFmtId="0" fontId="19" fillId="2" borderId="25" xfId="0" applyFont="1" applyFill="1" applyBorder="1" applyAlignment="1" applyProtection="1">
      <alignment horizontal="left" vertical="center"/>
      <protection locked="0"/>
    </xf>
    <xf numFmtId="0" fontId="19" fillId="2" borderId="22" xfId="0" applyFont="1" applyFill="1" applyBorder="1" applyAlignment="1" applyProtection="1">
      <alignment horizontal="left" vertical="center"/>
      <protection locked="0"/>
    </xf>
    <xf numFmtId="0" fontId="19" fillId="2" borderId="23" xfId="0" applyFont="1" applyFill="1" applyBorder="1" applyAlignment="1" applyProtection="1">
      <alignment horizontal="left" vertical="center"/>
      <protection locked="0"/>
    </xf>
    <xf numFmtId="0" fontId="20" fillId="2" borderId="3" xfId="0" applyFont="1" applyFill="1" applyBorder="1" applyAlignment="1" applyProtection="1">
      <alignment vertical="center" wrapText="1"/>
      <protection locked="0"/>
    </xf>
    <xf numFmtId="0" fontId="20" fillId="2" borderId="10" xfId="0" applyFont="1" applyFill="1" applyBorder="1" applyAlignment="1" applyProtection="1">
      <alignment vertical="center" wrapText="1"/>
      <protection locked="0"/>
    </xf>
    <xf numFmtId="0" fontId="0" fillId="0" borderId="3" xfId="0" applyBorder="1" applyProtection="1">
      <protection locked="0"/>
    </xf>
    <xf numFmtId="0" fontId="0" fillId="0" borderId="10" xfId="0" applyBorder="1" applyProtection="1">
      <protection locked="0"/>
    </xf>
    <xf numFmtId="0" fontId="10" fillId="0" borderId="3" xfId="0" applyFont="1" applyBorder="1" applyProtection="1">
      <protection locked="0"/>
    </xf>
    <xf numFmtId="0" fontId="10" fillId="0" borderId="10" xfId="0" applyFont="1" applyBorder="1" applyProtection="1">
      <protection locked="0"/>
    </xf>
    <xf numFmtId="44" fontId="10" fillId="4" borderId="4" xfId="0" applyNumberFormat="1" applyFont="1" applyFill="1" applyBorder="1" applyAlignment="1">
      <alignment horizontal="center" vertical="center"/>
    </xf>
    <xf numFmtId="44" fontId="10" fillId="4" borderId="8" xfId="0" applyNumberFormat="1" applyFont="1" applyFill="1" applyBorder="1" applyAlignment="1">
      <alignment horizontal="center" vertical="center"/>
    </xf>
    <xf numFmtId="44" fontId="10" fillId="4" borderId="5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left" vertical="center"/>
      <protection locked="0"/>
    </xf>
    <xf numFmtId="0" fontId="6" fillId="2" borderId="11" xfId="0" applyFont="1" applyFill="1" applyBorder="1" applyAlignment="1" applyProtection="1">
      <alignment horizontal="left" vertical="center"/>
      <protection locked="0"/>
    </xf>
    <xf numFmtId="0" fontId="6" fillId="2" borderId="22" xfId="0" applyFont="1" applyFill="1" applyBorder="1" applyAlignment="1" applyProtection="1">
      <alignment horizontal="left" vertical="center"/>
      <protection locked="0"/>
    </xf>
    <xf numFmtId="0" fontId="6" fillId="2" borderId="23" xfId="0" applyFont="1" applyFill="1" applyBorder="1" applyAlignment="1" applyProtection="1">
      <alignment horizontal="left" vertical="center"/>
      <protection locked="0"/>
    </xf>
    <xf numFmtId="0" fontId="12" fillId="5" borderId="0" xfId="0" applyFont="1" applyFill="1" applyAlignment="1" applyProtection="1">
      <alignment vertical="top" wrapText="1"/>
      <protection locked="0"/>
    </xf>
    <xf numFmtId="0" fontId="13" fillId="5" borderId="0" xfId="0" applyFont="1" applyFill="1" applyAlignment="1" applyProtection="1">
      <alignment vertical="top" wrapText="1"/>
      <protection locked="0"/>
    </xf>
    <xf numFmtId="0" fontId="15" fillId="5" borderId="0" xfId="0" applyFont="1" applyFill="1" applyAlignment="1" applyProtection="1">
      <alignment horizontal="left" vertical="top" wrapText="1"/>
      <protection locked="0"/>
    </xf>
    <xf numFmtId="0" fontId="5" fillId="5" borderId="0" xfId="0" applyFont="1" applyFill="1" applyAlignment="1" applyProtection="1">
      <alignment vertical="top" wrapText="1"/>
      <protection locked="0"/>
    </xf>
    <xf numFmtId="0" fontId="0" fillId="5" borderId="0" xfId="0" applyFill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0" fillId="5" borderId="3" xfId="0" applyFill="1" applyBorder="1" applyProtection="1">
      <protection locked="0"/>
    </xf>
    <xf numFmtId="0" fontId="0" fillId="5" borderId="10" xfId="0" applyFill="1" applyBorder="1" applyProtection="1"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/>
      <protection locked="0"/>
    </xf>
    <xf numFmtId="0" fontId="10" fillId="0" borderId="5" xfId="0" applyFont="1" applyBorder="1" applyAlignment="1" applyProtection="1">
      <alignment horizontal="center" vertical="center"/>
      <protection locked="0"/>
    </xf>
    <xf numFmtId="0" fontId="10" fillId="0" borderId="3" xfId="0" applyFont="1" applyBorder="1" applyAlignment="1" applyProtection="1">
      <alignment wrapText="1"/>
      <protection locked="0"/>
    </xf>
    <xf numFmtId="0" fontId="10" fillId="0" borderId="10" xfId="0" applyFont="1" applyBorder="1" applyAlignment="1" applyProtection="1">
      <alignment wrapText="1"/>
      <protection locked="0"/>
    </xf>
    <xf numFmtId="44" fontId="10" fillId="8" borderId="4" xfId="0" applyNumberFormat="1" applyFont="1" applyFill="1" applyBorder="1" applyAlignment="1">
      <alignment horizontal="center" vertical="center"/>
    </xf>
    <xf numFmtId="44" fontId="10" fillId="8" borderId="8" xfId="0" applyNumberFormat="1" applyFont="1" applyFill="1" applyBorder="1" applyAlignment="1">
      <alignment horizontal="center" vertical="center"/>
    </xf>
    <xf numFmtId="44" fontId="10" fillId="8" borderId="5" xfId="0" applyNumberFormat="1" applyFont="1" applyFill="1" applyBorder="1" applyAlignment="1">
      <alignment horizontal="center" vertical="center"/>
    </xf>
    <xf numFmtId="2" fontId="10" fillId="2" borderId="4" xfId="0" applyNumberFormat="1" applyFont="1" applyFill="1" applyBorder="1" applyAlignment="1">
      <alignment horizontal="center" vertical="center"/>
    </xf>
    <xf numFmtId="2" fontId="10" fillId="2" borderId="8" xfId="0" applyNumberFormat="1" applyFont="1" applyFill="1" applyBorder="1" applyAlignment="1">
      <alignment horizontal="center" vertical="center"/>
    </xf>
    <xf numFmtId="2" fontId="10" fillId="2" borderId="5" xfId="0" applyNumberFormat="1" applyFont="1" applyFill="1" applyBorder="1" applyAlignment="1">
      <alignment horizontal="center" vertical="center"/>
    </xf>
    <xf numFmtId="0" fontId="0" fillId="5" borderId="16" xfId="0" applyFill="1" applyBorder="1" applyProtection="1">
      <protection locked="0"/>
    </xf>
    <xf numFmtId="0" fontId="0" fillId="0" borderId="17" xfId="0" applyBorder="1" applyProtection="1">
      <protection locked="0"/>
    </xf>
    <xf numFmtId="0" fontId="0" fillId="0" borderId="20" xfId="0" applyBorder="1" applyProtection="1">
      <protection locked="0"/>
    </xf>
    <xf numFmtId="0" fontId="0" fillId="0" borderId="21" xfId="0" applyBorder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0" fontId="21" fillId="2" borderId="9" xfId="0" applyFont="1" applyFill="1" applyBorder="1" applyAlignment="1" applyProtection="1">
      <alignment vertical="center" wrapText="1"/>
      <protection locked="0"/>
    </xf>
    <xf numFmtId="0" fontId="21" fillId="2" borderId="7" xfId="0" applyFont="1" applyFill="1" applyBorder="1" applyAlignment="1" applyProtection="1">
      <alignment vertical="center" wrapText="1"/>
      <protection locked="0"/>
    </xf>
    <xf numFmtId="0" fontId="21" fillId="2" borderId="6" xfId="0" applyFont="1" applyFill="1" applyBorder="1" applyAlignment="1" applyProtection="1">
      <alignment vertical="center" wrapText="1"/>
      <protection locked="0"/>
    </xf>
    <xf numFmtId="0" fontId="19" fillId="2" borderId="3" xfId="0" applyFont="1" applyFill="1" applyBorder="1" applyAlignment="1" applyProtection="1">
      <alignment horizontal="left" vertical="center"/>
      <protection locked="0"/>
    </xf>
    <xf numFmtId="0" fontId="19" fillId="2" borderId="11" xfId="0" applyFont="1" applyFill="1" applyBorder="1" applyAlignment="1" applyProtection="1">
      <alignment horizontal="left" vertical="center"/>
      <protection locked="0"/>
    </xf>
    <xf numFmtId="0" fontId="19" fillId="2" borderId="12" xfId="0" applyFont="1" applyFill="1" applyBorder="1" applyAlignment="1" applyProtection="1">
      <alignment horizontal="left" vertical="center"/>
      <protection locked="0"/>
    </xf>
    <xf numFmtId="0" fontId="17" fillId="9" borderId="3" xfId="0" applyFont="1" applyFill="1" applyBorder="1" applyProtection="1">
      <protection locked="0"/>
    </xf>
    <xf numFmtId="0" fontId="17" fillId="9" borderId="10" xfId="0" applyFon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0" fontId="6" fillId="2" borderId="12" xfId="0" applyFont="1" applyFill="1" applyBorder="1" applyAlignment="1" applyProtection="1">
      <alignment horizontal="left" vertical="center"/>
      <protection locked="0"/>
    </xf>
    <xf numFmtId="0" fontId="3" fillId="2" borderId="9" xfId="0" applyFont="1" applyFill="1" applyBorder="1" applyAlignment="1" applyProtection="1">
      <alignment vertical="center" wrapText="1"/>
      <protection locked="0"/>
    </xf>
    <xf numFmtId="0" fontId="3" fillId="2" borderId="7" xfId="0" applyFont="1" applyFill="1" applyBorder="1" applyAlignment="1" applyProtection="1">
      <alignment vertical="center" wrapText="1"/>
      <protection locked="0"/>
    </xf>
    <xf numFmtId="0" fontId="3" fillId="2" borderId="6" xfId="0" applyFont="1" applyFill="1" applyBorder="1" applyAlignment="1" applyProtection="1">
      <alignment vertical="center" wrapText="1"/>
      <protection locked="0"/>
    </xf>
    <xf numFmtId="44" fontId="0" fillId="4" borderId="4" xfId="0" applyNumberFormat="1" applyFill="1" applyBorder="1" applyAlignment="1">
      <alignment horizontal="center" vertical="center"/>
    </xf>
    <xf numFmtId="44" fontId="0" fillId="4" borderId="8" xfId="0" applyNumberFormat="1" applyFill="1" applyBorder="1" applyAlignment="1">
      <alignment horizontal="center" vertical="center"/>
    </xf>
    <xf numFmtId="44" fontId="0" fillId="4" borderId="5" xfId="0" applyNumberFormat="1" applyFill="1" applyBorder="1" applyAlignment="1">
      <alignment horizontal="center" vertical="center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wrapText="1"/>
      <protection locked="0"/>
    </xf>
    <xf numFmtId="0" fontId="0" fillId="0" borderId="10" xfId="0" applyBorder="1" applyAlignment="1" applyProtection="1">
      <alignment wrapText="1"/>
      <protection locked="0"/>
    </xf>
    <xf numFmtId="44" fontId="0" fillId="8" borderId="4" xfId="0" applyNumberFormat="1" applyFill="1" applyBorder="1" applyAlignment="1">
      <alignment horizontal="center" vertical="center"/>
    </xf>
    <xf numFmtId="44" fontId="0" fillId="8" borderId="8" xfId="0" applyNumberFormat="1" applyFill="1" applyBorder="1" applyAlignment="1">
      <alignment horizontal="center" vertical="center"/>
    </xf>
    <xf numFmtId="44" fontId="0" fillId="8" borderId="5" xfId="0" applyNumberFormat="1" applyFill="1" applyBorder="1" applyAlignment="1">
      <alignment horizontal="center" vertical="center"/>
    </xf>
    <xf numFmtId="2" fontId="0" fillId="2" borderId="4" xfId="0" applyNumberFormat="1" applyFill="1" applyBorder="1" applyAlignment="1">
      <alignment horizontal="center" vertical="center"/>
    </xf>
    <xf numFmtId="2" fontId="0" fillId="2" borderId="8" xfId="0" applyNumberFormat="1" applyFill="1" applyBorder="1" applyAlignment="1">
      <alignment horizontal="center" vertical="center"/>
    </xf>
    <xf numFmtId="2" fontId="0" fillId="2" borderId="5" xfId="0" applyNumberForma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0" fontId="5" fillId="5" borderId="0" xfId="0" applyFont="1" applyFill="1" applyAlignment="1" applyProtection="1">
      <alignment horizontal="left" vertical="top" wrapText="1"/>
      <protection locked="0"/>
    </xf>
    <xf numFmtId="0" fontId="25" fillId="5" borderId="0" xfId="0" applyFont="1" applyFill="1" applyProtection="1">
      <protection locked="0"/>
    </xf>
    <xf numFmtId="2" fontId="0" fillId="10" borderId="1" xfId="0" applyNumberFormat="1" applyFill="1" applyBorder="1" applyAlignment="1" applyProtection="1">
      <alignment horizontal="left" vertical="center" wrapText="1"/>
      <protection locked="0"/>
    </xf>
    <xf numFmtId="0" fontId="17" fillId="11" borderId="3" xfId="0" applyFont="1" applyFill="1" applyBorder="1" applyProtection="1">
      <protection locked="0"/>
    </xf>
    <xf numFmtId="0" fontId="17" fillId="11" borderId="10" xfId="0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  <color rgb="FFB9FFFF"/>
      <color rgb="FFD5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view="pageBreakPreview" zoomScaleNormal="100" zoomScaleSheetLayoutView="100" workbookViewId="0">
      <selection activeCell="D6" sqref="D6"/>
    </sheetView>
  </sheetViews>
  <sheetFormatPr defaultRowHeight="11.25" x14ac:dyDescent="0.15"/>
  <cols>
    <col min="1" max="1" width="2.875" customWidth="1"/>
    <col min="2" max="2" width="6.5" customWidth="1"/>
    <col min="3" max="3" width="29.875" customWidth="1"/>
    <col min="4" max="4" width="17.625" customWidth="1"/>
    <col min="5" max="5" width="16.5" bestFit="1" customWidth="1"/>
    <col min="6" max="6" width="15" style="2" customWidth="1"/>
    <col min="7" max="7" width="25.5" customWidth="1"/>
    <col min="8" max="8" width="1.75" customWidth="1"/>
    <col min="9" max="9" width="4.625" customWidth="1"/>
  </cols>
  <sheetData>
    <row r="1" spans="1:10" x14ac:dyDescent="0.15">
      <c r="A1" s="11"/>
      <c r="B1" s="11"/>
      <c r="C1" s="11"/>
      <c r="D1" s="11"/>
      <c r="E1" s="11"/>
      <c r="F1" s="12"/>
      <c r="G1" s="11"/>
      <c r="H1" s="11"/>
    </row>
    <row r="2" spans="1:10" x14ac:dyDescent="0.15">
      <c r="A2" s="3"/>
      <c r="B2" s="3"/>
      <c r="C2" s="5"/>
      <c r="E2" s="3"/>
      <c r="F2" s="7"/>
      <c r="G2" s="3"/>
      <c r="H2" s="3"/>
    </row>
    <row r="3" spans="1:10" x14ac:dyDescent="0.15">
      <c r="A3" s="3"/>
      <c r="B3" s="3"/>
      <c r="C3" s="3"/>
      <c r="E3" s="3"/>
      <c r="F3" s="7"/>
      <c r="G3" s="3"/>
      <c r="H3" s="3"/>
    </row>
    <row r="4" spans="1:10" s="1" customFormat="1" ht="15" x14ac:dyDescent="0.2">
      <c r="A4" s="5"/>
      <c r="B4" s="6" t="s">
        <v>153</v>
      </c>
      <c r="C4" s="5"/>
      <c r="D4" s="5"/>
      <c r="E4" s="5"/>
      <c r="F4" s="8"/>
      <c r="G4" s="5" t="s">
        <v>152</v>
      </c>
      <c r="H4" s="5"/>
    </row>
    <row r="5" spans="1:10" ht="15" x14ac:dyDescent="0.2">
      <c r="A5" s="18"/>
      <c r="B5" s="207" t="s">
        <v>151</v>
      </c>
      <c r="C5" s="18"/>
      <c r="D5" s="18"/>
      <c r="E5" s="18"/>
      <c r="F5" s="20"/>
      <c r="G5" s="18"/>
      <c r="J5" s="119"/>
    </row>
    <row r="6" spans="1:10" ht="15" x14ac:dyDescent="0.2">
      <c r="A6" s="3"/>
      <c r="B6" s="4"/>
      <c r="C6" s="3"/>
      <c r="D6" s="3"/>
      <c r="E6" s="3"/>
      <c r="F6" s="7"/>
      <c r="G6" s="3"/>
      <c r="H6" s="3"/>
    </row>
    <row r="7" spans="1:10" ht="15" x14ac:dyDescent="0.15">
      <c r="A7" s="3"/>
      <c r="B7" s="131" t="s">
        <v>6</v>
      </c>
      <c r="C7" s="131"/>
      <c r="D7" s="131"/>
      <c r="E7" s="131"/>
      <c r="F7" s="131"/>
      <c r="G7" s="131"/>
      <c r="H7" s="3"/>
    </row>
    <row r="8" spans="1:10" ht="15" x14ac:dyDescent="0.15">
      <c r="A8" s="3"/>
      <c r="B8" s="14"/>
      <c r="C8" s="14"/>
      <c r="D8" s="14"/>
      <c r="E8" s="14"/>
      <c r="F8" s="14"/>
      <c r="G8" s="14"/>
      <c r="H8" s="3"/>
    </row>
    <row r="9" spans="1:10" ht="21.75" customHeight="1" x14ac:dyDescent="0.15">
      <c r="A9" s="3"/>
      <c r="B9" s="127" t="s">
        <v>106</v>
      </c>
      <c r="C9" s="130"/>
      <c r="D9" s="130"/>
      <c r="E9" s="130"/>
      <c r="F9" s="130"/>
      <c r="G9" s="130"/>
      <c r="H9" s="9"/>
    </row>
    <row r="10" spans="1:10" ht="33.75" customHeight="1" x14ac:dyDescent="0.15">
      <c r="A10" s="3"/>
      <c r="B10" s="127" t="s">
        <v>39</v>
      </c>
      <c r="C10" s="130"/>
      <c r="D10" s="130"/>
      <c r="E10" s="130"/>
      <c r="F10" s="130"/>
      <c r="G10" s="130"/>
      <c r="H10" s="9"/>
    </row>
    <row r="11" spans="1:10" ht="25.5" customHeight="1" x14ac:dyDescent="0.15">
      <c r="A11" s="3"/>
      <c r="B11" s="127" t="s">
        <v>31</v>
      </c>
      <c r="C11" s="130"/>
      <c r="D11" s="130"/>
      <c r="E11" s="130"/>
      <c r="F11" s="130"/>
      <c r="G11" s="130"/>
      <c r="H11" s="9"/>
    </row>
    <row r="12" spans="1:10" ht="25.5" customHeight="1" x14ac:dyDescent="0.15">
      <c r="A12" s="3"/>
      <c r="B12" s="128" t="s">
        <v>98</v>
      </c>
      <c r="C12" s="129"/>
      <c r="D12" s="129"/>
      <c r="E12" s="129"/>
      <c r="F12" s="129"/>
      <c r="G12" s="129"/>
      <c r="H12" s="9"/>
    </row>
    <row r="13" spans="1:10" ht="12" customHeight="1" x14ac:dyDescent="0.15">
      <c r="A13" s="3"/>
      <c r="B13" s="9"/>
      <c r="C13" s="13"/>
      <c r="D13" s="13"/>
      <c r="E13" s="13"/>
      <c r="F13" s="13"/>
      <c r="G13" s="13"/>
      <c r="H13" s="9"/>
    </row>
    <row r="14" spans="1:10" ht="20.25" customHeight="1" x14ac:dyDescent="0.15">
      <c r="A14" s="3"/>
      <c r="B14" s="132" t="s">
        <v>20</v>
      </c>
      <c r="C14" s="132"/>
      <c r="D14" s="132"/>
      <c r="E14" s="132"/>
      <c r="F14" s="132"/>
      <c r="G14" s="132"/>
      <c r="H14" s="3"/>
    </row>
    <row r="15" spans="1:10" ht="21" customHeight="1" x14ac:dyDescent="0.15">
      <c r="A15" s="10" t="s">
        <v>11</v>
      </c>
      <c r="B15" s="127" t="s">
        <v>26</v>
      </c>
      <c r="C15" s="130"/>
      <c r="D15" s="130"/>
      <c r="E15" s="130"/>
      <c r="F15" s="130"/>
      <c r="G15" s="130"/>
      <c r="H15" s="3"/>
    </row>
    <row r="16" spans="1:10" ht="21" customHeight="1" x14ac:dyDescent="0.15">
      <c r="A16" s="10" t="s">
        <v>11</v>
      </c>
      <c r="B16" s="127" t="s">
        <v>21</v>
      </c>
      <c r="C16" s="130"/>
      <c r="D16" s="130"/>
      <c r="E16" s="130"/>
      <c r="F16" s="130"/>
      <c r="G16" s="130"/>
      <c r="H16" s="3"/>
    </row>
    <row r="17" spans="1:8" ht="21" customHeight="1" x14ac:dyDescent="0.15">
      <c r="A17" s="10" t="s">
        <v>11</v>
      </c>
      <c r="B17" s="127" t="s">
        <v>30</v>
      </c>
      <c r="C17" s="130"/>
      <c r="D17" s="130"/>
      <c r="E17" s="130"/>
      <c r="F17" s="130"/>
      <c r="G17" s="130"/>
      <c r="H17" s="3"/>
    </row>
    <row r="18" spans="1:8" ht="21" customHeight="1" x14ac:dyDescent="0.15">
      <c r="A18" s="10" t="s">
        <v>11</v>
      </c>
      <c r="B18" s="127" t="s">
        <v>29</v>
      </c>
      <c r="C18" s="130"/>
      <c r="D18" s="130"/>
      <c r="E18" s="130"/>
      <c r="F18" s="130"/>
      <c r="G18" s="130"/>
      <c r="H18" s="3"/>
    </row>
    <row r="19" spans="1:8" ht="21" customHeight="1" x14ac:dyDescent="0.15">
      <c r="A19" s="10" t="s">
        <v>11</v>
      </c>
      <c r="B19" s="127" t="s">
        <v>25</v>
      </c>
      <c r="C19" s="130"/>
      <c r="D19" s="130"/>
      <c r="E19" s="130"/>
      <c r="F19" s="130"/>
      <c r="G19" s="130"/>
      <c r="H19" s="3"/>
    </row>
    <row r="20" spans="1:8" ht="21" customHeight="1" x14ac:dyDescent="0.15">
      <c r="A20" s="10" t="s">
        <v>11</v>
      </c>
      <c r="B20" s="127" t="s">
        <v>22</v>
      </c>
      <c r="C20" s="130"/>
      <c r="D20" s="130"/>
      <c r="E20" s="130"/>
      <c r="F20" s="130"/>
      <c r="G20" s="130"/>
      <c r="H20" s="3"/>
    </row>
    <row r="21" spans="1:8" ht="21" customHeight="1" x14ac:dyDescent="0.15">
      <c r="A21" s="10" t="s">
        <v>11</v>
      </c>
      <c r="B21" s="128" t="s">
        <v>96</v>
      </c>
      <c r="C21" s="129"/>
      <c r="D21" s="129"/>
      <c r="E21" s="129"/>
      <c r="F21" s="129"/>
      <c r="G21" s="129"/>
      <c r="H21" s="3"/>
    </row>
    <row r="22" spans="1:8" ht="21" customHeight="1" x14ac:dyDescent="0.15">
      <c r="A22" s="10" t="s">
        <v>11</v>
      </c>
      <c r="B22" s="128" t="s">
        <v>97</v>
      </c>
      <c r="C22" s="129"/>
      <c r="D22" s="129"/>
      <c r="E22" s="129"/>
      <c r="F22" s="129"/>
      <c r="G22" s="129"/>
      <c r="H22" s="3"/>
    </row>
    <row r="23" spans="1:8" ht="21" customHeight="1" x14ac:dyDescent="0.15">
      <c r="A23" s="10" t="s">
        <v>11</v>
      </c>
      <c r="B23" s="127" t="s">
        <v>28</v>
      </c>
      <c r="C23" s="127"/>
      <c r="D23" s="127"/>
      <c r="E23" s="127"/>
      <c r="F23" s="127"/>
      <c r="G23" s="127"/>
      <c r="H23" s="3"/>
    </row>
    <row r="24" spans="1:8" ht="21" customHeight="1" x14ac:dyDescent="0.15">
      <c r="A24" s="10" t="s">
        <v>11</v>
      </c>
      <c r="B24" s="127" t="s">
        <v>27</v>
      </c>
      <c r="C24" s="127"/>
      <c r="D24" s="127"/>
      <c r="E24" s="127"/>
      <c r="F24" s="127"/>
      <c r="G24" s="127"/>
      <c r="H24" s="3"/>
    </row>
    <row r="25" spans="1:8" x14ac:dyDescent="0.15">
      <c r="A25" s="3"/>
      <c r="C25" s="3"/>
      <c r="D25" s="3"/>
      <c r="E25" s="3"/>
      <c r="F25" s="7"/>
      <c r="G25" s="3"/>
      <c r="H25" s="3"/>
    </row>
    <row r="26" spans="1:8" x14ac:dyDescent="0.15">
      <c r="A26" s="3"/>
      <c r="B26" s="3"/>
      <c r="C26" s="3"/>
      <c r="D26" s="3"/>
      <c r="E26" s="3"/>
      <c r="F26" s="7"/>
      <c r="G26" s="3"/>
      <c r="H26" s="3"/>
    </row>
    <row r="27" spans="1:8" x14ac:dyDescent="0.15">
      <c r="A27" s="3"/>
      <c r="B27" s="3"/>
      <c r="C27" s="3"/>
      <c r="D27" s="3"/>
      <c r="E27" s="3"/>
      <c r="F27" s="7"/>
      <c r="G27" s="3"/>
      <c r="H27" s="3"/>
    </row>
    <row r="28" spans="1:8" x14ac:dyDescent="0.15">
      <c r="A28" s="3"/>
      <c r="B28" s="3"/>
      <c r="C28" s="3"/>
      <c r="D28" s="3"/>
      <c r="E28" s="3"/>
      <c r="F28" s="7"/>
      <c r="G28" s="3"/>
      <c r="H28" s="3"/>
    </row>
    <row r="29" spans="1:8" x14ac:dyDescent="0.15">
      <c r="A29" s="3"/>
      <c r="B29" s="3"/>
      <c r="C29" s="3"/>
      <c r="D29" s="3"/>
      <c r="E29" s="3"/>
      <c r="F29" s="7"/>
      <c r="G29" s="3"/>
      <c r="H29" s="3"/>
    </row>
    <row r="30" spans="1:8" x14ac:dyDescent="0.15">
      <c r="A30" s="3"/>
      <c r="B30" s="3"/>
      <c r="C30" s="3"/>
      <c r="D30" s="3"/>
      <c r="E30" s="3"/>
      <c r="F30" s="7"/>
      <c r="G30" s="3"/>
      <c r="H30" s="3"/>
    </row>
    <row r="31" spans="1:8" x14ac:dyDescent="0.15">
      <c r="A31" s="3"/>
      <c r="B31" s="3"/>
      <c r="C31" s="3"/>
      <c r="D31" s="3"/>
      <c r="E31" s="3"/>
      <c r="F31" s="7"/>
      <c r="G31" s="3"/>
      <c r="H31" s="3"/>
    </row>
    <row r="32" spans="1:8" x14ac:dyDescent="0.15">
      <c r="A32" s="3"/>
      <c r="B32" s="3"/>
      <c r="C32" s="3"/>
      <c r="D32" s="3"/>
      <c r="E32" s="3"/>
      <c r="F32" s="7"/>
      <c r="G32" s="3"/>
      <c r="H32" s="3"/>
    </row>
    <row r="33" spans="1:8" x14ac:dyDescent="0.15">
      <c r="A33" s="3"/>
      <c r="B33" s="3"/>
      <c r="C33" s="3"/>
      <c r="D33" s="3"/>
      <c r="E33" s="3"/>
      <c r="F33" s="7"/>
      <c r="G33" s="3"/>
      <c r="H33" s="3"/>
    </row>
    <row r="34" spans="1:8" x14ac:dyDescent="0.15">
      <c r="A34" s="3"/>
      <c r="B34" s="3"/>
      <c r="C34" s="3"/>
      <c r="D34" s="3"/>
      <c r="E34" s="3"/>
      <c r="F34" s="7"/>
      <c r="G34" s="3"/>
      <c r="H34" s="3"/>
    </row>
    <row r="35" spans="1:8" x14ac:dyDescent="0.15">
      <c r="A35" s="3"/>
      <c r="B35" s="3"/>
      <c r="C35" s="3"/>
      <c r="D35" s="3"/>
      <c r="E35" s="3"/>
      <c r="F35" s="7"/>
      <c r="G35" s="3"/>
      <c r="H35" s="3"/>
    </row>
    <row r="36" spans="1:8" x14ac:dyDescent="0.15">
      <c r="A36" s="3"/>
      <c r="B36" s="3"/>
      <c r="C36" s="3"/>
      <c r="D36" s="3"/>
      <c r="E36" s="3"/>
      <c r="F36" s="7"/>
      <c r="G36" s="3"/>
      <c r="H36" s="3"/>
    </row>
    <row r="37" spans="1:8" x14ac:dyDescent="0.15">
      <c r="A37" s="3"/>
      <c r="B37" s="3"/>
      <c r="C37" s="3"/>
      <c r="D37" s="3"/>
      <c r="E37" s="3"/>
      <c r="F37" s="7"/>
      <c r="G37" s="3"/>
      <c r="H37" s="3"/>
    </row>
    <row r="38" spans="1:8" x14ac:dyDescent="0.15">
      <c r="A38" s="3"/>
      <c r="B38" s="3"/>
      <c r="C38" s="3"/>
      <c r="D38" s="3"/>
      <c r="E38" s="3"/>
      <c r="F38" s="7"/>
      <c r="G38" s="3"/>
      <c r="H38" s="3"/>
    </row>
    <row r="39" spans="1:8" x14ac:dyDescent="0.15">
      <c r="A39" s="3"/>
      <c r="B39" s="3"/>
      <c r="C39" s="3"/>
      <c r="D39" s="3"/>
      <c r="E39" s="3"/>
      <c r="F39" s="7"/>
      <c r="G39" s="3"/>
      <c r="H39" s="3"/>
    </row>
    <row r="40" spans="1:8" x14ac:dyDescent="0.15">
      <c r="A40" s="3"/>
      <c r="B40" s="3"/>
      <c r="C40" s="3"/>
      <c r="D40" s="3"/>
      <c r="E40" s="3"/>
      <c r="F40" s="7"/>
      <c r="G40" s="3"/>
      <c r="H40" s="3"/>
    </row>
    <row r="41" spans="1:8" x14ac:dyDescent="0.15">
      <c r="A41" s="3"/>
      <c r="B41" s="3"/>
      <c r="C41" s="3"/>
      <c r="D41" s="3"/>
      <c r="E41" s="3"/>
      <c r="F41" s="7"/>
      <c r="G41" s="3"/>
      <c r="H41" s="3"/>
    </row>
    <row r="42" spans="1:8" x14ac:dyDescent="0.15">
      <c r="A42" s="3"/>
      <c r="B42" s="3"/>
      <c r="C42" s="3"/>
      <c r="D42" s="3"/>
      <c r="E42" s="3"/>
      <c r="F42" s="7"/>
      <c r="G42" s="3"/>
      <c r="H42" s="3"/>
    </row>
    <row r="43" spans="1:8" x14ac:dyDescent="0.15">
      <c r="A43" s="3"/>
      <c r="B43" s="3"/>
      <c r="C43" s="3"/>
      <c r="D43" s="3"/>
      <c r="E43" s="3"/>
      <c r="F43" s="7"/>
      <c r="G43" s="3"/>
      <c r="H43" s="3"/>
    </row>
    <row r="44" spans="1:8" x14ac:dyDescent="0.15">
      <c r="A44" s="3"/>
      <c r="B44" s="3"/>
      <c r="C44" s="3"/>
      <c r="D44" s="3"/>
      <c r="E44" s="3"/>
      <c r="F44" s="7"/>
      <c r="G44" s="3"/>
      <c r="H44" s="3"/>
    </row>
    <row r="45" spans="1:8" x14ac:dyDescent="0.15">
      <c r="A45" s="3"/>
      <c r="B45" s="3"/>
      <c r="C45" s="3"/>
      <c r="D45" s="3"/>
      <c r="E45" s="3"/>
      <c r="F45" s="7"/>
      <c r="G45" s="3"/>
      <c r="H45" s="3"/>
    </row>
    <row r="46" spans="1:8" x14ac:dyDescent="0.15">
      <c r="A46" s="3"/>
      <c r="B46" s="3"/>
      <c r="C46" s="3"/>
      <c r="D46" s="3"/>
      <c r="E46" s="3"/>
      <c r="F46" s="7"/>
      <c r="G46" s="3"/>
      <c r="H46" s="3"/>
    </row>
    <row r="47" spans="1:8" x14ac:dyDescent="0.15">
      <c r="A47" s="3"/>
      <c r="B47" s="3"/>
      <c r="C47" s="3"/>
      <c r="D47" s="3"/>
      <c r="E47" s="3"/>
      <c r="F47" s="7"/>
      <c r="G47" s="3"/>
      <c r="H47" s="3"/>
    </row>
    <row r="48" spans="1:8" x14ac:dyDescent="0.15">
      <c r="A48" s="3"/>
      <c r="B48" s="3"/>
      <c r="C48" s="3"/>
      <c r="D48" s="3"/>
      <c r="E48" s="3"/>
      <c r="F48" s="7"/>
      <c r="G48" s="3"/>
      <c r="H48" s="3"/>
    </row>
    <row r="49" spans="1:8" x14ac:dyDescent="0.15">
      <c r="A49" s="3"/>
      <c r="B49" s="3"/>
      <c r="C49" s="3"/>
      <c r="D49" s="3"/>
      <c r="E49" s="3"/>
      <c r="F49" s="7"/>
      <c r="G49" s="3"/>
      <c r="H49" s="3"/>
    </row>
    <row r="50" spans="1:8" x14ac:dyDescent="0.15">
      <c r="A50" s="3"/>
      <c r="B50" s="3"/>
      <c r="C50" s="3"/>
      <c r="D50" s="3"/>
      <c r="E50" s="3"/>
      <c r="F50" s="7"/>
      <c r="G50" s="3"/>
      <c r="H50" s="3"/>
    </row>
    <row r="51" spans="1:8" x14ac:dyDescent="0.15">
      <c r="A51" s="3"/>
      <c r="B51" s="3"/>
      <c r="C51" s="3"/>
      <c r="D51" s="3"/>
      <c r="E51" s="3"/>
      <c r="F51" s="7"/>
      <c r="G51" s="3"/>
      <c r="H51" s="3"/>
    </row>
    <row r="52" spans="1:8" x14ac:dyDescent="0.15">
      <c r="A52" s="3"/>
      <c r="B52" s="3"/>
      <c r="C52" s="3"/>
      <c r="D52" s="3"/>
      <c r="E52" s="3"/>
      <c r="F52" s="7"/>
      <c r="G52" s="3"/>
      <c r="H52" s="3"/>
    </row>
    <row r="53" spans="1:8" x14ac:dyDescent="0.15">
      <c r="A53" s="3"/>
      <c r="B53" s="3"/>
      <c r="C53" s="3"/>
      <c r="D53" s="3"/>
      <c r="E53" s="3"/>
      <c r="F53" s="7"/>
      <c r="G53" s="3"/>
      <c r="H53" s="3"/>
    </row>
    <row r="54" spans="1:8" x14ac:dyDescent="0.15">
      <c r="A54" s="3"/>
      <c r="B54" s="3"/>
      <c r="C54" s="3"/>
      <c r="D54" s="3"/>
      <c r="E54" s="3"/>
      <c r="F54" s="7"/>
      <c r="G54" s="3"/>
      <c r="H54" s="3"/>
    </row>
    <row r="55" spans="1:8" x14ac:dyDescent="0.15">
      <c r="A55" s="3"/>
      <c r="B55" s="3"/>
      <c r="C55" s="3"/>
      <c r="D55" s="3"/>
      <c r="E55" s="3"/>
      <c r="F55" s="7"/>
      <c r="G55" s="3"/>
      <c r="H55" s="3"/>
    </row>
    <row r="56" spans="1:8" x14ac:dyDescent="0.15">
      <c r="A56" s="3"/>
      <c r="B56" s="3"/>
      <c r="C56" s="3"/>
      <c r="D56" s="3"/>
      <c r="E56" s="3"/>
      <c r="F56" s="7"/>
      <c r="G56" s="3"/>
      <c r="H56" s="3"/>
    </row>
    <row r="57" spans="1:8" x14ac:dyDescent="0.15">
      <c r="A57" s="3"/>
      <c r="B57" s="3"/>
      <c r="C57" s="3"/>
      <c r="D57" s="3"/>
      <c r="E57" s="3"/>
      <c r="F57" s="7"/>
      <c r="G57" s="3"/>
      <c r="H57" s="3"/>
    </row>
    <row r="58" spans="1:8" x14ac:dyDescent="0.15">
      <c r="A58" s="3"/>
      <c r="B58" s="3"/>
      <c r="C58" s="3"/>
      <c r="D58" s="3"/>
      <c r="E58" s="3"/>
      <c r="F58" s="7"/>
      <c r="G58" s="3"/>
      <c r="H58" s="3"/>
    </row>
    <row r="59" spans="1:8" x14ac:dyDescent="0.15">
      <c r="A59" s="3"/>
      <c r="B59" s="3"/>
      <c r="C59" s="3"/>
      <c r="D59" s="3"/>
      <c r="E59" s="3"/>
      <c r="F59" s="7"/>
      <c r="G59" s="3"/>
      <c r="H59" s="3"/>
    </row>
    <row r="60" spans="1:8" x14ac:dyDescent="0.15">
      <c r="A60" s="3"/>
      <c r="B60" s="3"/>
      <c r="C60" s="3"/>
      <c r="D60" s="3"/>
      <c r="E60" s="3"/>
      <c r="F60" s="7"/>
      <c r="G60" s="3"/>
      <c r="H60" s="3"/>
    </row>
    <row r="61" spans="1:8" x14ac:dyDescent="0.15">
      <c r="A61" s="3"/>
      <c r="B61" s="3"/>
      <c r="C61" s="3"/>
      <c r="D61" s="3"/>
      <c r="E61" s="3"/>
      <c r="F61" s="7"/>
      <c r="G61" s="3"/>
      <c r="H61" s="3"/>
    </row>
  </sheetData>
  <mergeCells count="16">
    <mergeCell ref="B7:G7"/>
    <mergeCell ref="B16:G16"/>
    <mergeCell ref="B17:G17"/>
    <mergeCell ref="B18:G18"/>
    <mergeCell ref="B19:G19"/>
    <mergeCell ref="B14:G14"/>
    <mergeCell ref="B12:G12"/>
    <mergeCell ref="B15:G15"/>
    <mergeCell ref="B9:G9"/>
    <mergeCell ref="B10:G10"/>
    <mergeCell ref="B11:G11"/>
    <mergeCell ref="B24:G24"/>
    <mergeCell ref="B21:G21"/>
    <mergeCell ref="B22:G22"/>
    <mergeCell ref="B23:G23"/>
    <mergeCell ref="B20:G20"/>
  </mergeCells>
  <pageMargins left="0.7" right="0.7" top="0.75" bottom="0.75" header="0.3" footer="0.3"/>
  <pageSetup paperSize="9" scale="71" orientation="portrait" r:id="rId1"/>
  <headerFooter>
    <oddFooter>&amp;LAanbesteding Levering &amp; onderhoud Gladheidbestrijdingsmaterieel voor Rijkswaterstaat en de Provincie Noord-Brabant Zaaknummer 31105855</oddFooter>
  </headerFooter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1"/>
  <sheetViews>
    <sheetView tabSelected="1" zoomScale="130" zoomScaleNormal="130" workbookViewId="0">
      <selection activeCell="A2" sqref="A2"/>
    </sheetView>
  </sheetViews>
  <sheetFormatPr defaultRowHeight="11.25" x14ac:dyDescent="0.15"/>
  <cols>
    <col min="1" max="1" width="1.75" bestFit="1" customWidth="1"/>
    <col min="2" max="2" width="5.125" style="63" customWidth="1"/>
    <col min="3" max="3" width="17.5" customWidth="1"/>
    <col min="4" max="4" width="84.5" bestFit="1" customWidth="1"/>
    <col min="5" max="5" width="10.5" bestFit="1" customWidth="1"/>
    <col min="7" max="7" width="16.375" bestFit="1" customWidth="1"/>
  </cols>
  <sheetData>
    <row r="1" spans="1:10" ht="15" x14ac:dyDescent="0.2">
      <c r="A1" s="18"/>
      <c r="B1" s="59" t="s">
        <v>0</v>
      </c>
      <c r="C1" s="18"/>
      <c r="D1" s="20" t="s">
        <v>103</v>
      </c>
      <c r="E1" s="21"/>
      <c r="F1" s="21"/>
      <c r="G1" s="18"/>
    </row>
    <row r="2" spans="1:10" ht="15" x14ac:dyDescent="0.2">
      <c r="A2" s="18"/>
      <c r="B2" s="207" t="s">
        <v>151</v>
      </c>
      <c r="C2" s="18"/>
      <c r="D2" s="18"/>
      <c r="E2" s="18"/>
      <c r="F2" s="20"/>
      <c r="G2" s="18"/>
      <c r="J2" s="119"/>
    </row>
    <row r="3" spans="1:10" ht="15" x14ac:dyDescent="0.2">
      <c r="A3" s="18"/>
      <c r="B3" s="207"/>
      <c r="C3" s="18"/>
      <c r="D3" s="18"/>
      <c r="E3" s="18"/>
      <c r="F3" s="20"/>
      <c r="G3" s="18"/>
      <c r="J3" s="119"/>
    </row>
    <row r="4" spans="1:10" ht="15" x14ac:dyDescent="0.2">
      <c r="A4" s="18"/>
      <c r="B4" s="59" t="s">
        <v>23</v>
      </c>
      <c r="C4" s="18"/>
      <c r="D4" s="18"/>
      <c r="E4" s="18"/>
      <c r="F4" s="20"/>
      <c r="G4" s="18"/>
    </row>
    <row r="5" spans="1:10" x14ac:dyDescent="0.15">
      <c r="A5" s="49"/>
      <c r="B5" s="149"/>
      <c r="C5" s="150"/>
      <c r="D5" s="150"/>
      <c r="E5" s="150"/>
      <c r="F5" s="150"/>
      <c r="G5" s="150"/>
    </row>
    <row r="6" spans="1:10" x14ac:dyDescent="0.15">
      <c r="A6" s="49" t="s">
        <v>11</v>
      </c>
      <c r="B6" s="151" t="s">
        <v>113</v>
      </c>
      <c r="C6" s="151"/>
      <c r="D6" s="151"/>
      <c r="E6" s="151"/>
      <c r="F6" s="151"/>
      <c r="G6" s="151"/>
    </row>
    <row r="7" spans="1:10" x14ac:dyDescent="0.15">
      <c r="A7" s="15" t="s">
        <v>11</v>
      </c>
      <c r="B7" s="152" t="s">
        <v>45</v>
      </c>
      <c r="C7" s="152"/>
      <c r="D7" s="152"/>
      <c r="E7" s="153"/>
      <c r="F7" s="153"/>
      <c r="G7" s="153"/>
    </row>
    <row r="8" spans="1:10" x14ac:dyDescent="0.15">
      <c r="A8" s="49" t="s">
        <v>11</v>
      </c>
      <c r="B8" s="152" t="s">
        <v>24</v>
      </c>
      <c r="C8" s="152"/>
      <c r="D8" s="152"/>
      <c r="E8" s="152"/>
      <c r="F8" s="152"/>
      <c r="G8" s="152"/>
    </row>
    <row r="9" spans="1:10" x14ac:dyDescent="0.15">
      <c r="A9" s="15"/>
      <c r="B9" s="60"/>
      <c r="C9" s="15"/>
      <c r="D9" s="15"/>
      <c r="E9" s="15"/>
      <c r="F9" s="16"/>
      <c r="G9" s="15"/>
    </row>
    <row r="10" spans="1:10" x14ac:dyDescent="0.15">
      <c r="A10" s="15"/>
      <c r="B10" s="62"/>
      <c r="C10" s="154" t="s">
        <v>5</v>
      </c>
      <c r="D10" s="155"/>
      <c r="E10" s="23" t="s">
        <v>2</v>
      </c>
      <c r="F10" s="37" t="s">
        <v>3</v>
      </c>
      <c r="G10" s="37" t="s">
        <v>4</v>
      </c>
    </row>
    <row r="11" spans="1:10" ht="22.5" x14ac:dyDescent="0.15">
      <c r="A11" s="15"/>
      <c r="B11" s="111">
        <v>1</v>
      </c>
      <c r="C11" s="154" t="s">
        <v>1</v>
      </c>
      <c r="D11" s="155"/>
      <c r="E11" s="23" t="s">
        <v>13</v>
      </c>
      <c r="F11" s="43" t="s">
        <v>14</v>
      </c>
      <c r="G11" s="37" t="s">
        <v>7</v>
      </c>
    </row>
    <row r="12" spans="1:10" x14ac:dyDescent="0.15">
      <c r="A12" s="15"/>
      <c r="B12" s="94" t="s">
        <v>54</v>
      </c>
      <c r="C12" s="138" t="s">
        <v>46</v>
      </c>
      <c r="D12" s="139"/>
      <c r="E12" s="24">
        <v>0</v>
      </c>
      <c r="F12" s="44"/>
      <c r="G12" s="38"/>
    </row>
    <row r="13" spans="1:10" ht="12" thickBot="1" x14ac:dyDescent="0.2">
      <c r="A13" s="15"/>
      <c r="B13" s="94" t="s">
        <v>55</v>
      </c>
      <c r="C13" s="48" t="s">
        <v>53</v>
      </c>
      <c r="D13" s="51"/>
      <c r="E13" s="53">
        <v>0</v>
      </c>
      <c r="F13" s="44"/>
      <c r="G13" s="38"/>
    </row>
    <row r="14" spans="1:10" x14ac:dyDescent="0.15">
      <c r="A14" s="15"/>
      <c r="B14" s="94" t="s">
        <v>56</v>
      </c>
      <c r="C14" s="54" t="s">
        <v>57</v>
      </c>
      <c r="D14" s="51"/>
      <c r="E14" s="24">
        <f>E12-E13</f>
        <v>0</v>
      </c>
      <c r="F14" s="56">
        <v>6</v>
      </c>
      <c r="G14" s="38">
        <f>E14*F14</f>
        <v>0</v>
      </c>
    </row>
    <row r="15" spans="1:10" x14ac:dyDescent="0.15">
      <c r="A15" s="15"/>
      <c r="B15" s="94" t="s">
        <v>58</v>
      </c>
      <c r="C15" s="138" t="s">
        <v>40</v>
      </c>
      <c r="D15" s="139"/>
      <c r="E15" s="24">
        <v>0</v>
      </c>
      <c r="F15" s="44"/>
      <c r="G15" s="38"/>
    </row>
    <row r="16" spans="1:10" ht="12" thickBot="1" x14ac:dyDescent="0.2">
      <c r="A16" s="15"/>
      <c r="B16" s="94" t="s">
        <v>59</v>
      </c>
      <c r="C16" s="48" t="s">
        <v>53</v>
      </c>
      <c r="D16" s="51"/>
      <c r="E16" s="53">
        <v>0</v>
      </c>
      <c r="F16" s="44"/>
      <c r="G16" s="38"/>
    </row>
    <row r="17" spans="1:7" x14ac:dyDescent="0.15">
      <c r="A17" s="15"/>
      <c r="B17" s="94" t="s">
        <v>60</v>
      </c>
      <c r="C17" s="54" t="s">
        <v>80</v>
      </c>
      <c r="D17" s="51"/>
      <c r="E17" s="55">
        <f>E15-E16</f>
        <v>0</v>
      </c>
      <c r="F17" s="56">
        <v>4</v>
      </c>
      <c r="G17" s="38">
        <f>E17*F17</f>
        <v>0</v>
      </c>
    </row>
    <row r="18" spans="1:7" s="3" customFormat="1" x14ac:dyDescent="0.15">
      <c r="A18" s="15"/>
      <c r="B18" s="95" t="s">
        <v>61</v>
      </c>
      <c r="C18" s="156" t="s">
        <v>47</v>
      </c>
      <c r="D18" s="157"/>
      <c r="E18" s="24">
        <v>0</v>
      </c>
      <c r="F18" s="44"/>
      <c r="G18" s="38"/>
    </row>
    <row r="19" spans="1:7" ht="12" thickBot="1" x14ac:dyDescent="0.2">
      <c r="A19" s="15"/>
      <c r="B19" s="94" t="s">
        <v>62</v>
      </c>
      <c r="C19" s="48" t="s">
        <v>53</v>
      </c>
      <c r="D19" s="51"/>
      <c r="E19" s="53">
        <v>0</v>
      </c>
      <c r="F19" s="44"/>
      <c r="G19" s="38"/>
    </row>
    <row r="20" spans="1:7" s="3" customFormat="1" x14ac:dyDescent="0.15">
      <c r="A20" s="15"/>
      <c r="B20" s="95" t="s">
        <v>63</v>
      </c>
      <c r="C20" s="70" t="s">
        <v>87</v>
      </c>
      <c r="D20" s="71"/>
      <c r="E20" s="24">
        <f>E18-E19</f>
        <v>0</v>
      </c>
      <c r="F20" s="56">
        <v>2</v>
      </c>
      <c r="G20" s="38">
        <f>E20*F20</f>
        <v>0</v>
      </c>
    </row>
    <row r="21" spans="1:7" x14ac:dyDescent="0.15">
      <c r="A21" s="15"/>
      <c r="B21" s="94" t="s">
        <v>64</v>
      </c>
      <c r="C21" s="138" t="s">
        <v>48</v>
      </c>
      <c r="D21" s="139"/>
      <c r="E21" s="24">
        <v>0</v>
      </c>
      <c r="F21" s="44"/>
      <c r="G21" s="38"/>
    </row>
    <row r="22" spans="1:7" ht="12" thickBot="1" x14ac:dyDescent="0.2">
      <c r="A22" s="15"/>
      <c r="B22" s="94" t="s">
        <v>65</v>
      </c>
      <c r="C22" s="48" t="s">
        <v>53</v>
      </c>
      <c r="D22" s="51"/>
      <c r="E22" s="53">
        <v>0</v>
      </c>
      <c r="F22" s="44"/>
      <c r="G22" s="38"/>
    </row>
    <row r="23" spans="1:7" x14ac:dyDescent="0.15">
      <c r="A23" s="15"/>
      <c r="B23" s="94" t="s">
        <v>66</v>
      </c>
      <c r="C23" s="54" t="s">
        <v>81</v>
      </c>
      <c r="D23" s="51"/>
      <c r="E23" s="55">
        <f>E21-E22</f>
        <v>0</v>
      </c>
      <c r="F23" s="56">
        <v>2</v>
      </c>
      <c r="G23" s="38">
        <f>E23*F23</f>
        <v>0</v>
      </c>
    </row>
    <row r="24" spans="1:7" x14ac:dyDescent="0.15">
      <c r="A24" s="15"/>
      <c r="B24" s="94" t="s">
        <v>67</v>
      </c>
      <c r="C24" s="138" t="s">
        <v>49</v>
      </c>
      <c r="D24" s="139"/>
      <c r="E24" s="24">
        <v>0</v>
      </c>
      <c r="F24" s="44"/>
      <c r="G24" s="38"/>
    </row>
    <row r="25" spans="1:7" ht="12" thickBot="1" x14ac:dyDescent="0.2">
      <c r="A25" s="15"/>
      <c r="B25" s="94" t="s">
        <v>68</v>
      </c>
      <c r="C25" s="48" t="s">
        <v>79</v>
      </c>
      <c r="D25" s="51"/>
      <c r="E25" s="53">
        <v>0</v>
      </c>
      <c r="F25" s="45"/>
      <c r="G25" s="38"/>
    </row>
    <row r="26" spans="1:7" x14ac:dyDescent="0.15">
      <c r="A26" s="15"/>
      <c r="B26" s="94" t="s">
        <v>69</v>
      </c>
      <c r="C26" s="54" t="s">
        <v>82</v>
      </c>
      <c r="D26" s="51"/>
      <c r="E26" s="55">
        <f>E24-E25</f>
        <v>0</v>
      </c>
      <c r="F26" s="57">
        <v>7</v>
      </c>
      <c r="G26" s="38">
        <f>E26*F26</f>
        <v>0</v>
      </c>
    </row>
    <row r="27" spans="1:7" x14ac:dyDescent="0.15">
      <c r="A27" s="15"/>
      <c r="B27" s="94" t="s">
        <v>70</v>
      </c>
      <c r="C27" s="138" t="s">
        <v>50</v>
      </c>
      <c r="D27" s="139"/>
      <c r="E27" s="24">
        <v>0</v>
      </c>
      <c r="F27" s="45"/>
      <c r="G27" s="38"/>
    </row>
    <row r="28" spans="1:7" ht="12" thickBot="1" x14ac:dyDescent="0.2">
      <c r="A28" s="15"/>
      <c r="B28" s="94" t="s">
        <v>71</v>
      </c>
      <c r="C28" s="48" t="s">
        <v>79</v>
      </c>
      <c r="D28" s="51"/>
      <c r="E28" s="53">
        <v>0</v>
      </c>
      <c r="F28" s="45"/>
      <c r="G28" s="38"/>
    </row>
    <row r="29" spans="1:7" x14ac:dyDescent="0.15">
      <c r="A29" s="15"/>
      <c r="B29" s="94" t="s">
        <v>72</v>
      </c>
      <c r="C29" s="54" t="s">
        <v>83</v>
      </c>
      <c r="D29" s="51"/>
      <c r="E29" s="55">
        <f>E27-E28</f>
        <v>0</v>
      </c>
      <c r="F29" s="58">
        <v>0</v>
      </c>
      <c r="G29" s="38">
        <f>E29*F29</f>
        <v>0</v>
      </c>
    </row>
    <row r="30" spans="1:7" x14ac:dyDescent="0.15">
      <c r="A30" s="15"/>
      <c r="B30" s="94" t="s">
        <v>73</v>
      </c>
      <c r="C30" s="138" t="s">
        <v>51</v>
      </c>
      <c r="D30" s="139"/>
      <c r="E30" s="24">
        <v>0</v>
      </c>
      <c r="F30" s="45"/>
      <c r="G30" s="38"/>
    </row>
    <row r="31" spans="1:7" ht="12" thickBot="1" x14ac:dyDescent="0.2">
      <c r="A31" s="15"/>
      <c r="B31" s="94" t="s">
        <v>74</v>
      </c>
      <c r="C31" s="48" t="s">
        <v>79</v>
      </c>
      <c r="D31" s="51"/>
      <c r="E31" s="53">
        <v>0</v>
      </c>
      <c r="F31" s="45"/>
      <c r="G31" s="38"/>
    </row>
    <row r="32" spans="1:7" x14ac:dyDescent="0.15">
      <c r="A32" s="15"/>
      <c r="B32" s="94" t="s">
        <v>75</v>
      </c>
      <c r="C32" s="54" t="s">
        <v>84</v>
      </c>
      <c r="D32" s="51"/>
      <c r="E32" s="55">
        <f>E30-E31</f>
        <v>0</v>
      </c>
      <c r="F32" s="57">
        <v>3</v>
      </c>
      <c r="G32" s="38">
        <f>E32*F32</f>
        <v>0</v>
      </c>
    </row>
    <row r="33" spans="1:12" x14ac:dyDescent="0.15">
      <c r="A33" s="15"/>
      <c r="B33" s="94" t="s">
        <v>76</v>
      </c>
      <c r="C33" s="138" t="s">
        <v>52</v>
      </c>
      <c r="D33" s="139"/>
      <c r="E33" s="24">
        <v>0</v>
      </c>
      <c r="F33" s="45"/>
      <c r="G33" s="38"/>
    </row>
    <row r="34" spans="1:12" ht="12" thickBot="1" x14ac:dyDescent="0.2">
      <c r="A34" s="15"/>
      <c r="B34" s="94" t="s">
        <v>77</v>
      </c>
      <c r="C34" s="48" t="s">
        <v>79</v>
      </c>
      <c r="D34" s="51"/>
      <c r="E34" s="53">
        <v>0</v>
      </c>
      <c r="F34" s="45"/>
      <c r="G34" s="38"/>
    </row>
    <row r="35" spans="1:12" x14ac:dyDescent="0.15">
      <c r="A35" s="15"/>
      <c r="B35" s="94" t="s">
        <v>78</v>
      </c>
      <c r="C35" s="54" t="s">
        <v>85</v>
      </c>
      <c r="D35" s="51"/>
      <c r="E35" s="55">
        <f>E33-E34</f>
        <v>0</v>
      </c>
      <c r="F35" s="57">
        <v>2</v>
      </c>
      <c r="G35" s="38">
        <f>E35*F35</f>
        <v>0</v>
      </c>
    </row>
    <row r="36" spans="1:12" ht="12" thickBot="1" x14ac:dyDescent="0.2">
      <c r="A36" s="15"/>
      <c r="B36" s="96">
        <v>9</v>
      </c>
      <c r="C36" s="145" t="s">
        <v>139</v>
      </c>
      <c r="D36" s="146"/>
      <c r="E36" s="147"/>
      <c r="F36" s="148"/>
      <c r="G36" s="52">
        <f>SUM(G12:G35)</f>
        <v>0</v>
      </c>
    </row>
    <row r="37" spans="1:12" ht="33.75" x14ac:dyDescent="0.15">
      <c r="A37" s="15"/>
      <c r="B37" s="111">
        <v>2</v>
      </c>
      <c r="C37" s="154" t="s">
        <v>37</v>
      </c>
      <c r="D37" s="155"/>
      <c r="E37" s="23" t="s">
        <v>8</v>
      </c>
      <c r="F37" s="43" t="s">
        <v>14</v>
      </c>
      <c r="G37" s="37" t="s">
        <v>9</v>
      </c>
    </row>
    <row r="38" spans="1:12" x14ac:dyDescent="0.15">
      <c r="A38" s="76"/>
      <c r="B38" s="97">
        <v>10</v>
      </c>
      <c r="C38" s="140" t="s">
        <v>86</v>
      </c>
      <c r="D38" s="141"/>
      <c r="E38" s="77">
        <v>0</v>
      </c>
      <c r="F38" s="78">
        <f>(F14+F17+F23)*18</f>
        <v>216</v>
      </c>
      <c r="G38" s="41">
        <f>E38*F38</f>
        <v>0</v>
      </c>
      <c r="H38" s="75"/>
    </row>
    <row r="39" spans="1:12" x14ac:dyDescent="0.15">
      <c r="A39" s="76"/>
      <c r="B39" s="97">
        <v>11</v>
      </c>
      <c r="C39" s="140" t="s">
        <v>47</v>
      </c>
      <c r="D39" s="141"/>
      <c r="E39" s="77">
        <v>0</v>
      </c>
      <c r="F39" s="79">
        <f>F20*18</f>
        <v>36</v>
      </c>
      <c r="G39" s="41">
        <f>E39*F39</f>
        <v>0</v>
      </c>
      <c r="H39" s="75"/>
      <c r="I39" s="66"/>
      <c r="J39" s="66"/>
      <c r="K39" s="66"/>
    </row>
    <row r="40" spans="1:12" x14ac:dyDescent="0.15">
      <c r="A40" s="76"/>
      <c r="B40" s="97">
        <v>12</v>
      </c>
      <c r="C40" s="140" t="s">
        <v>108</v>
      </c>
      <c r="D40" s="141"/>
      <c r="E40" s="77">
        <v>0</v>
      </c>
      <c r="F40" s="80">
        <f>(F26+F29)*13</f>
        <v>91</v>
      </c>
      <c r="G40" s="41">
        <f>E40*F40</f>
        <v>0</v>
      </c>
      <c r="H40" s="75"/>
      <c r="I40" s="66"/>
      <c r="J40" s="66"/>
      <c r="K40" s="66"/>
    </row>
    <row r="41" spans="1:12" x14ac:dyDescent="0.15">
      <c r="A41" s="76"/>
      <c r="B41" s="98">
        <v>13</v>
      </c>
      <c r="C41" s="140" t="s">
        <v>109</v>
      </c>
      <c r="D41" s="141"/>
      <c r="E41" s="77">
        <v>0</v>
      </c>
      <c r="F41" s="80">
        <f>(F32+F35)*13</f>
        <v>65</v>
      </c>
      <c r="G41" s="41">
        <f>E41*F41</f>
        <v>0</v>
      </c>
      <c r="H41" s="75"/>
      <c r="I41" s="66"/>
      <c r="J41" s="66"/>
      <c r="K41" s="66"/>
    </row>
    <row r="42" spans="1:12" ht="12" thickBot="1" x14ac:dyDescent="0.2">
      <c r="A42" s="76"/>
      <c r="B42" s="99">
        <v>14</v>
      </c>
      <c r="C42" s="133" t="s">
        <v>140</v>
      </c>
      <c r="D42" s="134"/>
      <c r="E42" s="134"/>
      <c r="F42" s="135"/>
      <c r="G42" s="81">
        <f>SUM(G38:G41)</f>
        <v>0</v>
      </c>
      <c r="H42" s="75"/>
      <c r="L42" s="69"/>
    </row>
    <row r="43" spans="1:12" ht="22.5" x14ac:dyDescent="0.15">
      <c r="A43" s="76"/>
      <c r="B43" s="110">
        <v>3</v>
      </c>
      <c r="C43" s="136" t="s">
        <v>38</v>
      </c>
      <c r="D43" s="137"/>
      <c r="E43" s="82" t="s">
        <v>10</v>
      </c>
      <c r="F43" s="83" t="s">
        <v>14</v>
      </c>
      <c r="G43" s="84" t="s">
        <v>15</v>
      </c>
      <c r="H43" s="75"/>
    </row>
    <row r="44" spans="1:12" ht="11.25" customHeight="1" x14ac:dyDescent="0.15">
      <c r="A44" s="76"/>
      <c r="B44" s="158">
        <v>15</v>
      </c>
      <c r="C44" s="161" t="s">
        <v>110</v>
      </c>
      <c r="D44" s="162"/>
      <c r="E44" s="163">
        <f>D45+(D46*$F$57)</f>
        <v>0</v>
      </c>
      <c r="F44" s="166">
        <f>2.25*F14</f>
        <v>13.5</v>
      </c>
      <c r="G44" s="142">
        <f>F44*E44</f>
        <v>0</v>
      </c>
      <c r="H44" s="75"/>
    </row>
    <row r="45" spans="1:12" ht="22.5" x14ac:dyDescent="0.15">
      <c r="A45" s="76"/>
      <c r="B45" s="159"/>
      <c r="C45" s="85" t="s">
        <v>17</v>
      </c>
      <c r="D45" s="86"/>
      <c r="E45" s="164"/>
      <c r="F45" s="167"/>
      <c r="G45" s="143"/>
      <c r="H45" s="75"/>
    </row>
    <row r="46" spans="1:12" x14ac:dyDescent="0.15">
      <c r="A46" s="76"/>
      <c r="B46" s="160"/>
      <c r="C46" s="87" t="s">
        <v>16</v>
      </c>
      <c r="D46" s="88"/>
      <c r="E46" s="165"/>
      <c r="F46" s="168"/>
      <c r="G46" s="144"/>
      <c r="H46" s="75"/>
    </row>
    <row r="47" spans="1:12" ht="10.5" customHeight="1" x14ac:dyDescent="0.15">
      <c r="A47" s="76"/>
      <c r="B47" s="158">
        <v>16</v>
      </c>
      <c r="C47" s="161" t="s">
        <v>111</v>
      </c>
      <c r="D47" s="162"/>
      <c r="E47" s="163">
        <f>D48+(D49*$F$57)</f>
        <v>0</v>
      </c>
      <c r="F47" s="166">
        <f>2.25*F17</f>
        <v>9</v>
      </c>
      <c r="G47" s="142">
        <f t="shared" ref="G47" si="0">F47*E47</f>
        <v>0</v>
      </c>
      <c r="H47" s="75"/>
    </row>
    <row r="48" spans="1:12" ht="22.5" x14ac:dyDescent="0.15">
      <c r="A48" s="76"/>
      <c r="B48" s="159"/>
      <c r="C48" s="85" t="s">
        <v>17</v>
      </c>
      <c r="D48" s="86"/>
      <c r="E48" s="164"/>
      <c r="F48" s="167"/>
      <c r="G48" s="143"/>
      <c r="H48" s="75"/>
    </row>
    <row r="49" spans="1:9" x14ac:dyDescent="0.15">
      <c r="A49" s="76"/>
      <c r="B49" s="160"/>
      <c r="C49" s="87" t="s">
        <v>16</v>
      </c>
      <c r="D49" s="88"/>
      <c r="E49" s="165"/>
      <c r="F49" s="168"/>
      <c r="G49" s="144"/>
      <c r="H49" s="75"/>
    </row>
    <row r="50" spans="1:9" ht="10.5" customHeight="1" x14ac:dyDescent="0.15">
      <c r="A50" s="76"/>
      <c r="B50" s="158">
        <v>17</v>
      </c>
      <c r="C50" s="161" t="s">
        <v>112</v>
      </c>
      <c r="D50" s="162"/>
      <c r="E50" s="163">
        <f>D51+(D52*$F$57)</f>
        <v>0</v>
      </c>
      <c r="F50" s="166">
        <f>2.25*(F23)</f>
        <v>4.5</v>
      </c>
      <c r="G50" s="142">
        <f t="shared" ref="G50" si="1">F50*E50</f>
        <v>0</v>
      </c>
      <c r="H50" s="75"/>
      <c r="I50" s="66"/>
    </row>
    <row r="51" spans="1:9" ht="22.5" x14ac:dyDescent="0.15">
      <c r="A51" s="76"/>
      <c r="B51" s="159"/>
      <c r="C51" s="85" t="s">
        <v>17</v>
      </c>
      <c r="D51" s="86"/>
      <c r="E51" s="164"/>
      <c r="F51" s="167"/>
      <c r="G51" s="143"/>
      <c r="H51" s="75"/>
    </row>
    <row r="52" spans="1:9" x14ac:dyDescent="0.15">
      <c r="A52" s="76"/>
      <c r="B52" s="159"/>
      <c r="C52" s="87" t="s">
        <v>16</v>
      </c>
      <c r="D52" s="88"/>
      <c r="E52" s="165"/>
      <c r="F52" s="168"/>
      <c r="G52" s="144"/>
      <c r="H52" s="75"/>
    </row>
    <row r="53" spans="1:9" x14ac:dyDescent="0.15">
      <c r="A53" s="76"/>
      <c r="B53" s="101">
        <v>18</v>
      </c>
      <c r="C53" s="161" t="s">
        <v>101</v>
      </c>
      <c r="D53" s="162"/>
      <c r="E53" s="163">
        <f>D54+(D55*F57)</f>
        <v>0</v>
      </c>
      <c r="F53" s="166">
        <f>2.25*F20</f>
        <v>4.5</v>
      </c>
      <c r="G53" s="142">
        <f>E53*F53</f>
        <v>0</v>
      </c>
      <c r="H53" s="75"/>
    </row>
    <row r="54" spans="1:9" ht="22.5" x14ac:dyDescent="0.15">
      <c r="A54" s="76"/>
      <c r="B54" s="102"/>
      <c r="C54" s="85" t="s">
        <v>17</v>
      </c>
      <c r="D54" s="89"/>
      <c r="E54" s="164"/>
      <c r="F54" s="167"/>
      <c r="G54" s="143"/>
      <c r="H54" s="75"/>
    </row>
    <row r="55" spans="1:9" x14ac:dyDescent="0.15">
      <c r="A55" s="76"/>
      <c r="B55" s="103"/>
      <c r="C55" s="87" t="s">
        <v>16</v>
      </c>
      <c r="D55" s="89"/>
      <c r="E55" s="165"/>
      <c r="F55" s="168"/>
      <c r="G55" s="144"/>
      <c r="H55" s="75"/>
    </row>
    <row r="56" spans="1:9" x14ac:dyDescent="0.15">
      <c r="A56" s="76"/>
      <c r="B56" s="103">
        <v>19</v>
      </c>
      <c r="C56" s="140" t="s">
        <v>18</v>
      </c>
      <c r="D56" s="141"/>
      <c r="E56" s="28"/>
      <c r="F56" s="73">
        <f>SUM(F44:F55)</f>
        <v>31.5</v>
      </c>
      <c r="G56" s="41">
        <f>F56*E56</f>
        <v>0</v>
      </c>
      <c r="H56" s="75"/>
    </row>
    <row r="57" spans="1:9" ht="12" thickBot="1" x14ac:dyDescent="0.2">
      <c r="A57" s="76"/>
      <c r="B57" s="97">
        <v>20</v>
      </c>
      <c r="C57" s="140" t="s">
        <v>19</v>
      </c>
      <c r="D57" s="141"/>
      <c r="E57" s="28"/>
      <c r="F57" s="73">
        <f>F56</f>
        <v>31.5</v>
      </c>
      <c r="G57" s="42">
        <f t="shared" ref="G57" si="2">F57*E57</f>
        <v>0</v>
      </c>
      <c r="H57" s="75"/>
    </row>
    <row r="58" spans="1:9" ht="12" thickBot="1" x14ac:dyDescent="0.2">
      <c r="A58" s="76"/>
      <c r="B58" s="104">
        <v>21</v>
      </c>
      <c r="C58" s="178" t="s">
        <v>141</v>
      </c>
      <c r="D58" s="179"/>
      <c r="E58" s="179"/>
      <c r="F58" s="180"/>
      <c r="G58" s="90">
        <f>SUM(G44:G57)</f>
        <v>0</v>
      </c>
      <c r="H58" s="75"/>
    </row>
    <row r="59" spans="1:9" x14ac:dyDescent="0.15">
      <c r="A59" s="76"/>
      <c r="B59" s="105"/>
      <c r="C59" s="76"/>
      <c r="D59" s="76"/>
      <c r="E59" s="76"/>
      <c r="F59" s="91"/>
      <c r="G59" s="92"/>
      <c r="H59" s="75"/>
    </row>
    <row r="60" spans="1:9" ht="22.5" x14ac:dyDescent="0.15">
      <c r="A60" s="76"/>
      <c r="B60" s="100">
        <v>4</v>
      </c>
      <c r="C60" s="136" t="s">
        <v>118</v>
      </c>
      <c r="D60" s="137"/>
      <c r="E60" s="82" t="s">
        <v>10</v>
      </c>
      <c r="F60" s="83" t="s">
        <v>14</v>
      </c>
      <c r="G60" s="84" t="s">
        <v>15</v>
      </c>
      <c r="H60" s="75"/>
    </row>
    <row r="61" spans="1:9" x14ac:dyDescent="0.15">
      <c r="A61" s="76"/>
      <c r="B61" s="106" t="s">
        <v>114</v>
      </c>
      <c r="C61" s="181" t="s">
        <v>46</v>
      </c>
      <c r="D61" s="182"/>
      <c r="E61" s="24">
        <v>0</v>
      </c>
      <c r="F61" s="44"/>
      <c r="G61" s="38"/>
      <c r="H61" s="75"/>
    </row>
    <row r="62" spans="1:9" ht="12" thickBot="1" x14ac:dyDescent="0.2">
      <c r="A62" s="76"/>
      <c r="B62" s="106" t="s">
        <v>115</v>
      </c>
      <c r="C62" s="107" t="s">
        <v>137</v>
      </c>
      <c r="D62" s="108"/>
      <c r="E62" s="53">
        <v>0</v>
      </c>
      <c r="F62" s="44"/>
      <c r="G62" s="38"/>
      <c r="H62" s="75" t="s">
        <v>138</v>
      </c>
    </row>
    <row r="63" spans="1:9" x14ac:dyDescent="0.15">
      <c r="A63" s="76"/>
      <c r="B63" s="106" t="s">
        <v>116</v>
      </c>
      <c r="C63" s="109" t="s">
        <v>57</v>
      </c>
      <c r="D63" s="108"/>
      <c r="E63" s="24">
        <f>E61-E62</f>
        <v>0</v>
      </c>
      <c r="F63" s="56">
        <v>2</v>
      </c>
      <c r="G63" s="38">
        <f>E63*F63</f>
        <v>0</v>
      </c>
      <c r="H63" s="75"/>
    </row>
    <row r="64" spans="1:9" x14ac:dyDescent="0.15">
      <c r="A64" s="76"/>
      <c r="B64" s="106" t="s">
        <v>117</v>
      </c>
      <c r="C64" s="181" t="s">
        <v>47</v>
      </c>
      <c r="D64" s="182"/>
      <c r="E64" s="24">
        <v>0</v>
      </c>
      <c r="F64" s="44"/>
      <c r="G64" s="38"/>
      <c r="H64" s="75"/>
    </row>
    <row r="65" spans="1:8" ht="12" thickBot="1" x14ac:dyDescent="0.2">
      <c r="A65" s="76"/>
      <c r="B65" s="106" t="s">
        <v>119</v>
      </c>
      <c r="C65" s="107" t="s">
        <v>136</v>
      </c>
      <c r="D65" s="108"/>
      <c r="E65" s="53">
        <v>0</v>
      </c>
      <c r="F65" s="44"/>
      <c r="G65" s="38"/>
      <c r="H65" s="75" t="s">
        <v>138</v>
      </c>
    </row>
    <row r="66" spans="1:8" x14ac:dyDescent="0.15">
      <c r="A66" s="76"/>
      <c r="B66" s="106" t="s">
        <v>120</v>
      </c>
      <c r="C66" s="109" t="s">
        <v>87</v>
      </c>
      <c r="D66" s="108"/>
      <c r="E66" s="24">
        <f>E64-E65</f>
        <v>0</v>
      </c>
      <c r="F66" s="56">
        <v>2</v>
      </c>
      <c r="G66" s="38">
        <f>E66*F66</f>
        <v>0</v>
      </c>
      <c r="H66" s="75"/>
    </row>
    <row r="67" spans="1:8" x14ac:dyDescent="0.15">
      <c r="A67" s="76"/>
      <c r="B67" s="105" t="s">
        <v>121</v>
      </c>
      <c r="C67" s="181" t="s">
        <v>49</v>
      </c>
      <c r="D67" s="182"/>
      <c r="E67" s="24">
        <v>0</v>
      </c>
      <c r="F67" s="44"/>
      <c r="G67" s="38"/>
      <c r="H67" s="75"/>
    </row>
    <row r="68" spans="1:8" ht="12" thickBot="1" x14ac:dyDescent="0.2">
      <c r="A68" s="76"/>
      <c r="B68" s="105" t="s">
        <v>122</v>
      </c>
      <c r="C68" s="107" t="s">
        <v>128</v>
      </c>
      <c r="D68" s="108" t="s">
        <v>135</v>
      </c>
      <c r="E68" s="53">
        <v>0</v>
      </c>
      <c r="F68" s="45"/>
      <c r="G68" s="38"/>
      <c r="H68" s="75" t="s">
        <v>138</v>
      </c>
    </row>
    <row r="69" spans="1:8" x14ac:dyDescent="0.15">
      <c r="A69" s="76"/>
      <c r="B69" s="105" t="s">
        <v>123</v>
      </c>
      <c r="C69" s="109" t="s">
        <v>82</v>
      </c>
      <c r="D69" s="108"/>
      <c r="E69" s="55">
        <f>E67-E68</f>
        <v>0</v>
      </c>
      <c r="F69" s="57">
        <v>2</v>
      </c>
      <c r="G69" s="38">
        <f>E69*F69</f>
        <v>0</v>
      </c>
      <c r="H69" s="75"/>
    </row>
    <row r="70" spans="1:8" x14ac:dyDescent="0.15">
      <c r="A70" s="76"/>
      <c r="B70" s="105" t="s">
        <v>124</v>
      </c>
      <c r="C70" s="181" t="s">
        <v>51</v>
      </c>
      <c r="D70" s="182"/>
      <c r="E70" s="24">
        <v>0</v>
      </c>
      <c r="F70" s="45"/>
      <c r="G70" s="38"/>
      <c r="H70" s="75"/>
    </row>
    <row r="71" spans="1:8" ht="12" thickBot="1" x14ac:dyDescent="0.2">
      <c r="A71" s="76"/>
      <c r="B71" s="105" t="s">
        <v>125</v>
      </c>
      <c r="C71" s="107" t="s">
        <v>128</v>
      </c>
      <c r="D71" s="108" t="s">
        <v>135</v>
      </c>
      <c r="E71" s="53">
        <v>0</v>
      </c>
      <c r="F71" s="45"/>
      <c r="G71" s="38"/>
      <c r="H71" s="75" t="s">
        <v>138</v>
      </c>
    </row>
    <row r="72" spans="1:8" ht="12" thickBot="1" x14ac:dyDescent="0.2">
      <c r="A72" s="76"/>
      <c r="B72" s="105" t="s">
        <v>126</v>
      </c>
      <c r="C72" s="109" t="s">
        <v>84</v>
      </c>
      <c r="D72" s="108"/>
      <c r="E72" s="55">
        <f>E70-E71</f>
        <v>0</v>
      </c>
      <c r="F72" s="57">
        <v>2</v>
      </c>
      <c r="G72" s="38">
        <f>E72*F72</f>
        <v>0</v>
      </c>
      <c r="H72" s="75"/>
    </row>
    <row r="73" spans="1:8" ht="12" thickBot="1" x14ac:dyDescent="0.2">
      <c r="A73" s="76"/>
      <c r="B73" s="104">
        <v>26</v>
      </c>
      <c r="C73" s="178" t="s">
        <v>142</v>
      </c>
      <c r="D73" s="179"/>
      <c r="E73" s="179"/>
      <c r="F73" s="180"/>
      <c r="G73" s="90">
        <f>SUM(G50:G69)</f>
        <v>0</v>
      </c>
      <c r="H73" s="75"/>
    </row>
    <row r="74" spans="1:8" ht="12" thickBot="1" x14ac:dyDescent="0.2">
      <c r="A74" s="76"/>
      <c r="B74" s="105"/>
      <c r="C74" s="76"/>
      <c r="D74" s="76"/>
      <c r="E74" s="76"/>
      <c r="F74" s="91"/>
      <c r="G74" s="92"/>
      <c r="H74" s="75"/>
    </row>
    <row r="75" spans="1:8" ht="40.5" customHeight="1" thickBot="1" x14ac:dyDescent="0.2">
      <c r="A75" s="76"/>
      <c r="B75" s="175" t="s">
        <v>129</v>
      </c>
      <c r="C75" s="176"/>
      <c r="D75" s="176"/>
      <c r="E75" s="176"/>
      <c r="F75" s="177"/>
      <c r="G75" s="93">
        <f>G58+G42+G36+G73</f>
        <v>0</v>
      </c>
      <c r="H75" s="75"/>
    </row>
    <row r="76" spans="1:8" x14ac:dyDescent="0.15">
      <c r="A76" s="15"/>
      <c r="B76" s="61"/>
      <c r="C76" s="15"/>
      <c r="D76" s="15"/>
      <c r="E76" s="15"/>
      <c r="F76" s="16"/>
      <c r="G76" s="15"/>
    </row>
    <row r="77" spans="1:8" x14ac:dyDescent="0.15">
      <c r="A77" s="15"/>
      <c r="B77" s="61"/>
      <c r="C77" s="15"/>
      <c r="D77" s="15"/>
      <c r="E77" s="15"/>
      <c r="F77" s="16"/>
      <c r="G77" s="15"/>
    </row>
    <row r="78" spans="1:8" x14ac:dyDescent="0.15">
      <c r="A78" s="15"/>
      <c r="B78" s="61"/>
      <c r="C78" s="18" t="s">
        <v>12</v>
      </c>
      <c r="D78" s="15"/>
      <c r="E78" s="15"/>
      <c r="F78" s="16"/>
      <c r="G78" s="15"/>
    </row>
    <row r="79" spans="1:8" ht="12" thickBot="1" x14ac:dyDescent="0.2">
      <c r="A79" s="15"/>
      <c r="B79" s="61"/>
      <c r="C79" s="15"/>
      <c r="D79" s="15"/>
      <c r="E79" s="15"/>
      <c r="F79" s="16"/>
      <c r="G79" s="15"/>
    </row>
    <row r="80" spans="1:8" x14ac:dyDescent="0.15">
      <c r="A80" s="15"/>
      <c r="B80" s="61"/>
      <c r="C80" s="29" t="s">
        <v>32</v>
      </c>
      <c r="D80" s="30"/>
      <c r="E80" s="31"/>
      <c r="F80" s="16"/>
      <c r="G80" s="15"/>
    </row>
    <row r="81" spans="1:7" ht="12" thickBot="1" x14ac:dyDescent="0.2">
      <c r="A81" s="15"/>
      <c r="B81" s="61"/>
      <c r="C81" s="32"/>
      <c r="D81" s="33"/>
      <c r="E81" s="34"/>
      <c r="F81" s="16"/>
      <c r="G81" s="15"/>
    </row>
    <row r="82" spans="1:7" x14ac:dyDescent="0.15">
      <c r="A82" s="15"/>
      <c r="B82" s="61"/>
      <c r="C82" s="29" t="s">
        <v>33</v>
      </c>
      <c r="D82" s="30"/>
      <c r="E82" s="31"/>
      <c r="F82" s="16"/>
      <c r="G82" s="15"/>
    </row>
    <row r="83" spans="1:7" ht="12" thickBot="1" x14ac:dyDescent="0.2">
      <c r="A83" s="15"/>
      <c r="B83" s="61"/>
      <c r="C83" s="32"/>
      <c r="D83" s="33"/>
      <c r="E83" s="34"/>
      <c r="F83" s="16"/>
      <c r="G83" s="15"/>
    </row>
    <row r="84" spans="1:7" x14ac:dyDescent="0.15">
      <c r="A84" s="15"/>
      <c r="B84" s="61"/>
      <c r="C84" s="29" t="s">
        <v>34</v>
      </c>
      <c r="D84" s="169"/>
      <c r="E84" s="170"/>
      <c r="F84" s="16"/>
      <c r="G84" s="15"/>
    </row>
    <row r="85" spans="1:7" ht="12" thickBot="1" x14ac:dyDescent="0.2">
      <c r="A85" s="15"/>
      <c r="B85" s="61"/>
      <c r="C85" s="32"/>
      <c r="D85" s="173"/>
      <c r="E85" s="174"/>
      <c r="F85" s="16"/>
      <c r="G85" s="15"/>
    </row>
    <row r="86" spans="1:7" x14ac:dyDescent="0.15">
      <c r="A86" s="15"/>
      <c r="B86" s="61"/>
      <c r="C86" s="29" t="s">
        <v>35</v>
      </c>
      <c r="D86" s="169"/>
      <c r="E86" s="170"/>
      <c r="F86" s="16"/>
      <c r="G86" s="15"/>
    </row>
    <row r="87" spans="1:7" x14ac:dyDescent="0.15">
      <c r="A87" s="15"/>
      <c r="B87" s="61"/>
      <c r="C87" s="35"/>
      <c r="D87" s="171"/>
      <c r="E87" s="172"/>
      <c r="F87" s="16"/>
      <c r="G87" s="15"/>
    </row>
    <row r="88" spans="1:7" ht="12" thickBot="1" x14ac:dyDescent="0.2">
      <c r="A88" s="15"/>
      <c r="B88" s="61"/>
      <c r="C88" s="32"/>
      <c r="D88" s="173"/>
      <c r="E88" s="174"/>
      <c r="F88" s="16"/>
      <c r="G88" s="15"/>
    </row>
    <row r="89" spans="1:7" x14ac:dyDescent="0.15">
      <c r="A89" s="15"/>
      <c r="B89" s="61"/>
      <c r="C89" s="29" t="s">
        <v>36</v>
      </c>
      <c r="D89" s="169"/>
      <c r="E89" s="170"/>
      <c r="F89" s="16"/>
      <c r="G89" s="15"/>
    </row>
    <row r="90" spans="1:7" x14ac:dyDescent="0.15">
      <c r="A90" s="15"/>
      <c r="B90" s="61"/>
      <c r="C90" s="36"/>
      <c r="D90" s="171"/>
      <c r="E90" s="172"/>
      <c r="F90" s="16"/>
      <c r="G90" s="15"/>
    </row>
    <row r="91" spans="1:7" ht="12" thickBot="1" x14ac:dyDescent="0.2">
      <c r="A91" s="15"/>
      <c r="B91" s="61"/>
      <c r="C91" s="32"/>
      <c r="D91" s="173"/>
      <c r="E91" s="174"/>
      <c r="F91" s="16"/>
      <c r="G91" s="15"/>
    </row>
  </sheetData>
  <mergeCells count="54">
    <mergeCell ref="C60:D60"/>
    <mergeCell ref="C73:F73"/>
    <mergeCell ref="C61:D61"/>
    <mergeCell ref="C64:D64"/>
    <mergeCell ref="C67:D67"/>
    <mergeCell ref="C70:D70"/>
    <mergeCell ref="G53:G55"/>
    <mergeCell ref="C41:D41"/>
    <mergeCell ref="D89:E91"/>
    <mergeCell ref="B75:F75"/>
    <mergeCell ref="D84:E85"/>
    <mergeCell ref="D86:E88"/>
    <mergeCell ref="B50:B52"/>
    <mergeCell ref="E50:E52"/>
    <mergeCell ref="F50:F52"/>
    <mergeCell ref="C56:D56"/>
    <mergeCell ref="C57:D57"/>
    <mergeCell ref="C58:F58"/>
    <mergeCell ref="C53:D53"/>
    <mergeCell ref="E53:E55"/>
    <mergeCell ref="F53:F55"/>
    <mergeCell ref="B44:B46"/>
    <mergeCell ref="C44:D44"/>
    <mergeCell ref="E44:E46"/>
    <mergeCell ref="F44:F46"/>
    <mergeCell ref="G50:G52"/>
    <mergeCell ref="C50:D50"/>
    <mergeCell ref="B47:B49"/>
    <mergeCell ref="C47:D47"/>
    <mergeCell ref="E47:E49"/>
    <mergeCell ref="F47:F49"/>
    <mergeCell ref="G47:G49"/>
    <mergeCell ref="C27:D27"/>
    <mergeCell ref="C24:D24"/>
    <mergeCell ref="G44:G46"/>
    <mergeCell ref="C36:F36"/>
    <mergeCell ref="B5:G5"/>
    <mergeCell ref="B6:G6"/>
    <mergeCell ref="B7:G7"/>
    <mergeCell ref="B8:G8"/>
    <mergeCell ref="C10:D10"/>
    <mergeCell ref="C11:D11"/>
    <mergeCell ref="C12:D12"/>
    <mergeCell ref="C15:D15"/>
    <mergeCell ref="C18:D18"/>
    <mergeCell ref="C21:D21"/>
    <mergeCell ref="C37:D37"/>
    <mergeCell ref="C38:D38"/>
    <mergeCell ref="C42:F42"/>
    <mergeCell ref="C43:D43"/>
    <mergeCell ref="C30:D30"/>
    <mergeCell ref="C33:D33"/>
    <mergeCell ref="C40:D40"/>
    <mergeCell ref="C39:D39"/>
  </mergeCells>
  <pageMargins left="0.7" right="0.7" top="0.75" bottom="0.75" header="0.3" footer="0.3"/>
  <pageSetup paperSize="9" orientation="portrait" r:id="rId1"/>
  <ignoredErrors>
    <ignoredError sqref="E14 E63 E66 E69 E17 E20 E23 E26 E29 E32 E35 E7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2"/>
  <sheetViews>
    <sheetView topLeftCell="A58" zoomScale="130" zoomScaleNormal="130" workbookViewId="0">
      <selection activeCell="D62" sqref="D62"/>
    </sheetView>
  </sheetViews>
  <sheetFormatPr defaultRowHeight="11.25" x14ac:dyDescent="0.15"/>
  <cols>
    <col min="1" max="1" width="1.75" bestFit="1" customWidth="1"/>
    <col min="2" max="2" width="6.375" customWidth="1"/>
    <col min="3" max="3" width="24.875" customWidth="1"/>
    <col min="4" max="4" width="84.5" bestFit="1" customWidth="1"/>
    <col min="6" max="6" width="9.5" bestFit="1" customWidth="1"/>
    <col min="7" max="7" width="11.25" customWidth="1"/>
    <col min="10" max="10" width="9" style="119"/>
    <col min="11" max="11" width="11.5" bestFit="1" customWidth="1"/>
    <col min="12" max="12" width="14.125" bestFit="1" customWidth="1"/>
    <col min="13" max="13" width="10.5" bestFit="1" customWidth="1"/>
    <col min="14" max="14" width="14.125" bestFit="1" customWidth="1"/>
    <col min="15" max="15" width="7" bestFit="1" customWidth="1"/>
    <col min="16" max="16" width="11.5" bestFit="1" customWidth="1"/>
    <col min="17" max="17" width="14.125" bestFit="1" customWidth="1"/>
    <col min="18" max="18" width="15" bestFit="1" customWidth="1"/>
    <col min="19" max="19" width="3.375" customWidth="1"/>
  </cols>
  <sheetData>
    <row r="1" spans="1:17" ht="15" x14ac:dyDescent="0.2">
      <c r="A1" s="18"/>
      <c r="B1" s="19" t="s">
        <v>0</v>
      </c>
      <c r="C1" s="18"/>
      <c r="D1" s="20" t="s">
        <v>102</v>
      </c>
      <c r="E1" s="21"/>
      <c r="F1" s="21"/>
      <c r="G1" s="18"/>
    </row>
    <row r="2" spans="1:17" ht="15" x14ac:dyDescent="0.2">
      <c r="A2" s="18"/>
      <c r="B2" s="207" t="s">
        <v>151</v>
      </c>
      <c r="C2" s="18"/>
      <c r="D2" s="18"/>
      <c r="E2" s="18"/>
      <c r="F2" s="20"/>
      <c r="G2" s="18"/>
    </row>
    <row r="3" spans="1:17" ht="15" x14ac:dyDescent="0.2">
      <c r="A3" s="18"/>
      <c r="B3" s="19"/>
      <c r="C3" s="18"/>
      <c r="D3" s="18"/>
      <c r="E3" s="18"/>
      <c r="F3" s="20"/>
      <c r="G3" s="18"/>
    </row>
    <row r="4" spans="1:17" ht="15" x14ac:dyDescent="0.2">
      <c r="A4" s="18"/>
      <c r="B4" s="19" t="s">
        <v>23</v>
      </c>
      <c r="C4" s="18"/>
      <c r="D4" s="18"/>
      <c r="E4" s="18"/>
      <c r="F4" s="20"/>
      <c r="G4" s="18"/>
    </row>
    <row r="5" spans="1:17" ht="15" x14ac:dyDescent="0.2">
      <c r="A5" s="15"/>
      <c r="B5" s="22"/>
      <c r="C5" s="15"/>
      <c r="D5" s="15"/>
      <c r="E5" s="15"/>
      <c r="F5" s="16"/>
      <c r="G5" s="15"/>
    </row>
    <row r="6" spans="1:17" x14ac:dyDescent="0.15">
      <c r="A6" s="49"/>
      <c r="B6" s="149"/>
      <c r="C6" s="150"/>
      <c r="D6" s="150"/>
      <c r="E6" s="150"/>
      <c r="F6" s="150"/>
      <c r="G6" s="150"/>
    </row>
    <row r="7" spans="1:17" x14ac:dyDescent="0.15">
      <c r="A7" s="49" t="s">
        <v>11</v>
      </c>
      <c r="B7" s="206" t="s">
        <v>95</v>
      </c>
      <c r="C7" s="206"/>
      <c r="D7" s="206"/>
      <c r="E7" s="206"/>
      <c r="F7" s="206"/>
      <c r="G7" s="206"/>
    </row>
    <row r="8" spans="1:17" x14ac:dyDescent="0.15">
      <c r="A8" s="15" t="s">
        <v>11</v>
      </c>
      <c r="B8" s="152" t="s">
        <v>45</v>
      </c>
      <c r="C8" s="152"/>
      <c r="D8" s="152"/>
      <c r="E8" s="153"/>
      <c r="F8" s="153"/>
      <c r="G8" s="153"/>
    </row>
    <row r="9" spans="1:17" x14ac:dyDescent="0.15">
      <c r="A9" s="49" t="s">
        <v>11</v>
      </c>
      <c r="B9" s="152" t="s">
        <v>24</v>
      </c>
      <c r="C9" s="152"/>
      <c r="D9" s="152"/>
      <c r="E9" s="152"/>
      <c r="F9" s="152"/>
      <c r="G9" s="152"/>
    </row>
    <row r="10" spans="1:17" x14ac:dyDescent="0.15">
      <c r="A10" s="15"/>
      <c r="B10" s="17"/>
      <c r="C10" s="15"/>
      <c r="D10" s="15"/>
      <c r="E10" s="15"/>
      <c r="F10" s="16"/>
      <c r="G10" s="15"/>
    </row>
    <row r="11" spans="1:17" x14ac:dyDescent="0.15">
      <c r="A11" s="15"/>
      <c r="B11" s="15"/>
      <c r="C11" s="15"/>
      <c r="D11" s="15"/>
      <c r="E11" s="15"/>
      <c r="F11" s="16"/>
      <c r="G11" s="15"/>
    </row>
    <row r="12" spans="1:17" x14ac:dyDescent="0.15">
      <c r="A12" s="15"/>
      <c r="B12" s="112"/>
      <c r="C12" s="154" t="s">
        <v>5</v>
      </c>
      <c r="D12" s="155"/>
      <c r="E12" s="23" t="s">
        <v>2</v>
      </c>
      <c r="F12" s="37" t="s">
        <v>3</v>
      </c>
      <c r="G12" s="37" t="s">
        <v>4</v>
      </c>
    </row>
    <row r="13" spans="1:17" ht="33.75" x14ac:dyDescent="0.15">
      <c r="A13" s="15"/>
      <c r="B13" s="111">
        <v>1</v>
      </c>
      <c r="C13" s="154" t="s">
        <v>1</v>
      </c>
      <c r="D13" s="155"/>
      <c r="E13" s="23" t="s">
        <v>13</v>
      </c>
      <c r="F13" s="43" t="s">
        <v>14</v>
      </c>
      <c r="G13" s="37" t="s">
        <v>7</v>
      </c>
    </row>
    <row r="14" spans="1:17" x14ac:dyDescent="0.15">
      <c r="A14" s="15"/>
      <c r="B14" s="113" t="s">
        <v>54</v>
      </c>
      <c r="C14" s="138" t="s">
        <v>40</v>
      </c>
      <c r="D14" s="139"/>
      <c r="E14" s="24">
        <v>0</v>
      </c>
      <c r="F14" s="44"/>
      <c r="G14" s="38"/>
      <c r="K14" s="184"/>
      <c r="L14" s="184"/>
    </row>
    <row r="15" spans="1:17" ht="12" thickBot="1" x14ac:dyDescent="0.2">
      <c r="A15" s="15"/>
      <c r="B15" s="113" t="s">
        <v>55</v>
      </c>
      <c r="C15" s="48" t="s">
        <v>53</v>
      </c>
      <c r="D15" s="51"/>
      <c r="E15" s="53">
        <v>0</v>
      </c>
      <c r="F15" s="44"/>
      <c r="G15" s="38"/>
      <c r="K15" s="185"/>
      <c r="L15" s="185"/>
      <c r="M15" s="183"/>
      <c r="N15" s="183"/>
      <c r="O15" s="118"/>
      <c r="P15" s="185"/>
      <c r="Q15" s="185"/>
    </row>
    <row r="16" spans="1:17" x14ac:dyDescent="0.15">
      <c r="A16" s="15"/>
      <c r="B16" s="113" t="s">
        <v>56</v>
      </c>
      <c r="C16" s="54" t="s">
        <v>80</v>
      </c>
      <c r="D16" s="51"/>
      <c r="E16" s="55">
        <f>E14-E15</f>
        <v>0</v>
      </c>
      <c r="F16" s="56">
        <v>4</v>
      </c>
      <c r="G16" s="38">
        <f>E16*F16</f>
        <v>0</v>
      </c>
      <c r="K16" s="116"/>
      <c r="L16" s="116"/>
      <c r="M16" s="116"/>
      <c r="N16" s="116"/>
      <c r="O16" s="121"/>
      <c r="P16" s="116"/>
      <c r="Q16" s="117"/>
    </row>
    <row r="17" spans="1:18" x14ac:dyDescent="0.15">
      <c r="A17" s="15"/>
      <c r="B17" s="113" t="s">
        <v>58</v>
      </c>
      <c r="C17" s="138" t="s">
        <v>41</v>
      </c>
      <c r="D17" s="139"/>
      <c r="E17" s="24">
        <v>0</v>
      </c>
      <c r="F17" s="44"/>
      <c r="G17" s="38"/>
      <c r="K17" s="116"/>
      <c r="L17" s="116"/>
      <c r="M17" s="116"/>
      <c r="N17" s="116"/>
      <c r="O17" s="121"/>
      <c r="P17" s="116"/>
      <c r="Q17" s="117"/>
    </row>
    <row r="18" spans="1:18" ht="12" thickBot="1" x14ac:dyDescent="0.2">
      <c r="A18" s="15"/>
      <c r="B18" s="113" t="s">
        <v>59</v>
      </c>
      <c r="C18" s="64" t="s">
        <v>53</v>
      </c>
      <c r="D18" s="65"/>
      <c r="E18" s="53">
        <v>0</v>
      </c>
      <c r="F18" s="44"/>
      <c r="G18" s="38"/>
      <c r="K18" s="116"/>
      <c r="L18" s="116"/>
      <c r="M18" s="116"/>
      <c r="N18" s="116"/>
      <c r="O18" s="121"/>
      <c r="Q18" s="117"/>
    </row>
    <row r="19" spans="1:18" x14ac:dyDescent="0.15">
      <c r="A19" s="15"/>
      <c r="B19" s="113" t="s">
        <v>60</v>
      </c>
      <c r="C19" s="67" t="s">
        <v>89</v>
      </c>
      <c r="D19" s="65"/>
      <c r="E19" s="55">
        <f>E17-E18</f>
        <v>0</v>
      </c>
      <c r="F19" s="56">
        <v>12</v>
      </c>
      <c r="G19" s="38">
        <f>E19*F19</f>
        <v>0</v>
      </c>
      <c r="K19" s="116"/>
      <c r="L19" s="116"/>
      <c r="M19" s="116"/>
      <c r="N19" s="116"/>
      <c r="O19" s="121"/>
      <c r="P19" s="116"/>
      <c r="Q19" s="117"/>
    </row>
    <row r="20" spans="1:18" x14ac:dyDescent="0.15">
      <c r="A20" s="15"/>
      <c r="B20" s="113" t="s">
        <v>64</v>
      </c>
      <c r="C20" s="140" t="s">
        <v>146</v>
      </c>
      <c r="D20" s="141"/>
      <c r="E20" s="24">
        <v>0</v>
      </c>
      <c r="F20" s="44"/>
      <c r="G20" s="38"/>
      <c r="K20" s="116"/>
      <c r="L20" s="116"/>
      <c r="M20" s="116"/>
      <c r="N20" s="116"/>
      <c r="O20" s="121"/>
      <c r="P20" s="116"/>
      <c r="Q20" s="117"/>
    </row>
    <row r="21" spans="1:18" ht="12" thickBot="1" x14ac:dyDescent="0.2">
      <c r="A21" s="15"/>
      <c r="B21" s="113" t="s">
        <v>65</v>
      </c>
      <c r="C21" s="64" t="s">
        <v>79</v>
      </c>
      <c r="D21" s="65"/>
      <c r="E21" s="53">
        <v>0</v>
      </c>
      <c r="F21" s="44"/>
      <c r="G21" s="38"/>
      <c r="M21" s="116"/>
      <c r="N21" s="116"/>
      <c r="O21" s="116"/>
    </row>
    <row r="22" spans="1:18" x14ac:dyDescent="0.15">
      <c r="A22" s="15"/>
      <c r="B22" s="113" t="s">
        <v>66</v>
      </c>
      <c r="C22" s="67" t="s">
        <v>147</v>
      </c>
      <c r="D22" s="65"/>
      <c r="E22" s="55">
        <f>E20-E21</f>
        <v>0</v>
      </c>
      <c r="F22" s="56">
        <v>2</v>
      </c>
      <c r="G22" s="38">
        <f>E22*F22</f>
        <v>0</v>
      </c>
      <c r="M22" s="116"/>
      <c r="N22" s="116"/>
      <c r="O22" s="116"/>
    </row>
    <row r="23" spans="1:18" x14ac:dyDescent="0.15">
      <c r="A23" s="15"/>
      <c r="B23" s="113" t="s">
        <v>67</v>
      </c>
      <c r="C23" s="140" t="s">
        <v>99</v>
      </c>
      <c r="D23" s="141"/>
      <c r="E23" s="24">
        <v>0</v>
      </c>
      <c r="F23" s="44"/>
      <c r="G23" s="38"/>
      <c r="L23" s="117"/>
      <c r="M23" s="116"/>
      <c r="N23" s="116"/>
      <c r="O23" s="116"/>
      <c r="Q23" s="117"/>
    </row>
    <row r="24" spans="1:18" ht="12" thickBot="1" x14ac:dyDescent="0.2">
      <c r="A24" s="15"/>
      <c r="B24" s="113" t="s">
        <v>68</v>
      </c>
      <c r="C24" s="64" t="s">
        <v>79</v>
      </c>
      <c r="D24" s="65"/>
      <c r="E24" s="53">
        <f>-E254</f>
        <v>0</v>
      </c>
      <c r="F24" s="45"/>
      <c r="G24" s="38"/>
      <c r="M24" s="116"/>
      <c r="N24" s="116"/>
      <c r="O24" s="116"/>
      <c r="R24" s="122"/>
    </row>
    <row r="25" spans="1:18" x14ac:dyDescent="0.15">
      <c r="A25" s="15"/>
      <c r="B25" s="113" t="s">
        <v>69</v>
      </c>
      <c r="C25" s="67" t="s">
        <v>148</v>
      </c>
      <c r="D25" s="65"/>
      <c r="E25" s="55">
        <f>E23-E24</f>
        <v>0</v>
      </c>
      <c r="F25" s="57">
        <v>13</v>
      </c>
      <c r="G25" s="38">
        <f>F25*E25</f>
        <v>0</v>
      </c>
      <c r="L25" s="116"/>
      <c r="M25" s="116"/>
      <c r="N25" s="116"/>
      <c r="O25" s="116"/>
      <c r="Q25" s="116"/>
      <c r="R25" s="117"/>
    </row>
    <row r="26" spans="1:18" x14ac:dyDescent="0.15">
      <c r="A26" s="15"/>
      <c r="B26" s="113" t="s">
        <v>70</v>
      </c>
      <c r="C26" s="140" t="s">
        <v>149</v>
      </c>
      <c r="D26" s="141"/>
      <c r="E26" s="24">
        <v>0</v>
      </c>
      <c r="F26" s="45"/>
      <c r="G26" s="38"/>
    </row>
    <row r="27" spans="1:18" ht="12" thickBot="1" x14ac:dyDescent="0.2">
      <c r="A27" s="15"/>
      <c r="B27" s="113" t="s">
        <v>71</v>
      </c>
      <c r="C27" s="64" t="s">
        <v>79</v>
      </c>
      <c r="D27" s="68"/>
      <c r="E27" s="53">
        <v>0</v>
      </c>
      <c r="F27" s="45"/>
      <c r="G27" s="38"/>
    </row>
    <row r="28" spans="1:18" x14ac:dyDescent="0.15">
      <c r="A28" s="15"/>
      <c r="B28" s="113" t="s">
        <v>72</v>
      </c>
      <c r="C28" s="67" t="s">
        <v>150</v>
      </c>
      <c r="D28" s="68"/>
      <c r="E28" s="55">
        <f>E26-E27</f>
        <v>0</v>
      </c>
      <c r="F28" s="57">
        <v>1</v>
      </c>
      <c r="G28" s="38">
        <f>E28*F28</f>
        <v>0</v>
      </c>
    </row>
    <row r="29" spans="1:18" x14ac:dyDescent="0.15">
      <c r="A29" s="15"/>
      <c r="B29" s="113" t="s">
        <v>73</v>
      </c>
      <c r="C29" s="64" t="s">
        <v>107</v>
      </c>
      <c r="D29" s="68"/>
      <c r="E29" s="24">
        <v>0</v>
      </c>
      <c r="F29" s="45"/>
      <c r="G29" s="38"/>
    </row>
    <row r="30" spans="1:18" ht="12" thickBot="1" x14ac:dyDescent="0.2">
      <c r="A30" s="15"/>
      <c r="B30" s="113" t="s">
        <v>74</v>
      </c>
      <c r="C30" s="64" t="s">
        <v>88</v>
      </c>
      <c r="D30" s="68"/>
      <c r="E30" s="53">
        <v>0</v>
      </c>
      <c r="F30" s="44"/>
      <c r="G30" s="38"/>
    </row>
    <row r="31" spans="1:18" x14ac:dyDescent="0.15">
      <c r="A31" s="15"/>
      <c r="B31" s="113" t="s">
        <v>75</v>
      </c>
      <c r="C31" s="67" t="s">
        <v>100</v>
      </c>
      <c r="D31" s="68"/>
      <c r="E31" s="55">
        <f>E29-E30</f>
        <v>0</v>
      </c>
      <c r="F31" s="56">
        <v>5</v>
      </c>
      <c r="G31" s="38">
        <f>E31*F31</f>
        <v>0</v>
      </c>
    </row>
    <row r="32" spans="1:18" ht="12" thickBot="1" x14ac:dyDescent="0.2">
      <c r="A32" s="15"/>
      <c r="B32" s="96">
        <v>8</v>
      </c>
      <c r="C32" s="145" t="s">
        <v>44</v>
      </c>
      <c r="D32" s="146"/>
      <c r="E32" s="147"/>
      <c r="F32" s="148"/>
      <c r="G32" s="52">
        <f>SUM(G14:G31)</f>
        <v>0</v>
      </c>
    </row>
    <row r="33" spans="1:11" ht="33.75" x14ac:dyDescent="0.15">
      <c r="A33" s="15"/>
      <c r="B33" s="111">
        <v>2</v>
      </c>
      <c r="C33" s="154" t="s">
        <v>37</v>
      </c>
      <c r="D33" s="155"/>
      <c r="E33" s="23" t="s">
        <v>8</v>
      </c>
      <c r="F33" s="43" t="s">
        <v>14</v>
      </c>
      <c r="G33" s="37" t="s">
        <v>9</v>
      </c>
    </row>
    <row r="34" spans="1:11" x14ac:dyDescent="0.15">
      <c r="A34" s="15"/>
      <c r="B34" s="113">
        <v>9</v>
      </c>
      <c r="C34" s="138" t="s">
        <v>90</v>
      </c>
      <c r="D34" s="139"/>
      <c r="E34" s="55">
        <v>0</v>
      </c>
      <c r="F34" s="72">
        <f>SUM(F14:F19)*18</f>
        <v>288</v>
      </c>
      <c r="G34" s="38">
        <f>F34*E34</f>
        <v>0</v>
      </c>
    </row>
    <row r="35" spans="1:11" x14ac:dyDescent="0.15">
      <c r="A35" s="15"/>
      <c r="B35" s="113">
        <v>10</v>
      </c>
      <c r="C35" s="140" t="s">
        <v>104</v>
      </c>
      <c r="D35" s="141"/>
      <c r="E35" s="55">
        <v>0</v>
      </c>
      <c r="F35" s="74">
        <f>(F22)*13</f>
        <v>26</v>
      </c>
      <c r="G35" s="38">
        <f>F35*E35</f>
        <v>0</v>
      </c>
      <c r="H35" s="75"/>
      <c r="I35" s="66"/>
      <c r="J35" s="120"/>
      <c r="K35" s="66"/>
    </row>
    <row r="36" spans="1:11" x14ac:dyDescent="0.15">
      <c r="A36" s="15"/>
      <c r="B36" s="113">
        <v>11</v>
      </c>
      <c r="C36" s="140" t="s">
        <v>105</v>
      </c>
      <c r="D36" s="141"/>
      <c r="E36" s="55">
        <v>0</v>
      </c>
      <c r="F36" s="74">
        <f>F25*13</f>
        <v>169</v>
      </c>
      <c r="G36" s="38">
        <f t="shared" ref="G36:G38" si="0">F36*E36</f>
        <v>0</v>
      </c>
      <c r="H36" s="75"/>
      <c r="I36" s="66"/>
      <c r="J36" s="120"/>
      <c r="K36" s="66"/>
    </row>
    <row r="37" spans="1:11" x14ac:dyDescent="0.15">
      <c r="A37" s="15"/>
      <c r="B37" s="113">
        <v>12</v>
      </c>
      <c r="C37" s="138" t="s">
        <v>91</v>
      </c>
      <c r="D37" s="139"/>
      <c r="E37" s="55">
        <v>0</v>
      </c>
      <c r="F37" s="74">
        <f>F28*13</f>
        <v>13</v>
      </c>
      <c r="G37" s="38">
        <f t="shared" si="0"/>
        <v>0</v>
      </c>
      <c r="H37" s="75"/>
      <c r="I37" s="66"/>
      <c r="J37" s="120"/>
      <c r="K37" s="66"/>
    </row>
    <row r="38" spans="1:11" x14ac:dyDescent="0.15">
      <c r="A38" s="15"/>
      <c r="B38" s="113">
        <v>13</v>
      </c>
      <c r="C38" s="48" t="s">
        <v>92</v>
      </c>
      <c r="D38" s="50"/>
      <c r="E38" s="55">
        <v>0</v>
      </c>
      <c r="F38" s="72">
        <f>F31*13</f>
        <v>65</v>
      </c>
      <c r="G38" s="38">
        <f t="shared" si="0"/>
        <v>0</v>
      </c>
      <c r="H38" s="75"/>
      <c r="I38" s="66"/>
      <c r="J38" s="120"/>
      <c r="K38" s="66"/>
    </row>
    <row r="39" spans="1:11" ht="12" thickBot="1" x14ac:dyDescent="0.2">
      <c r="A39" s="15"/>
      <c r="B39" s="96">
        <v>14</v>
      </c>
      <c r="C39" s="145" t="s">
        <v>93</v>
      </c>
      <c r="D39" s="146"/>
      <c r="E39" s="147"/>
      <c r="F39" s="148"/>
      <c r="G39" s="52">
        <f>SUM(G34:G38)</f>
        <v>0</v>
      </c>
    </row>
    <row r="40" spans="1:11" ht="33.75" x14ac:dyDescent="0.15">
      <c r="A40" s="15"/>
      <c r="B40" s="111">
        <v>3</v>
      </c>
      <c r="C40" s="204" t="s">
        <v>38</v>
      </c>
      <c r="D40" s="205"/>
      <c r="E40" s="37" t="s">
        <v>10</v>
      </c>
      <c r="F40" s="43" t="s">
        <v>14</v>
      </c>
      <c r="G40" s="40" t="s">
        <v>15</v>
      </c>
    </row>
    <row r="41" spans="1:11" x14ac:dyDescent="0.15">
      <c r="A41" s="15"/>
      <c r="B41" s="193">
        <v>15</v>
      </c>
      <c r="C41" s="196" t="s">
        <v>42</v>
      </c>
      <c r="D41" s="197"/>
      <c r="E41" s="198">
        <f>D42+(D43*$E$48)</f>
        <v>0</v>
      </c>
      <c r="F41" s="201">
        <f>2.25*F16</f>
        <v>9</v>
      </c>
      <c r="G41" s="190">
        <f>F41*E41</f>
        <v>0</v>
      </c>
      <c r="J41" s="120"/>
    </row>
    <row r="42" spans="1:11" ht="22.5" x14ac:dyDescent="0.15">
      <c r="A42" s="15"/>
      <c r="B42" s="194"/>
      <c r="C42" s="25" t="s">
        <v>17</v>
      </c>
      <c r="D42" s="26"/>
      <c r="E42" s="199"/>
      <c r="F42" s="202"/>
      <c r="G42" s="191"/>
      <c r="J42" s="120"/>
    </row>
    <row r="43" spans="1:11" x14ac:dyDescent="0.15">
      <c r="A43" s="15"/>
      <c r="B43" s="195"/>
      <c r="C43" s="47" t="s">
        <v>16</v>
      </c>
      <c r="D43" s="27"/>
      <c r="E43" s="200"/>
      <c r="F43" s="203"/>
      <c r="G43" s="192"/>
      <c r="J43" s="120"/>
    </row>
    <row r="44" spans="1:11" x14ac:dyDescent="0.15">
      <c r="A44" s="15"/>
      <c r="B44" s="193">
        <v>16</v>
      </c>
      <c r="C44" s="196" t="s">
        <v>43</v>
      </c>
      <c r="D44" s="197"/>
      <c r="E44" s="198">
        <f>D45+(D46*$F$48)</f>
        <v>0</v>
      </c>
      <c r="F44" s="201">
        <f>2.25*F19</f>
        <v>27</v>
      </c>
      <c r="G44" s="190">
        <f>F44*E44</f>
        <v>0</v>
      </c>
    </row>
    <row r="45" spans="1:11" ht="22.5" x14ac:dyDescent="0.15">
      <c r="A45" s="15"/>
      <c r="B45" s="194"/>
      <c r="C45" s="25" t="s">
        <v>17</v>
      </c>
      <c r="D45" s="26"/>
      <c r="E45" s="199"/>
      <c r="F45" s="202"/>
      <c r="G45" s="191"/>
    </row>
    <row r="46" spans="1:11" x14ac:dyDescent="0.15">
      <c r="A46" s="15"/>
      <c r="B46" s="195"/>
      <c r="C46" s="47" t="s">
        <v>16</v>
      </c>
      <c r="D46" s="208"/>
      <c r="E46" s="200"/>
      <c r="F46" s="203"/>
      <c r="G46" s="192"/>
    </row>
    <row r="47" spans="1:11" x14ac:dyDescent="0.15">
      <c r="A47" s="15"/>
      <c r="B47" s="114">
        <v>17</v>
      </c>
      <c r="C47" s="140" t="s">
        <v>18</v>
      </c>
      <c r="D47" s="141"/>
      <c r="E47" s="28"/>
      <c r="F47" s="73">
        <f>SUM(F41:F46)</f>
        <v>36</v>
      </c>
      <c r="G47" s="41">
        <f>F47*E47</f>
        <v>0</v>
      </c>
    </row>
    <row r="48" spans="1:11" ht="12" thickBot="1" x14ac:dyDescent="0.2">
      <c r="A48" s="15"/>
      <c r="B48" s="114">
        <v>18</v>
      </c>
      <c r="C48" s="140" t="s">
        <v>19</v>
      </c>
      <c r="D48" s="141"/>
      <c r="E48" s="28"/>
      <c r="F48" s="73">
        <f>F47</f>
        <v>36</v>
      </c>
      <c r="G48" s="42">
        <f>F48*E48</f>
        <v>0</v>
      </c>
    </row>
    <row r="49" spans="1:7" ht="12" thickBot="1" x14ac:dyDescent="0.2">
      <c r="A49" s="15"/>
      <c r="B49" s="96">
        <v>19</v>
      </c>
      <c r="C49" s="145" t="s">
        <v>94</v>
      </c>
      <c r="D49" s="146"/>
      <c r="E49" s="146"/>
      <c r="F49" s="186"/>
      <c r="G49" s="39">
        <f>SUM(G41:G48)</f>
        <v>0</v>
      </c>
    </row>
    <row r="50" spans="1:7" x14ac:dyDescent="0.15">
      <c r="A50" s="15"/>
      <c r="B50" s="115"/>
      <c r="C50" s="15"/>
      <c r="D50" s="15"/>
      <c r="E50" s="15"/>
      <c r="F50" s="16"/>
      <c r="G50" s="3"/>
    </row>
    <row r="51" spans="1:7" ht="33.75" x14ac:dyDescent="0.15">
      <c r="A51" s="15"/>
      <c r="B51" s="110">
        <v>4</v>
      </c>
      <c r="C51" s="136" t="s">
        <v>118</v>
      </c>
      <c r="D51" s="137"/>
      <c r="E51" s="82" t="s">
        <v>10</v>
      </c>
      <c r="F51" s="83" t="s">
        <v>14</v>
      </c>
      <c r="G51" s="84" t="s">
        <v>15</v>
      </c>
    </row>
    <row r="52" spans="1:7" x14ac:dyDescent="0.15">
      <c r="A52" s="15"/>
      <c r="B52" s="106" t="s">
        <v>114</v>
      </c>
      <c r="C52" s="209" t="s">
        <v>130</v>
      </c>
      <c r="D52" s="210"/>
      <c r="E52" s="24">
        <v>0</v>
      </c>
      <c r="F52" s="44"/>
      <c r="G52" s="38"/>
    </row>
    <row r="53" spans="1:7" ht="12" thickBot="1" x14ac:dyDescent="0.2">
      <c r="A53" s="15"/>
      <c r="B53" s="106" t="s">
        <v>115</v>
      </c>
      <c r="C53" s="209" t="s">
        <v>144</v>
      </c>
      <c r="D53" s="210"/>
      <c r="E53" s="53">
        <v>0</v>
      </c>
      <c r="F53" s="44"/>
      <c r="G53" s="38"/>
    </row>
    <row r="54" spans="1:7" x14ac:dyDescent="0.15">
      <c r="A54" s="15"/>
      <c r="B54" s="106" t="s">
        <v>116</v>
      </c>
      <c r="C54" s="209" t="s">
        <v>143</v>
      </c>
      <c r="D54" s="210"/>
      <c r="E54" s="24">
        <f>SUM(E52:E53)</f>
        <v>0</v>
      </c>
      <c r="F54" s="56">
        <v>2</v>
      </c>
      <c r="G54" s="38">
        <f>E54*F54</f>
        <v>0</v>
      </c>
    </row>
    <row r="55" spans="1:7" x14ac:dyDescent="0.15">
      <c r="A55" s="15"/>
      <c r="B55" s="106" t="s">
        <v>117</v>
      </c>
      <c r="C55" s="209" t="s">
        <v>131</v>
      </c>
      <c r="D55" s="210"/>
      <c r="E55" s="24">
        <v>0</v>
      </c>
      <c r="F55" s="44"/>
      <c r="G55" s="38"/>
    </row>
    <row r="56" spans="1:7" ht="12" thickBot="1" x14ac:dyDescent="0.2">
      <c r="A56" s="15"/>
      <c r="B56" s="106" t="s">
        <v>119</v>
      </c>
      <c r="C56" s="209" t="s">
        <v>145</v>
      </c>
      <c r="D56" s="210"/>
      <c r="E56" s="53">
        <v>0</v>
      </c>
      <c r="F56" s="44"/>
      <c r="G56" s="38"/>
    </row>
    <row r="57" spans="1:7" x14ac:dyDescent="0.15">
      <c r="A57" s="15"/>
      <c r="B57" s="106" t="s">
        <v>120</v>
      </c>
      <c r="C57" s="209" t="s">
        <v>132</v>
      </c>
      <c r="D57" s="210"/>
      <c r="E57" s="24">
        <f>SUM(E55:E56)</f>
        <v>0</v>
      </c>
      <c r="F57" s="56">
        <v>2</v>
      </c>
      <c r="G57" s="38">
        <f>F57*E57</f>
        <v>0</v>
      </c>
    </row>
    <row r="58" spans="1:7" x14ac:dyDescent="0.15">
      <c r="A58" s="15"/>
      <c r="B58" s="106" t="s">
        <v>121</v>
      </c>
      <c r="C58" s="209" t="s">
        <v>49</v>
      </c>
      <c r="D58" s="210"/>
      <c r="E58" s="24">
        <v>0</v>
      </c>
      <c r="F58" s="44"/>
      <c r="G58" s="38"/>
    </row>
    <row r="59" spans="1:7" ht="12" thickBot="1" x14ac:dyDescent="0.2">
      <c r="A59" s="15"/>
      <c r="B59" s="106" t="s">
        <v>122</v>
      </c>
      <c r="C59" s="209" t="s">
        <v>133</v>
      </c>
      <c r="D59" s="210"/>
      <c r="E59" s="53">
        <v>0</v>
      </c>
      <c r="F59" s="45"/>
      <c r="G59" s="38"/>
    </row>
    <row r="60" spans="1:7" x14ac:dyDescent="0.15">
      <c r="A60" s="15"/>
      <c r="B60" s="106" t="s">
        <v>123</v>
      </c>
      <c r="C60" s="209" t="s">
        <v>82</v>
      </c>
      <c r="D60" s="210"/>
      <c r="E60" s="55">
        <f>SUM(E58:E59)</f>
        <v>0</v>
      </c>
      <c r="F60" s="57">
        <v>2</v>
      </c>
      <c r="G60" s="38">
        <f>F60*E60</f>
        <v>0</v>
      </c>
    </row>
    <row r="61" spans="1:7" x14ac:dyDescent="0.15">
      <c r="A61" s="15"/>
      <c r="B61" s="106" t="s">
        <v>124</v>
      </c>
      <c r="C61" s="209" t="s">
        <v>51</v>
      </c>
      <c r="D61" s="210"/>
      <c r="E61" s="124">
        <v>0</v>
      </c>
      <c r="F61" s="44"/>
      <c r="G61" s="38"/>
    </row>
    <row r="62" spans="1:7" ht="12" thickBot="1" x14ac:dyDescent="0.2">
      <c r="A62" s="15"/>
      <c r="B62" s="106" t="s">
        <v>125</v>
      </c>
      <c r="C62" s="209" t="s">
        <v>133</v>
      </c>
      <c r="D62" s="210"/>
      <c r="E62" s="123">
        <v>0</v>
      </c>
      <c r="F62" s="44"/>
      <c r="G62" s="38"/>
    </row>
    <row r="63" spans="1:7" ht="12" thickBot="1" x14ac:dyDescent="0.2">
      <c r="A63" s="15"/>
      <c r="B63" s="106" t="s">
        <v>126</v>
      </c>
      <c r="C63" s="209" t="s">
        <v>84</v>
      </c>
      <c r="D63" s="210"/>
      <c r="E63" s="126">
        <f>SUM(E61:E62)</f>
        <v>0</v>
      </c>
      <c r="F63" s="56">
        <v>2</v>
      </c>
      <c r="G63" s="125">
        <f>F63*E63</f>
        <v>0</v>
      </c>
    </row>
    <row r="64" spans="1:7" ht="12" thickBot="1" x14ac:dyDescent="0.2">
      <c r="A64" s="15"/>
      <c r="B64" s="104">
        <v>26</v>
      </c>
      <c r="C64" s="178" t="s">
        <v>127</v>
      </c>
      <c r="D64" s="179"/>
      <c r="E64" s="179"/>
      <c r="F64" s="135"/>
      <c r="G64" s="90">
        <f>SUM(G52:G63)</f>
        <v>0</v>
      </c>
    </row>
    <row r="65" spans="1:7" ht="12" thickBot="1" x14ac:dyDescent="0.2">
      <c r="A65" s="15"/>
      <c r="B65" s="15"/>
      <c r="C65" s="15"/>
      <c r="D65" s="15"/>
      <c r="E65" s="15"/>
      <c r="F65" s="16"/>
      <c r="G65" s="3"/>
    </row>
    <row r="66" spans="1:7" ht="33.75" customHeight="1" thickBot="1" x14ac:dyDescent="0.2">
      <c r="A66" s="15"/>
      <c r="B66" s="187" t="s">
        <v>134</v>
      </c>
      <c r="C66" s="188"/>
      <c r="D66" s="188"/>
      <c r="E66" s="188"/>
      <c r="F66" s="189"/>
      <c r="G66" s="46">
        <f>G64+G49+G39+G32</f>
        <v>0</v>
      </c>
    </row>
    <row r="67" spans="1:7" x14ac:dyDescent="0.15">
      <c r="A67" s="15"/>
      <c r="B67" s="15"/>
      <c r="C67" s="15"/>
      <c r="D67" s="15"/>
      <c r="E67" s="15"/>
      <c r="F67" s="16"/>
      <c r="G67" s="15"/>
    </row>
    <row r="68" spans="1:7" x14ac:dyDescent="0.15">
      <c r="A68" s="15"/>
      <c r="B68" s="15"/>
      <c r="C68" s="15"/>
      <c r="D68" s="15"/>
      <c r="E68" s="15"/>
      <c r="F68" s="16"/>
      <c r="G68" s="15"/>
    </row>
    <row r="69" spans="1:7" x14ac:dyDescent="0.15">
      <c r="A69" s="15"/>
      <c r="B69" s="15"/>
      <c r="C69" s="18" t="s">
        <v>12</v>
      </c>
      <c r="D69" s="15"/>
      <c r="E69" s="15"/>
      <c r="F69" s="16"/>
      <c r="G69" s="15"/>
    </row>
    <row r="70" spans="1:7" ht="12" thickBot="1" x14ac:dyDescent="0.2">
      <c r="A70" s="15"/>
      <c r="B70" s="15"/>
      <c r="C70" s="15"/>
      <c r="D70" s="15"/>
      <c r="E70" s="15"/>
      <c r="F70" s="16"/>
      <c r="G70" s="15"/>
    </row>
    <row r="71" spans="1:7" x14ac:dyDescent="0.15">
      <c r="A71" s="15"/>
      <c r="B71" s="15"/>
      <c r="C71" s="29" t="s">
        <v>32</v>
      </c>
      <c r="D71" s="30"/>
      <c r="E71" s="31"/>
      <c r="F71" s="16"/>
      <c r="G71" s="15"/>
    </row>
    <row r="72" spans="1:7" ht="12" thickBot="1" x14ac:dyDescent="0.2">
      <c r="A72" s="15"/>
      <c r="B72" s="15"/>
      <c r="C72" s="32"/>
      <c r="D72" s="33"/>
      <c r="E72" s="34"/>
      <c r="F72" s="16"/>
      <c r="G72" s="15"/>
    </row>
    <row r="73" spans="1:7" x14ac:dyDescent="0.15">
      <c r="A73" s="15"/>
      <c r="B73" s="15"/>
      <c r="C73" s="29" t="s">
        <v>33</v>
      </c>
      <c r="D73" s="30"/>
      <c r="E73" s="31"/>
      <c r="F73" s="16"/>
      <c r="G73" s="15"/>
    </row>
    <row r="74" spans="1:7" ht="12" thickBot="1" x14ac:dyDescent="0.2">
      <c r="A74" s="15"/>
      <c r="B74" s="15"/>
      <c r="C74" s="32"/>
      <c r="D74" s="33"/>
      <c r="E74" s="34"/>
      <c r="F74" s="16"/>
      <c r="G74" s="15"/>
    </row>
    <row r="75" spans="1:7" x14ac:dyDescent="0.15">
      <c r="A75" s="15"/>
      <c r="B75" s="15"/>
      <c r="C75" s="29" t="s">
        <v>34</v>
      </c>
      <c r="D75" s="169"/>
      <c r="E75" s="170"/>
      <c r="F75" s="16"/>
      <c r="G75" s="15"/>
    </row>
    <row r="76" spans="1:7" ht="12" thickBot="1" x14ac:dyDescent="0.2">
      <c r="A76" s="15"/>
      <c r="B76" s="15"/>
      <c r="C76" s="32"/>
      <c r="D76" s="173"/>
      <c r="E76" s="174"/>
      <c r="F76" s="16"/>
      <c r="G76" s="15"/>
    </row>
    <row r="77" spans="1:7" x14ac:dyDescent="0.15">
      <c r="A77" s="15"/>
      <c r="B77" s="15"/>
      <c r="C77" s="29" t="s">
        <v>35</v>
      </c>
      <c r="D77" s="169"/>
      <c r="E77" s="170"/>
      <c r="F77" s="16"/>
      <c r="G77" s="15"/>
    </row>
    <row r="78" spans="1:7" x14ac:dyDescent="0.15">
      <c r="A78" s="15"/>
      <c r="B78" s="15"/>
      <c r="C78" s="35"/>
      <c r="D78" s="171"/>
      <c r="E78" s="172"/>
      <c r="F78" s="16"/>
      <c r="G78" s="15"/>
    </row>
    <row r="79" spans="1:7" ht="12" thickBot="1" x14ac:dyDescent="0.2">
      <c r="A79" s="15"/>
      <c r="B79" s="15"/>
      <c r="C79" s="32"/>
      <c r="D79" s="173"/>
      <c r="E79" s="174"/>
      <c r="F79" s="16"/>
      <c r="G79" s="15"/>
    </row>
    <row r="80" spans="1:7" x14ac:dyDescent="0.15">
      <c r="A80" s="15"/>
      <c r="B80" s="15"/>
      <c r="C80" s="29" t="s">
        <v>36</v>
      </c>
      <c r="D80" s="169"/>
      <c r="E80" s="170"/>
      <c r="F80" s="16"/>
      <c r="G80" s="15"/>
    </row>
    <row r="81" spans="1:7" x14ac:dyDescent="0.15">
      <c r="A81" s="15"/>
      <c r="B81" s="15"/>
      <c r="C81" s="36"/>
      <c r="D81" s="171"/>
      <c r="E81" s="172"/>
      <c r="F81" s="16"/>
      <c r="G81" s="15"/>
    </row>
    <row r="82" spans="1:7" ht="12" thickBot="1" x14ac:dyDescent="0.2">
      <c r="A82" s="15"/>
      <c r="B82" s="15"/>
      <c r="C82" s="32"/>
      <c r="D82" s="173"/>
      <c r="E82" s="174"/>
      <c r="F82" s="16"/>
      <c r="G82" s="15"/>
    </row>
  </sheetData>
  <mergeCells count="42">
    <mergeCell ref="C64:F64"/>
    <mergeCell ref="C13:D13"/>
    <mergeCell ref="B6:G6"/>
    <mergeCell ref="B7:G7"/>
    <mergeCell ref="B8:G8"/>
    <mergeCell ref="B9:G9"/>
    <mergeCell ref="C12:D12"/>
    <mergeCell ref="C37:D37"/>
    <mergeCell ref="C14:D14"/>
    <mergeCell ref="C17:D17"/>
    <mergeCell ref="C20:D20"/>
    <mergeCell ref="C23:D23"/>
    <mergeCell ref="C26:D26"/>
    <mergeCell ref="C32:F32"/>
    <mergeCell ref="C33:D33"/>
    <mergeCell ref="C34:D34"/>
    <mergeCell ref="C35:D35"/>
    <mergeCell ref="C36:D36"/>
    <mergeCell ref="F44:F46"/>
    <mergeCell ref="G44:G46"/>
    <mergeCell ref="C39:F39"/>
    <mergeCell ref="C40:D40"/>
    <mergeCell ref="B41:B43"/>
    <mergeCell ref="C41:D41"/>
    <mergeCell ref="E41:E43"/>
    <mergeCell ref="F41:F43"/>
    <mergeCell ref="M15:N15"/>
    <mergeCell ref="K14:L14"/>
    <mergeCell ref="K15:L15"/>
    <mergeCell ref="P15:Q15"/>
    <mergeCell ref="D80:E82"/>
    <mergeCell ref="C47:D47"/>
    <mergeCell ref="C48:D48"/>
    <mergeCell ref="C49:F49"/>
    <mergeCell ref="B66:F66"/>
    <mergeCell ref="D75:E76"/>
    <mergeCell ref="D77:E79"/>
    <mergeCell ref="C51:D51"/>
    <mergeCell ref="G41:G43"/>
    <mergeCell ref="B44:B46"/>
    <mergeCell ref="C44:D44"/>
    <mergeCell ref="E44:E46"/>
  </mergeCell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1</vt:i4>
      </vt:variant>
    </vt:vector>
  </HeadingPairs>
  <TitlesOfParts>
    <vt:vector size="4" baseType="lpstr">
      <vt:lpstr>Informatie &amp; Instructie</vt:lpstr>
      <vt:lpstr>Perceel 1 - PFL</vt:lpstr>
      <vt:lpstr>Perceel 2 - PNH</vt:lpstr>
      <vt:lpstr>'Informatie &amp; Instructie'!Afdrukbereik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Bosma, Paul (CD)</dc:creator>
  <cp:lastModifiedBy>Henk Klaassen</cp:lastModifiedBy>
  <cp:lastPrinted>2016-01-14T14:07:43Z</cp:lastPrinted>
  <dcterms:created xsi:type="dcterms:W3CDTF">2015-09-16T20:38:20Z</dcterms:created>
  <dcterms:modified xsi:type="dcterms:W3CDTF">2024-06-21T07:55:14Z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20240621094609399</vt:lpwstr>
  </property>
</Properties>
</file>