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filterPrivacy="1"/>
  <xr:revisionPtr revIDLastSave="558" documentId="13_ncr:1_{883733AB-98D9-734E-8EC5-8615F7523468}" xr6:coauthVersionLast="47" xr6:coauthVersionMax="47" xr10:uidLastSave="{7B581F41-FB0E-3A47-B729-D93E7747C35D}"/>
  <bookViews>
    <workbookView xWindow="38220" yWindow="500" windowWidth="45720" windowHeight="19240" xr2:uid="{00000000-000D-0000-FFFF-FFFF00000000}"/>
  </bookViews>
  <sheets>
    <sheet name="Prijzenblad" sheetId="7" r:id="rId1"/>
  </sheets>
  <definedNames>
    <definedName name="_xlnm.Print_Area" localSheetId="0">Prijzenblad!$A$1:$E$38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39" i="7" l="1"/>
  <c r="B37" i="7"/>
  <c r="E32" i="7"/>
  <c r="E31" i="7"/>
  <c r="E27" i="7"/>
  <c r="E26" i="7"/>
  <c r="E25" i="7"/>
  <c r="E24" i="7"/>
  <c r="E20" i="7"/>
  <c r="E23" i="7"/>
  <c r="E16" i="7"/>
  <c r="E18" i="7"/>
  <c r="E8" i="7"/>
  <c r="E5" i="7"/>
  <c r="E6" i="7"/>
  <c r="E7" i="7"/>
  <c r="E11" i="7"/>
  <c r="E9" i="7"/>
  <c r="E14" i="7"/>
  <c r="E15" i="7"/>
  <c r="E17" i="7"/>
  <c r="E10" i="7"/>
  <c r="E19" i="7"/>
  <c r="E29" i="7"/>
  <c r="E30" i="7"/>
  <c r="E33" i="7" s="1"/>
  <c r="E21" i="7" l="1"/>
  <c r="E12" i="7"/>
  <c r="E35" i="7" l="1"/>
</calcChain>
</file>

<file path=xl/sharedStrings.xml><?xml version="1.0" encoding="utf-8"?>
<sst xmlns="http://schemas.openxmlformats.org/spreadsheetml/2006/main" count="61" uniqueCount="45">
  <si>
    <t xml:space="preserve">Prijzenblad  - ICT-hardware (incl. Apple apparatuur) 
Referentienummer 'GSF24IH'
</t>
  </si>
  <si>
    <t>&lt;&lt;NAAM INSCHRIJVER&gt;&gt;</t>
  </si>
  <si>
    <t>Kosten (fictieve eenheden x prijs per eenheid + toeslag)</t>
  </si>
  <si>
    <t>Kortingspercentage inschrijver*
In te vullen door inschrijver</t>
  </si>
  <si>
    <t>Kosten (fictieve eenheden x prijs per eenheid - korting)</t>
  </si>
  <si>
    <t xml:space="preserve">** De toeslag is gedurende de gehele looptijd voor het betreffende item van de betreffende leverancier vast. </t>
  </si>
  <si>
    <t>Totaal som ten behoeve van prijsbeoordeling</t>
  </si>
  <si>
    <t>Toeslag Inschrijver**
In te vullen door Inschrijver</t>
  </si>
  <si>
    <t xml:space="preserve">* De inkoopprijs moet door Opdrachtgever verifieerbaar zijn. </t>
  </si>
  <si>
    <t>Dell - Chromebook 3110 2-in-1 - 11,6" HD touch -</t>
  </si>
  <si>
    <t>Dell - Chromebook 5430 2-in-1</t>
  </si>
  <si>
    <t>Dell 22" inch monitor - P2222H</t>
  </si>
  <si>
    <t>Dell Chromebook 3110 2-in-1</t>
  </si>
  <si>
    <t>16-inch MacBook Pro: Apple M3 Pro-chip</t>
  </si>
  <si>
    <t>HP/ARUBA AP-535 (RW)</t>
  </si>
  <si>
    <t>HP/ARUBA AP-515 (RW)</t>
  </si>
  <si>
    <t>HP/ARUBA AP-505 (RW)</t>
  </si>
  <si>
    <t>HP/ARUBA 6200F 48G Class4 PoE 4SFP+ 740W</t>
  </si>
  <si>
    <t>HP DL360 Gen10</t>
  </si>
  <si>
    <t>Dell PowerEdge R620</t>
  </si>
  <si>
    <t>Dell PowerEdge R430</t>
  </si>
  <si>
    <t>Totaal:</t>
  </si>
  <si>
    <t>LEBA NoteCart Futura 20</t>
  </si>
  <si>
    <t>Dell Dockingstation usb-c</t>
  </si>
  <si>
    <t>OptiPlex 7010 Micro XCTO</t>
  </si>
  <si>
    <t>Dell Latitude 3540</t>
  </si>
  <si>
    <t>Dell Latitude 3445 Chrome XCTO</t>
  </si>
  <si>
    <t>ASUS Chromebook CB1400FKA-EC0096 14 inch 1920x1080 (Full HD)</t>
  </si>
  <si>
    <t>Artikel voorbeeld DECENTRALE HARDWARE schooljaren 2024-2025 tot en met 2028-2029</t>
  </si>
  <si>
    <t>Artikel voorbeeld CENTRALE HARDWARE  schooljaren 2024-2025 tot en met 2028-2029</t>
  </si>
  <si>
    <t>Artikel voorbeeld RANDAPPARATUUR, werkelijke aantallen zijn niet te bepalen</t>
  </si>
  <si>
    <t>Artikel APPLE APPARATUUR schooljaren 2024-2025 tot en met 2028-2029</t>
  </si>
  <si>
    <t>Inkoopprijs* van de Opdrachtnemer (toetsbaar op de website van die fabrikant) inclusief BTW, onderstaande bedragen zijn indicatief.</t>
  </si>
  <si>
    <t>Indicatieve adviesprijs (conform website Apple) inclusief BTW</t>
  </si>
  <si>
    <t xml:space="preserve">11-inch iPad Pro M4 Wi-Fi 256GB met standaard glas - Zilver DEP 554772 </t>
  </si>
  <si>
    <t>14-inch MacBook : Apple M3 chip</t>
  </si>
  <si>
    <t>SAMSUNG telefoons GALAXY lijn</t>
  </si>
  <si>
    <t>APPLE Iphones</t>
  </si>
  <si>
    <t>Aantal eenheden begroot over de looptijd</t>
  </si>
  <si>
    <t xml:space="preserve"> </t>
  </si>
  <si>
    <t>Totaal aanschafkosten (indicatie) over 48 maanden inclusief btw</t>
  </si>
  <si>
    <t xml:space="preserve">Regel 2 en de rode cellen in kolom D dienen door Inschrijver te worden ingevuld met minimaal 0,01 %. De werkelijke aantallen zijn begroot over 48 maanden, maar  kunnen per schooljaar verschillen, de aantallen zijn de verwachtingen, maar geen zekerheden. Opgegeven bedragen zijn indicatief, de werkelijke inkoopprijzen zijn leidend voor de korting. De korting geldt tevens voor opvolgende types of types in dezelfde productielijn. </t>
  </si>
  <si>
    <t xml:space="preserve">te verwchten prijsverschil </t>
  </si>
  <si>
    <t>Waarde kwalie=teit maximaal</t>
  </si>
  <si>
    <t>verhouding prijs en kwlaiteit is hiermee in balans bij gunnen op waarde.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</si>
</sst>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21" x14ac:knownFonts="1">
    <font>
      <sz val="10"/>
      <name val="Arial"/>
    </font>
    <font>
      <sz val="10"/>
      <name val="Arial"/>
      <family val="2"/>
    </font>
    <font>
      <sz val="10"/>
      <name val="Verdana"/>
      <family val="2"/>
    </font>
    <font>
      <b/>
      <sz val="10"/>
      <name val="Verdana"/>
      <family val="2"/>
    </font>
    <font>
      <sz val="8"/>
      <name val="Arial"/>
      <family val="2"/>
    </font>
    <font>
      <b/>
      <sz val="10"/>
      <color theme="0"/>
      <name val="Verdana"/>
      <family val="2"/>
    </font>
    <font>
      <sz val="18"/>
      <name val="Verdana"/>
      <family val="2"/>
    </font>
    <font>
      <b/>
      <sz val="20"/>
      <color theme="0"/>
      <name val="Verdana"/>
      <family val="2"/>
    </font>
    <font>
      <b/>
      <sz val="24"/>
      <color indexed="9"/>
      <name val="Verdana"/>
      <family val="2"/>
    </font>
    <font>
      <sz val="20"/>
      <color rgb="FFFF0000"/>
      <name val="Verdana"/>
      <family val="2"/>
    </font>
    <font>
      <b/>
      <sz val="12"/>
      <color indexed="9"/>
      <name val="Verdana"/>
      <family val="2"/>
    </font>
    <font>
      <b/>
      <sz val="14"/>
      <color theme="0"/>
      <name val="Verdana"/>
      <family val="2"/>
    </font>
    <font>
      <b/>
      <sz val="18"/>
      <color rgb="FFFF0000"/>
      <name val="Verdana"/>
      <family val="2"/>
    </font>
    <font>
      <sz val="11"/>
      <name val="Verdana"/>
      <family val="2"/>
    </font>
    <font>
      <sz val="16"/>
      <name val="Verdana"/>
      <family val="2"/>
    </font>
    <font>
      <b/>
      <sz val="14"/>
      <color indexed="9"/>
      <name val="Verdana"/>
      <family val="2"/>
    </font>
    <font>
      <b/>
      <sz val="11"/>
      <name val="Verdana"/>
      <family val="2"/>
    </font>
    <font>
      <b/>
      <sz val="18"/>
      <name val="Verdana"/>
      <family val="2"/>
    </font>
    <font>
      <b/>
      <sz val="16"/>
      <color theme="0"/>
      <name val="Verdana"/>
      <family val="2"/>
    </font>
    <font>
      <b/>
      <sz val="22"/>
      <color theme="0"/>
      <name val="Verdana"/>
      <family val="2"/>
    </font>
    <font>
      <sz val="12"/>
      <color rgb="FFFF0000"/>
      <name val="Verdana"/>
      <family val="2"/>
    </font>
  </fonts>
  <fills count="11">
    <fill>
      <patternFill patternType="none"/>
    </fill>
    <fill>
      <patternFill patternType="gray125"/>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indexed="31"/>
        <bgColor indexed="64"/>
      </patternFill>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BFBFBF"/>
        <bgColor indexed="64"/>
      </patternFill>
    </fill>
  </fills>
  <borders count="24">
    <border>
      <left/>
      <right/>
      <top/>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style="thin">
        <color auto="1"/>
      </bottom>
      <diagonal/>
    </border>
    <border>
      <left style="thin">
        <color auto="1"/>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thin">
        <color auto="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style="thin">
        <color auto="1"/>
      </bottom>
      <diagonal/>
    </border>
    <border>
      <left style="medium">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thin">
        <color auto="1"/>
      </left>
      <right style="medium">
        <color indexed="64"/>
      </right>
      <top style="thin">
        <color auto="1"/>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s>
  <cellStyleXfs count="6">
    <xf numFmtId="0" fontId="0"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6" borderId="4" applyNumberFormat="0" applyProtection="0">
      <alignment horizontal="left" vertical="center" indent="1"/>
    </xf>
    <xf numFmtId="0" fontId="1" fillId="6" borderId="4" applyNumberFormat="0" applyProtection="0">
      <alignment horizontal="left" vertical="center" indent="1"/>
    </xf>
  </cellStyleXfs>
  <cellXfs count="56">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vertical="center"/>
    </xf>
    <xf numFmtId="0" fontId="5" fillId="0" borderId="0" xfId="0" applyFont="1" applyAlignment="1">
      <alignment vertical="center" wrapText="1"/>
    </xf>
    <xf numFmtId="164" fontId="5" fillId="0" borderId="0" xfId="1" applyFont="1" applyFill="1" applyBorder="1" applyAlignment="1" applyProtection="1">
      <alignment vertical="center" wrapText="1"/>
    </xf>
    <xf numFmtId="164" fontId="5" fillId="0" borderId="0" xfId="1" applyFont="1" applyFill="1" applyBorder="1" applyAlignment="1" applyProtection="1">
      <alignment vertical="center"/>
    </xf>
    <xf numFmtId="164" fontId="2" fillId="7" borderId="0" xfId="2" applyFont="1" applyFill="1" applyBorder="1" applyAlignment="1" applyProtection="1">
      <alignment vertical="center"/>
    </xf>
    <xf numFmtId="0" fontId="6" fillId="0" borderId="0" xfId="0" applyFont="1"/>
    <xf numFmtId="165" fontId="2" fillId="0" borderId="0" xfId="2" applyNumberFormat="1" applyFont="1" applyFill="1" applyBorder="1" applyAlignment="1" applyProtection="1">
      <alignment horizontal="center" vertical="center"/>
    </xf>
    <xf numFmtId="0" fontId="2" fillId="0" borderId="0" xfId="0" applyFont="1" applyAlignment="1">
      <alignment vertical="center" wrapText="1"/>
    </xf>
    <xf numFmtId="165" fontId="2" fillId="0" borderId="0" xfId="1" applyNumberFormat="1" applyFont="1" applyFill="1" applyBorder="1" applyAlignment="1" applyProtection="1">
      <alignment horizontal="center" vertical="center"/>
    </xf>
    <xf numFmtId="0" fontId="9" fillId="0" borderId="0" xfId="0" applyFont="1" applyAlignment="1">
      <alignment vertical="center"/>
    </xf>
    <xf numFmtId="164" fontId="10" fillId="2" borderId="2" xfId="1" applyFont="1" applyFill="1" applyBorder="1" applyAlignment="1" applyProtection="1">
      <alignment horizontal="center" vertical="center" wrapText="1"/>
    </xf>
    <xf numFmtId="164" fontId="10" fillId="2" borderId="3" xfId="1" applyFont="1" applyFill="1" applyBorder="1" applyAlignment="1" applyProtection="1">
      <alignment horizontal="center" vertical="center" wrapText="1"/>
    </xf>
    <xf numFmtId="164" fontId="10" fillId="2" borderId="13" xfId="1" applyFont="1" applyFill="1" applyBorder="1" applyAlignment="1" applyProtection="1">
      <alignment horizontal="center" vertical="center" wrapText="1"/>
    </xf>
    <xf numFmtId="0" fontId="14" fillId="5" borderId="11" xfId="0" applyFont="1" applyFill="1" applyBorder="1" applyAlignment="1">
      <alignment vertical="center"/>
    </xf>
    <xf numFmtId="0" fontId="15" fillId="2" borderId="12" xfId="0" applyFont="1" applyFill="1" applyBorder="1" applyAlignment="1">
      <alignment vertical="center"/>
    </xf>
    <xf numFmtId="164" fontId="15" fillId="2" borderId="2" xfId="1" applyFont="1" applyFill="1" applyBorder="1" applyAlignment="1" applyProtection="1">
      <alignment horizontal="left" vertical="center" wrapText="1"/>
    </xf>
    <xf numFmtId="165" fontId="13" fillId="5" borderId="14" xfId="1" applyNumberFormat="1" applyFont="1" applyFill="1" applyBorder="1" applyAlignment="1" applyProtection="1">
      <alignment horizontal="center" vertical="center"/>
    </xf>
    <xf numFmtId="1" fontId="13" fillId="8" borderId="1" xfId="1" applyNumberFormat="1" applyFont="1" applyFill="1" applyBorder="1" applyAlignment="1" applyProtection="1">
      <alignment horizontal="center" vertical="center"/>
    </xf>
    <xf numFmtId="10" fontId="16" fillId="4" borderId="1" xfId="1" applyNumberFormat="1" applyFont="1" applyFill="1" applyBorder="1" applyAlignment="1" applyProtection="1">
      <alignment horizontal="center" vertical="center"/>
      <protection locked="0"/>
    </xf>
    <xf numFmtId="10" fontId="16" fillId="9" borderId="1" xfId="1" applyNumberFormat="1" applyFont="1" applyFill="1" applyBorder="1" applyAlignment="1" applyProtection="1">
      <alignment horizontal="center" vertical="center"/>
      <protection locked="0"/>
    </xf>
    <xf numFmtId="10" fontId="16" fillId="4" borderId="5" xfId="1" applyNumberFormat="1" applyFont="1" applyFill="1" applyBorder="1" applyAlignment="1" applyProtection="1">
      <alignment horizontal="center" vertical="center"/>
      <protection locked="0"/>
    </xf>
    <xf numFmtId="165" fontId="13" fillId="5" borderId="21" xfId="1" applyNumberFormat="1" applyFont="1" applyFill="1" applyBorder="1" applyAlignment="1" applyProtection="1">
      <alignment horizontal="center" vertical="center"/>
    </xf>
    <xf numFmtId="1" fontId="13" fillId="8" borderId="11" xfId="1" applyNumberFormat="1" applyFont="1" applyFill="1" applyBorder="1" applyAlignment="1" applyProtection="1">
      <alignment horizontal="center" vertical="center"/>
    </xf>
    <xf numFmtId="1" fontId="13" fillId="8" borderId="5" xfId="1" applyNumberFormat="1" applyFont="1" applyFill="1" applyBorder="1" applyAlignment="1" applyProtection="1">
      <alignment horizontal="center" vertical="center"/>
    </xf>
    <xf numFmtId="165" fontId="17" fillId="3" borderId="20" xfId="1" applyNumberFormat="1" applyFont="1" applyFill="1" applyBorder="1" applyAlignment="1" applyProtection="1">
      <alignment horizontal="right" vertical="center"/>
    </xf>
    <xf numFmtId="165" fontId="17" fillId="3" borderId="2" xfId="1" applyNumberFormat="1" applyFont="1" applyFill="1" applyBorder="1" applyAlignment="1" applyProtection="1">
      <alignment horizontal="right" vertical="center"/>
    </xf>
    <xf numFmtId="165" fontId="17" fillId="3" borderId="22" xfId="1" applyNumberFormat="1" applyFont="1" applyFill="1" applyBorder="1" applyAlignment="1" applyProtection="1">
      <alignment horizontal="right" vertical="center"/>
    </xf>
    <xf numFmtId="165" fontId="6" fillId="3" borderId="3" xfId="1" applyNumberFormat="1" applyFont="1" applyFill="1" applyBorder="1" applyAlignment="1" applyProtection="1">
      <alignment horizontal="center" vertical="center"/>
    </xf>
    <xf numFmtId="165" fontId="17" fillId="3" borderId="18" xfId="1" applyNumberFormat="1" applyFont="1" applyFill="1" applyBorder="1" applyAlignment="1" applyProtection="1">
      <alignment horizontal="right" vertical="center"/>
    </xf>
    <xf numFmtId="165" fontId="17" fillId="3" borderId="0" xfId="1" applyNumberFormat="1" applyFont="1" applyFill="1" applyBorder="1" applyAlignment="1" applyProtection="1">
      <alignment horizontal="right" vertical="center"/>
    </xf>
    <xf numFmtId="165" fontId="17" fillId="3" borderId="19" xfId="1" applyNumberFormat="1" applyFont="1" applyFill="1" applyBorder="1" applyAlignment="1" applyProtection="1">
      <alignment horizontal="right" vertical="center"/>
    </xf>
    <xf numFmtId="165" fontId="6" fillId="3" borderId="5" xfId="1" applyNumberFormat="1" applyFont="1" applyFill="1" applyBorder="1" applyAlignment="1" applyProtection="1">
      <alignment horizontal="center" vertical="center"/>
    </xf>
    <xf numFmtId="164" fontId="18" fillId="3" borderId="6" xfId="1" applyFont="1" applyFill="1" applyBorder="1" applyAlignment="1" applyProtection="1">
      <alignment vertical="center"/>
    </xf>
    <xf numFmtId="165" fontId="17" fillId="3" borderId="7" xfId="1" applyNumberFormat="1" applyFont="1" applyFill="1" applyBorder="1" applyAlignment="1" applyProtection="1">
      <alignment horizontal="right" vertical="center"/>
    </xf>
    <xf numFmtId="165" fontId="17" fillId="3" borderId="17" xfId="1" applyNumberFormat="1" applyFont="1" applyFill="1" applyBorder="1" applyAlignment="1" applyProtection="1">
      <alignment horizontal="right" vertical="center"/>
    </xf>
    <xf numFmtId="165" fontId="17" fillId="3" borderId="6" xfId="1" applyNumberFormat="1" applyFont="1" applyFill="1" applyBorder="1" applyAlignment="1" applyProtection="1">
      <alignment horizontal="right" vertical="center"/>
    </xf>
    <xf numFmtId="0" fontId="14" fillId="10" borderId="11" xfId="0" applyFont="1" applyFill="1" applyBorder="1" applyAlignment="1">
      <alignment vertical="center"/>
    </xf>
    <xf numFmtId="0" fontId="8" fillId="2" borderId="8" xfId="0" applyFont="1" applyFill="1" applyBorder="1" applyAlignment="1">
      <alignment horizontal="center" wrapText="1"/>
    </xf>
    <xf numFmtId="0" fontId="8" fillId="2" borderId="9" xfId="0" applyFont="1" applyFill="1" applyBorder="1" applyAlignment="1">
      <alignment horizontal="center" wrapText="1"/>
    </xf>
    <xf numFmtId="0" fontId="8" fillId="2" borderId="10" xfId="0" applyFont="1" applyFill="1" applyBorder="1" applyAlignment="1">
      <alignment horizontal="center" wrapText="1"/>
    </xf>
    <xf numFmtId="0" fontId="12" fillId="4" borderId="8" xfId="0" applyFont="1" applyFill="1" applyBorder="1" applyAlignment="1" applyProtection="1">
      <alignment horizontal="center" vertical="center" wrapText="1"/>
      <protection locked="0"/>
    </xf>
    <xf numFmtId="0" fontId="12" fillId="4" borderId="9" xfId="0" applyFont="1" applyFill="1" applyBorder="1" applyAlignment="1" applyProtection="1">
      <alignment horizontal="center" vertical="center" wrapText="1"/>
      <protection locked="0"/>
    </xf>
    <xf numFmtId="0" fontId="12" fillId="4" borderId="10" xfId="0" applyFont="1" applyFill="1" applyBorder="1" applyAlignment="1" applyProtection="1">
      <alignment horizontal="center" vertical="center" wrapText="1"/>
      <protection locked="0"/>
    </xf>
    <xf numFmtId="165" fontId="7" fillId="3" borderId="7" xfId="1" applyNumberFormat="1" applyFont="1" applyFill="1" applyBorder="1" applyAlignment="1" applyProtection="1">
      <alignment horizontal="center" vertical="center" wrapText="1"/>
    </xf>
    <xf numFmtId="165" fontId="7" fillId="3" borderId="17" xfId="1" applyNumberFormat="1" applyFont="1" applyFill="1" applyBorder="1" applyAlignment="1" applyProtection="1">
      <alignment horizontal="center" vertical="center" wrapText="1"/>
    </xf>
    <xf numFmtId="165" fontId="7" fillId="3" borderId="6" xfId="1" applyNumberFormat="1" applyFont="1" applyFill="1" applyBorder="1" applyAlignment="1" applyProtection="1">
      <alignment horizontal="center" vertical="center" wrapText="1"/>
    </xf>
    <xf numFmtId="0" fontId="19" fillId="3" borderId="5" xfId="0" applyFont="1" applyFill="1" applyBorder="1" applyAlignment="1">
      <alignment horizontal="right" vertical="center" wrapText="1"/>
    </xf>
    <xf numFmtId="164" fontId="11" fillId="3" borderId="0" xfId="1" applyFont="1" applyFill="1" applyBorder="1" applyAlignment="1" applyProtection="1">
      <alignment horizontal="center" vertical="center"/>
    </xf>
    <xf numFmtId="0" fontId="20" fillId="0" borderId="23"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9" fontId="2" fillId="0" borderId="0" xfId="0" applyNumberFormat="1" applyFont="1"/>
    <xf numFmtId="164" fontId="3" fillId="0" borderId="0" xfId="2" applyFont="1"/>
  </cellXfs>
  <cellStyles count="6">
    <cellStyle name="Euro" xfId="1" xr:uid="{00000000-0005-0000-0000-000000000000}"/>
    <cellStyle name="SAPBEXchaText" xfId="4" xr:uid="{00000000-0005-0000-0000-000001000000}"/>
    <cellStyle name="SAPBEXstdItem" xfId="5" xr:uid="{00000000-0005-0000-0000-000002000000}"/>
    <cellStyle name="Standaard" xfId="0" builtinId="0"/>
    <cellStyle name="Standaard 2" xfId="3" xr:uid="{00000000-0005-0000-0000-000004000000}"/>
    <cellStyle name="Valuta" xfId="2" builtinId="4"/>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BFBFBF"/>
      <color rgb="FFE35200"/>
      <color rgb="FFFF2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118019</xdr:colOff>
      <xdr:row>0</xdr:row>
      <xdr:rowOff>0</xdr:rowOff>
    </xdr:from>
    <xdr:to>
      <xdr:col>7</xdr:col>
      <xdr:colOff>416581</xdr:colOff>
      <xdr:row>1</xdr:row>
      <xdr:rowOff>474648</xdr:rowOff>
    </xdr:to>
    <xdr:pic>
      <xdr:nvPicPr>
        <xdr:cNvPr id="3" name="Afbeelding 2">
          <a:extLst>
            <a:ext uri="{FF2B5EF4-FFF2-40B4-BE49-F238E27FC236}">
              <a16:creationId xmlns:a16="http://schemas.microsoft.com/office/drawing/2014/main" id="{2874E638-06F9-1E4D-852B-992EB558446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670" t="13299" r="3204" b="18852"/>
        <a:stretch/>
      </xdr:blipFill>
      <xdr:spPr bwMode="auto">
        <a:xfrm>
          <a:off x="17502908" y="0"/>
          <a:ext cx="3459451" cy="2605426"/>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showGridLines="0" tabSelected="1" topLeftCell="A2" zoomScale="90" zoomScaleNormal="90" zoomScalePageLayoutView="115" workbookViewId="0">
      <selection activeCell="A2" sqref="A2:E2"/>
    </sheetView>
  </sheetViews>
  <sheetFormatPr baseColWidth="10" defaultColWidth="9.1640625" defaultRowHeight="30" customHeight="1" x14ac:dyDescent="0.15"/>
  <cols>
    <col min="1" max="1" width="119.6640625" style="1" customWidth="1"/>
    <col min="2" max="2" width="36.5" style="1" customWidth="1"/>
    <col min="3" max="3" width="25.83203125" style="2" bestFit="1" customWidth="1"/>
    <col min="4" max="4" width="33" style="1" customWidth="1"/>
    <col min="5" max="5" width="33.33203125" style="1" bestFit="1" customWidth="1"/>
    <col min="6" max="6" width="11.6640625" style="1" bestFit="1" customWidth="1"/>
    <col min="7" max="7" width="29.83203125" style="1" customWidth="1"/>
    <col min="8" max="16384" width="9.1640625" style="1"/>
  </cols>
  <sheetData>
    <row r="1" spans="1:10" s="8" customFormat="1" ht="168" customHeight="1" thickBot="1" x14ac:dyDescent="0.35">
      <c r="A1" s="40" t="s">
        <v>0</v>
      </c>
      <c r="B1" s="41"/>
      <c r="C1" s="41"/>
      <c r="D1" s="41"/>
      <c r="E1" s="42"/>
    </row>
    <row r="2" spans="1:10" ht="159" customHeight="1" thickBot="1" x14ac:dyDescent="0.2">
      <c r="A2" s="43" t="s">
        <v>1</v>
      </c>
      <c r="B2" s="44"/>
      <c r="C2" s="44"/>
      <c r="D2" s="44"/>
      <c r="E2" s="45"/>
    </row>
    <row r="3" spans="1:10" ht="85" customHeight="1" thickBot="1" x14ac:dyDescent="0.2">
      <c r="A3" s="51" t="s">
        <v>41</v>
      </c>
      <c r="B3" s="52"/>
      <c r="C3" s="52"/>
      <c r="D3" s="52"/>
      <c r="E3" s="53"/>
      <c r="F3" s="12"/>
      <c r="G3" s="12"/>
    </row>
    <row r="4" spans="1:10" ht="119" customHeight="1" x14ac:dyDescent="0.15">
      <c r="A4" s="18" t="s">
        <v>28</v>
      </c>
      <c r="B4" s="13" t="s">
        <v>32</v>
      </c>
      <c r="C4" s="13" t="s">
        <v>38</v>
      </c>
      <c r="D4" s="14" t="s">
        <v>7</v>
      </c>
      <c r="E4" s="15" t="s">
        <v>2</v>
      </c>
    </row>
    <row r="5" spans="1:10" ht="38" customHeight="1" x14ac:dyDescent="0.15">
      <c r="A5" s="16" t="s">
        <v>9</v>
      </c>
      <c r="B5" s="19">
        <v>440</v>
      </c>
      <c r="C5" s="20">
        <v>350</v>
      </c>
      <c r="D5" s="21">
        <v>0</v>
      </c>
      <c r="E5" s="19">
        <f>(B5*C5)+(B5*C5)*D5</f>
        <v>154000</v>
      </c>
    </row>
    <row r="6" spans="1:10" ht="38" customHeight="1" x14ac:dyDescent="0.15">
      <c r="A6" s="16" t="s">
        <v>10</v>
      </c>
      <c r="B6" s="19">
        <v>1000</v>
      </c>
      <c r="C6" s="20">
        <v>350</v>
      </c>
      <c r="D6" s="21">
        <v>0</v>
      </c>
      <c r="E6" s="19">
        <f>(B6*C6)+(B6*C6)*D6</f>
        <v>350000</v>
      </c>
    </row>
    <row r="7" spans="1:10" ht="38" customHeight="1" x14ac:dyDescent="0.15">
      <c r="A7" s="16" t="s">
        <v>12</v>
      </c>
      <c r="B7" s="19">
        <v>320</v>
      </c>
      <c r="C7" s="20">
        <v>350</v>
      </c>
      <c r="D7" s="21">
        <v>0</v>
      </c>
      <c r="E7" s="19">
        <f t="shared" ref="E7:E26" si="0">(B7*C7)+(B7*C7)*D7</f>
        <v>112000</v>
      </c>
      <c r="J7" s="1" t="s">
        <v>39</v>
      </c>
    </row>
    <row r="8" spans="1:10" ht="38" customHeight="1" x14ac:dyDescent="0.15">
      <c r="A8" s="16" t="s">
        <v>24</v>
      </c>
      <c r="B8" s="19">
        <v>340</v>
      </c>
      <c r="C8" s="20">
        <v>233</v>
      </c>
      <c r="D8" s="21">
        <v>0</v>
      </c>
      <c r="E8" s="19">
        <f t="shared" si="0"/>
        <v>79220</v>
      </c>
      <c r="J8" s="1" t="s">
        <v>39</v>
      </c>
    </row>
    <row r="9" spans="1:10" ht="38" customHeight="1" x14ac:dyDescent="0.15">
      <c r="A9" s="16" t="s">
        <v>27</v>
      </c>
      <c r="B9" s="19">
        <v>345</v>
      </c>
      <c r="C9" s="20">
        <v>350</v>
      </c>
      <c r="D9" s="21">
        <v>0</v>
      </c>
      <c r="E9" s="19">
        <f t="shared" ref="E9" si="1">(B9*C9)+(B9*C9)*D9</f>
        <v>120750</v>
      </c>
      <c r="J9" s="1" t="s">
        <v>39</v>
      </c>
    </row>
    <row r="10" spans="1:10" ht="38" customHeight="1" x14ac:dyDescent="0.15">
      <c r="A10" s="16" t="s">
        <v>25</v>
      </c>
      <c r="B10" s="19">
        <v>675</v>
      </c>
      <c r="C10" s="20">
        <v>175</v>
      </c>
      <c r="D10" s="21">
        <v>0</v>
      </c>
      <c r="E10" s="19">
        <f>(B10*C10)+(B10*C10)*D10</f>
        <v>118125</v>
      </c>
      <c r="J10" s="1" t="s">
        <v>39</v>
      </c>
    </row>
    <row r="11" spans="1:10" ht="38" customHeight="1" x14ac:dyDescent="0.15">
      <c r="A11" s="16" t="s">
        <v>26</v>
      </c>
      <c r="B11" s="24">
        <v>640</v>
      </c>
      <c r="C11" s="26">
        <v>175</v>
      </c>
      <c r="D11" s="23">
        <v>0</v>
      </c>
      <c r="E11" s="19">
        <f t="shared" si="0"/>
        <v>112000</v>
      </c>
    </row>
    <row r="12" spans="1:10" ht="38" customHeight="1" x14ac:dyDescent="0.15">
      <c r="A12" s="31" t="s">
        <v>21</v>
      </c>
      <c r="B12" s="32"/>
      <c r="C12" s="32"/>
      <c r="D12" s="33"/>
      <c r="E12" s="34">
        <f>E5+E6+E7+E8+E9+E10+E11</f>
        <v>1046095</v>
      </c>
    </row>
    <row r="13" spans="1:10" ht="119" customHeight="1" x14ac:dyDescent="0.15">
      <c r="A13" s="18" t="s">
        <v>29</v>
      </c>
      <c r="B13" s="13" t="s">
        <v>32</v>
      </c>
      <c r="C13" s="13" t="s">
        <v>38</v>
      </c>
      <c r="D13" s="14" t="s">
        <v>7</v>
      </c>
      <c r="E13" s="15" t="s">
        <v>2</v>
      </c>
    </row>
    <row r="14" spans="1:10" ht="38" customHeight="1" x14ac:dyDescent="0.15">
      <c r="A14" s="39" t="s">
        <v>14</v>
      </c>
      <c r="B14" s="19">
        <v>440</v>
      </c>
      <c r="C14" s="20">
        <v>25</v>
      </c>
      <c r="D14" s="21">
        <v>0</v>
      </c>
      <c r="E14" s="19">
        <f t="shared" si="0"/>
        <v>11000</v>
      </c>
    </row>
    <row r="15" spans="1:10" ht="38" customHeight="1" x14ac:dyDescent="0.15">
      <c r="A15" s="39" t="s">
        <v>15</v>
      </c>
      <c r="B15" s="19">
        <v>540</v>
      </c>
      <c r="C15" s="20">
        <v>250</v>
      </c>
      <c r="D15" s="21">
        <v>0</v>
      </c>
      <c r="E15" s="19">
        <f t="shared" si="0"/>
        <v>135000</v>
      </c>
    </row>
    <row r="16" spans="1:10" ht="38" customHeight="1" x14ac:dyDescent="0.15">
      <c r="A16" s="39" t="s">
        <v>16</v>
      </c>
      <c r="B16" s="19">
        <v>300</v>
      </c>
      <c r="C16" s="20">
        <v>50</v>
      </c>
      <c r="D16" s="21">
        <v>0</v>
      </c>
      <c r="E16" s="19">
        <f t="shared" si="0"/>
        <v>15000</v>
      </c>
    </row>
    <row r="17" spans="1:7" ht="38" customHeight="1" x14ac:dyDescent="0.15">
      <c r="A17" s="39" t="s">
        <v>17</v>
      </c>
      <c r="B17" s="19">
        <v>2500</v>
      </c>
      <c r="C17" s="20">
        <v>103</v>
      </c>
      <c r="D17" s="21">
        <v>0</v>
      </c>
      <c r="E17" s="19">
        <f t="shared" si="0"/>
        <v>257500</v>
      </c>
    </row>
    <row r="18" spans="1:7" ht="38" customHeight="1" x14ac:dyDescent="0.15">
      <c r="A18" s="39" t="s">
        <v>18</v>
      </c>
      <c r="B18" s="19">
        <v>3000</v>
      </c>
      <c r="C18" s="20">
        <v>77</v>
      </c>
      <c r="D18" s="22">
        <v>0</v>
      </c>
      <c r="E18" s="19">
        <f t="shared" si="0"/>
        <v>231000</v>
      </c>
    </row>
    <row r="19" spans="1:7" ht="38" customHeight="1" x14ac:dyDescent="0.15">
      <c r="A19" s="39" t="s">
        <v>19</v>
      </c>
      <c r="B19" s="19">
        <v>1300</v>
      </c>
      <c r="C19" s="20">
        <v>77</v>
      </c>
      <c r="D19" s="21">
        <v>0</v>
      </c>
      <c r="E19" s="19">
        <f t="shared" si="0"/>
        <v>100100</v>
      </c>
    </row>
    <row r="20" spans="1:7" ht="38" customHeight="1" x14ac:dyDescent="0.15">
      <c r="A20" s="39" t="s">
        <v>20</v>
      </c>
      <c r="B20" s="19">
        <v>1000</v>
      </c>
      <c r="C20" s="20">
        <v>77</v>
      </c>
      <c r="D20" s="23">
        <v>0</v>
      </c>
      <c r="E20" s="19">
        <f t="shared" si="0"/>
        <v>77000</v>
      </c>
    </row>
    <row r="21" spans="1:7" ht="38" customHeight="1" x14ac:dyDescent="0.15">
      <c r="A21" s="31" t="s">
        <v>21</v>
      </c>
      <c r="B21" s="32"/>
      <c r="C21" s="32"/>
      <c r="D21" s="33"/>
      <c r="E21" s="34">
        <f>E20+E19+E18+E17+E16+E15+E14</f>
        <v>826600</v>
      </c>
    </row>
    <row r="22" spans="1:7" ht="118" customHeight="1" x14ac:dyDescent="0.15">
      <c r="A22" s="17" t="s">
        <v>30</v>
      </c>
      <c r="B22" s="13" t="s">
        <v>32</v>
      </c>
      <c r="C22" s="13" t="s">
        <v>38</v>
      </c>
      <c r="D22" s="14" t="s">
        <v>7</v>
      </c>
      <c r="E22" s="15" t="s">
        <v>4</v>
      </c>
    </row>
    <row r="23" spans="1:7" ht="38" customHeight="1" x14ac:dyDescent="0.15">
      <c r="A23" s="39" t="s">
        <v>23</v>
      </c>
      <c r="B23" s="19">
        <v>140</v>
      </c>
      <c r="C23" s="20">
        <v>40</v>
      </c>
      <c r="D23" s="23">
        <v>0</v>
      </c>
      <c r="E23" s="19">
        <f t="shared" si="0"/>
        <v>5600</v>
      </c>
    </row>
    <row r="24" spans="1:7" ht="38" customHeight="1" x14ac:dyDescent="0.15">
      <c r="A24" s="39" t="s">
        <v>22</v>
      </c>
      <c r="B24" s="19">
        <v>1500</v>
      </c>
      <c r="C24" s="20">
        <v>7</v>
      </c>
      <c r="D24" s="23">
        <v>0</v>
      </c>
      <c r="E24" s="19">
        <f t="shared" si="0"/>
        <v>10500</v>
      </c>
    </row>
    <row r="25" spans="1:7" ht="38" customHeight="1" x14ac:dyDescent="0.15">
      <c r="A25" s="39" t="s">
        <v>11</v>
      </c>
      <c r="B25" s="19">
        <v>140</v>
      </c>
      <c r="C25" s="20">
        <v>50</v>
      </c>
      <c r="D25" s="23">
        <v>0</v>
      </c>
      <c r="E25" s="19">
        <f t="shared" si="0"/>
        <v>7000</v>
      </c>
      <c r="G25" s="1" t="s">
        <v>39</v>
      </c>
    </row>
    <row r="26" spans="1:7" ht="38" customHeight="1" x14ac:dyDescent="0.15">
      <c r="A26" s="39" t="s">
        <v>36</v>
      </c>
      <c r="B26" s="19">
        <v>800</v>
      </c>
      <c r="C26" s="20">
        <v>70</v>
      </c>
      <c r="D26" s="21">
        <v>0</v>
      </c>
      <c r="E26" s="19">
        <f t="shared" si="0"/>
        <v>56000</v>
      </c>
    </row>
    <row r="27" spans="1:7" ht="38" customHeight="1" x14ac:dyDescent="0.15">
      <c r="A27" s="36" t="s">
        <v>21</v>
      </c>
      <c r="B27" s="37"/>
      <c r="C27" s="37"/>
      <c r="D27" s="38"/>
      <c r="E27" s="34">
        <f>E23+E24+E25+E26</f>
        <v>79100</v>
      </c>
    </row>
    <row r="28" spans="1:7" ht="85" x14ac:dyDescent="0.15">
      <c r="A28" s="17" t="s">
        <v>31</v>
      </c>
      <c r="B28" s="13" t="s">
        <v>33</v>
      </c>
      <c r="C28" s="13" t="s">
        <v>38</v>
      </c>
      <c r="D28" s="14" t="s">
        <v>3</v>
      </c>
      <c r="E28" s="15" t="s">
        <v>4</v>
      </c>
    </row>
    <row r="29" spans="1:7" ht="38" customHeight="1" x14ac:dyDescent="0.15">
      <c r="A29" s="39" t="s">
        <v>34</v>
      </c>
      <c r="B29" s="19">
        <v>1000</v>
      </c>
      <c r="C29" s="20">
        <v>5</v>
      </c>
      <c r="D29" s="23">
        <v>0</v>
      </c>
      <c r="E29" s="19">
        <f>(B29*C29)-(B29*C29)*D29</f>
        <v>5000</v>
      </c>
    </row>
    <row r="30" spans="1:7" ht="38" customHeight="1" x14ac:dyDescent="0.15">
      <c r="A30" s="39" t="s">
        <v>13</v>
      </c>
      <c r="B30" s="19">
        <v>2600</v>
      </c>
      <c r="C30" s="20">
        <v>4</v>
      </c>
      <c r="D30" s="21">
        <v>0</v>
      </c>
      <c r="E30" s="19">
        <f>(B30*C30)-(B30*C30)*D30</f>
        <v>10400</v>
      </c>
    </row>
    <row r="31" spans="1:7" ht="38" customHeight="1" x14ac:dyDescent="0.15">
      <c r="A31" s="39" t="s">
        <v>35</v>
      </c>
      <c r="B31" s="19">
        <v>1500</v>
      </c>
      <c r="C31" s="20">
        <v>120</v>
      </c>
      <c r="D31" s="21">
        <v>0</v>
      </c>
      <c r="E31" s="19">
        <f t="shared" ref="E31:E32" si="2">(B31*C31)-(B31*C31)*D31</f>
        <v>180000</v>
      </c>
    </row>
    <row r="32" spans="1:7" ht="38" customHeight="1" x14ac:dyDescent="0.15">
      <c r="A32" s="39" t="s">
        <v>37</v>
      </c>
      <c r="B32" s="24">
        <v>800</v>
      </c>
      <c r="C32" s="25">
        <v>70</v>
      </c>
      <c r="D32" s="23">
        <v>0</v>
      </c>
      <c r="E32" s="19">
        <f t="shared" si="2"/>
        <v>56000</v>
      </c>
    </row>
    <row r="33" spans="1:7" ht="38" customHeight="1" x14ac:dyDescent="0.15">
      <c r="A33" s="27" t="s">
        <v>21</v>
      </c>
      <c r="B33" s="28"/>
      <c r="C33" s="28"/>
      <c r="D33" s="29"/>
      <c r="E33" s="30">
        <f>E29+E30+E31+E32</f>
        <v>251400</v>
      </c>
    </row>
    <row r="34" spans="1:7" ht="30" customHeight="1" x14ac:dyDescent="0.15">
      <c r="A34" s="3" t="s">
        <v>8</v>
      </c>
      <c r="B34" s="10"/>
      <c r="C34" s="11"/>
      <c r="D34" s="3"/>
      <c r="E34" s="3"/>
      <c r="F34" s="9"/>
    </row>
    <row r="35" spans="1:7" ht="30" customHeight="1" x14ac:dyDescent="0.15">
      <c r="A35" s="3" t="s">
        <v>5</v>
      </c>
      <c r="B35" s="50" t="s">
        <v>40</v>
      </c>
      <c r="C35" s="50"/>
      <c r="D35" s="50"/>
      <c r="E35" s="35">
        <f>SUM(E12+E21+E27+E33)</f>
        <v>2203195</v>
      </c>
      <c r="F35" s="7"/>
    </row>
    <row r="36" spans="1:7" ht="39" customHeight="1" x14ac:dyDescent="0.15">
      <c r="A36" s="3"/>
      <c r="B36" s="3"/>
      <c r="D36" s="6"/>
      <c r="E36" s="6"/>
    </row>
    <row r="37" spans="1:7" ht="114" customHeight="1" x14ac:dyDescent="0.15">
      <c r="A37" s="49" t="s">
        <v>6</v>
      </c>
      <c r="B37" s="46">
        <f>E35/4</f>
        <v>550798.75</v>
      </c>
      <c r="C37" s="47"/>
      <c r="D37" s="47"/>
      <c r="E37" s="48"/>
    </row>
    <row r="38" spans="1:7" s="8" customFormat="1" ht="99" customHeight="1" x14ac:dyDescent="0.25">
      <c r="A38" s="4"/>
      <c r="B38" s="5"/>
      <c r="C38" s="1"/>
      <c r="D38" s="1"/>
      <c r="E38" s="1"/>
      <c r="F38" s="1"/>
      <c r="G38" s="1"/>
    </row>
    <row r="39" spans="1:7" ht="30" customHeight="1" x14ac:dyDescent="0.25">
      <c r="A39" s="1" t="s">
        <v>42</v>
      </c>
      <c r="B39" s="54">
        <v>0.1</v>
      </c>
      <c r="C39" s="1"/>
      <c r="D39" s="55">
        <f>B37*B39</f>
        <v>55079.875</v>
      </c>
      <c r="F39" s="8"/>
      <c r="G39" s="8"/>
    </row>
    <row r="40" spans="1:7" ht="30" customHeight="1" x14ac:dyDescent="0.15">
      <c r="A40" s="1" t="s">
        <v>43</v>
      </c>
      <c r="D40" s="55">
        <v>55000</v>
      </c>
    </row>
    <row r="42" spans="1:7" ht="30" customHeight="1" x14ac:dyDescent="0.15">
      <c r="B42" s="1" t="s">
        <v>44</v>
      </c>
    </row>
  </sheetData>
  <sheetProtection algorithmName="SHA-512" hashValue="Yf7JYLKK6+VSlQ8CZiBoS/e3lKJTrH5lx4M0H7ziajavEEDSO/FtHEwTS7yLto7QBrJMdXG9BW/uZdl5OWkXAg==" saltValue="0hERRw5dVcrIh9QXtjWT5g==" spinCount="100000" sheet="1" selectLockedCells="1"/>
  <mergeCells count="5">
    <mergeCell ref="A1:E1"/>
    <mergeCell ref="A2:E2"/>
    <mergeCell ref="A3:E3"/>
    <mergeCell ref="B37:E37"/>
    <mergeCell ref="B35:D35"/>
  </mergeCells>
  <phoneticPr fontId="4" type="noConversion"/>
  <conditionalFormatting sqref="D5:D11 D14:D20 D29:D32 D23:D26">
    <cfRule type="cellIs" dxfId="1" priority="1" operator="greaterThan">
      <formula>0.5</formula>
    </cfRule>
    <cfRule type="cellIs" dxfId="0" priority="2" stopIfTrue="1" operator="lessThan">
      <formula>0.0001</formula>
    </cfRule>
  </conditionalFormatting>
  <pageMargins left="0.75" right="0.75" top="1" bottom="1" header="0.5" footer="0.5"/>
  <pageSetup paperSize="8" scale="6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5ab2cf32e48d1b6a7448349eada59c36">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cdc4819a3088082993f6a327ac3ab85"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009755-B6FF-451D-877A-714DE0DC36AE}">
  <ds:schemaRefs>
    <ds:schemaRef ds:uri="http://www.w3.org/XML/1998/namespace"/>
    <ds:schemaRef ds:uri="http://purl.org/dc/elements/1.1/"/>
    <ds:schemaRef ds:uri="http://purl.org/dc/terms/"/>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a970675b-ac14-4315-b911-257d2f52fe09"/>
  </ds:schemaRefs>
</ds:datastoreItem>
</file>

<file path=customXml/itemProps2.xml><?xml version="1.0" encoding="utf-8"?>
<ds:datastoreItem xmlns:ds="http://schemas.openxmlformats.org/officeDocument/2006/customXml" ds:itemID="{18F36999-00E0-4926-8147-593852262C0B}">
  <ds:schemaRefs>
    <ds:schemaRef ds:uri="http://schemas.microsoft.com/sharepoint/v3/contenttype/forms"/>
  </ds:schemaRefs>
</ds:datastoreItem>
</file>

<file path=customXml/itemProps3.xml><?xml version="1.0" encoding="utf-8"?>
<ds:datastoreItem xmlns:ds="http://schemas.openxmlformats.org/officeDocument/2006/customXml" ds:itemID="{D8370CD9-C920-4411-B364-368E99BF8D41}"/>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cp:revision/>
  <dcterms:created xsi:type="dcterms:W3CDTF">2014-10-31T15:34:42Z</dcterms:created>
  <dcterms:modified xsi:type="dcterms:W3CDTF">2024-06-20T06:13:39Z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0x01010020864C8BE4E4A747BB3B171473F35675</vt:lpwstr>
  </property>
  <property fmtid="{D5CDD505-2E9C-101B-9397-08002B2CF9AE}" pid="3" name="MediaServiceImageTags">
    <vt:lpwstr/>
  </property>
</Properties>
</file>