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https://coppaconsultancy-my.sharepoint.com/personal/tim_kronenberg_coppa_nl/Documents/Documenten/IBMN/RMN/Schoonmaak/"/>
    </mc:Choice>
  </mc:AlternateContent>
  <xr:revisionPtr revIDLastSave="31" documentId="13_ncr:1_{7BAE1DCB-A93F-4DEB-AA19-00D83F7B76A2}" xr6:coauthVersionLast="47" xr6:coauthVersionMax="47" xr10:uidLastSave="{486FB00B-2328-42DB-B77C-67047B6222B5}"/>
  <bookViews>
    <workbookView xWindow="-108" yWindow="-108" windowWidth="23256" windowHeight="12456" xr2:uid="{00000000-000D-0000-FFFF-FFFF00000000}"/>
  </bookViews>
  <sheets>
    <sheet name="Voorblad" sheetId="10" r:id="rId1"/>
    <sheet name="Soest kantoor + kantine" sheetId="2" r:id="rId2"/>
    <sheet name="Soest werkplaats" sheetId="7" r:id="rId3"/>
    <sheet name="Soest recyclingstation" sheetId="8" r:id="rId4"/>
    <sheet name="Zeist kantoor + kantine" sheetId="4" r:id="rId5"/>
    <sheet name="Zeist recyclingstation" sheetId="6" r:id="rId6"/>
    <sheet name="Levering sanitaire artikelen" sheetId="9"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2" l="1"/>
  <c r="C11" i="2"/>
  <c r="D11" i="2"/>
  <c r="E11" i="2"/>
  <c r="G5" i="9"/>
  <c r="G6" i="9"/>
  <c r="G7" i="9"/>
  <c r="G8" i="9"/>
  <c r="G9" i="9"/>
  <c r="G15" i="9" s="1"/>
  <c r="B21" i="10" s="1"/>
  <c r="G10" i="9"/>
  <c r="G11" i="9"/>
  <c r="G12" i="9"/>
  <c r="G13" i="9"/>
  <c r="G14" i="9"/>
  <c r="G4" i="9"/>
  <c r="D17" i="8" l="1"/>
  <c r="C17" i="8"/>
  <c r="E16" i="8"/>
  <c r="E15" i="8"/>
  <c r="E10" i="8"/>
  <c r="D10" i="8"/>
  <c r="C10" i="8"/>
  <c r="G9" i="8"/>
  <c r="F9" i="8"/>
  <c r="G8" i="8"/>
  <c r="F8" i="8"/>
  <c r="G7" i="8"/>
  <c r="F7" i="8"/>
  <c r="D17" i="6"/>
  <c r="C17" i="6"/>
  <c r="E16" i="6"/>
  <c r="E15" i="6"/>
  <c r="E10" i="6"/>
  <c r="D10" i="6"/>
  <c r="C10" i="6"/>
  <c r="G9" i="6"/>
  <c r="F9" i="6"/>
  <c r="G8" i="6"/>
  <c r="F8" i="6"/>
  <c r="G7" i="6"/>
  <c r="F7" i="6"/>
  <c r="E18" i="2"/>
  <c r="E17" i="6" l="1"/>
  <c r="B22" i="6" s="1"/>
  <c r="G10" i="8"/>
  <c r="B21" i="8" s="1"/>
  <c r="F10" i="8"/>
  <c r="F10" i="6"/>
  <c r="E17" i="8"/>
  <c r="B22" i="8" s="1"/>
  <c r="G10" i="6"/>
  <c r="B21" i="6" s="1"/>
  <c r="B24" i="6" s="1"/>
  <c r="B20" i="10" s="1"/>
  <c r="D17" i="7"/>
  <c r="C17" i="7"/>
  <c r="E16" i="7"/>
  <c r="E15" i="7"/>
  <c r="E10" i="7"/>
  <c r="D10" i="7"/>
  <c r="C10" i="7"/>
  <c r="G9" i="7"/>
  <c r="F9" i="7"/>
  <c r="G8" i="7"/>
  <c r="F8" i="7"/>
  <c r="G7" i="7"/>
  <c r="F7" i="7"/>
  <c r="D18" i="4"/>
  <c r="C18" i="4"/>
  <c r="E17" i="4"/>
  <c r="E16" i="4"/>
  <c r="E11" i="4"/>
  <c r="D11" i="4"/>
  <c r="C11" i="4"/>
  <c r="G10" i="4"/>
  <c r="F10" i="4"/>
  <c r="G9" i="4"/>
  <c r="F9" i="4"/>
  <c r="G8" i="4"/>
  <c r="F8" i="4"/>
  <c r="G7" i="4"/>
  <c r="F7" i="4"/>
  <c r="G8" i="2"/>
  <c r="G9" i="2"/>
  <c r="G10" i="2"/>
  <c r="F8" i="2"/>
  <c r="F9" i="2"/>
  <c r="F10" i="2"/>
  <c r="F7" i="2"/>
  <c r="C19" i="2"/>
  <c r="D19" i="2"/>
  <c r="E17" i="2"/>
  <c r="E16" i="2"/>
  <c r="F11" i="2" l="1"/>
  <c r="E18" i="4"/>
  <c r="B23" i="4" s="1"/>
  <c r="B24" i="8"/>
  <c r="B18" i="10" s="1"/>
  <c r="G11" i="2"/>
  <c r="B23" i="2" s="1"/>
  <c r="E17" i="7"/>
  <c r="B22" i="7" s="1"/>
  <c r="F11" i="4"/>
  <c r="G11" i="4"/>
  <c r="B22" i="4" s="1"/>
  <c r="B25" i="4" s="1"/>
  <c r="B19" i="10" s="1"/>
  <c r="G10" i="7"/>
  <c r="B21" i="7" s="1"/>
  <c r="F10" i="7"/>
  <c r="E19" i="2"/>
  <c r="B24" i="2" s="1"/>
  <c r="B24" i="7" l="1"/>
  <c r="B17" i="10" s="1"/>
  <c r="B26" i="2"/>
  <c r="B16" i="10" l="1"/>
  <c r="B23" i="10" s="1"/>
</calcChain>
</file>

<file path=xl/sharedStrings.xml><?xml version="1.0" encoding="utf-8"?>
<sst xmlns="http://schemas.openxmlformats.org/spreadsheetml/2006/main" count="303" uniqueCount="113">
  <si>
    <t xml:space="preserve">Soest kantoor + kantine </t>
  </si>
  <si>
    <t>Lange Brinkweg 81</t>
  </si>
  <si>
    <t>3764 AB Soest</t>
  </si>
  <si>
    <t>All-in prijs schoonmaak excl. BTW</t>
  </si>
  <si>
    <t>Aantal m²</t>
  </si>
  <si>
    <t>Aantal uur per ronde</t>
  </si>
  <si>
    <t>Aantal rondes per week</t>
  </si>
  <si>
    <t>Aantal rondes per jaar</t>
  </si>
  <si>
    <t>Prijs per jaar €</t>
  </si>
  <si>
    <t>Productie</t>
  </si>
  <si>
    <t>Kantoorruimte</t>
  </si>
  <si>
    <t>Kantine incl. keuken</t>
  </si>
  <si>
    <t>Verkeersruimte</t>
  </si>
  <si>
    <t>Sanitair (toilet, kleedruimte, douche)</t>
  </si>
  <si>
    <t>Totaal productie</t>
  </si>
  <si>
    <t>Glasbewassing</t>
  </si>
  <si>
    <t>Gevelglas binnenzijde</t>
  </si>
  <si>
    <t>Separatieglas (dubbelzijdig)</t>
  </si>
  <si>
    <t>Binnenzijde lift</t>
  </si>
  <si>
    <t>Totaal</t>
  </si>
  <si>
    <t>Weektarief</t>
  </si>
  <si>
    <t>Avond/ochtend tarief</t>
  </si>
  <si>
    <t>Weekendtarief</t>
  </si>
  <si>
    <t>Feestdagen</t>
  </si>
  <si>
    <t>Objectleiding</t>
  </si>
  <si>
    <t>Schoonma(a)k(st)ers zijnde niet jeugdigen</t>
  </si>
  <si>
    <t>Schoonma(a)k(st)ers zijnde jeugdigen</t>
  </si>
  <si>
    <t>Specialistische schoonmaakwerkzaamheden</t>
  </si>
  <si>
    <t>Kosten schoonmaak + glasbewassing</t>
  </si>
  <si>
    <t>Schoonmaak</t>
  </si>
  <si>
    <t>Soest werkplaats</t>
  </si>
  <si>
    <t>Lange Brinkweg 79</t>
  </si>
  <si>
    <t>Sanitair</t>
  </si>
  <si>
    <t>Gevelglas buitenzijde</t>
  </si>
  <si>
    <t>Soest recyclingstation (beheerderskantoor)</t>
  </si>
  <si>
    <t>De Schans 16</t>
  </si>
  <si>
    <t>3764 AX Soest</t>
  </si>
  <si>
    <t>nvt</t>
  </si>
  <si>
    <t>Zeist kantoor + kantine</t>
  </si>
  <si>
    <t xml:space="preserve">Zandbergenlaan 2 </t>
  </si>
  <si>
    <t>3712 BZ Huis ter Heide</t>
  </si>
  <si>
    <t xml:space="preserve">Kantoorruimte </t>
  </si>
  <si>
    <t>Kantine incl. keuken en opslag</t>
  </si>
  <si>
    <t>Algemene ruimtes</t>
  </si>
  <si>
    <t>Zeist recyclingstation (beheerderskantoor)</t>
  </si>
  <si>
    <t>Zandbergenlaan 2</t>
  </si>
  <si>
    <t>Papieren handdoek, ZZ-vouw, formaat: 25 x 23 cm, 2-laags wit, 3200 stuks per doos</t>
  </si>
  <si>
    <t>Toiletpapier, 2-laags wit, blister 40 rol x 400 vel per baal</t>
  </si>
  <si>
    <t>Plastic zak blauw, 70x110, 500 stuks per doos</t>
  </si>
  <si>
    <t>Plastic zak transparant, 70x110, 250 stuks per doos</t>
  </si>
  <si>
    <t>Bio-zakken, 50x57 cm T15, 400 stuks per doos</t>
  </si>
  <si>
    <t>Pastic zak grijs, non komo 60x80, 500 st per doos</t>
  </si>
  <si>
    <t>Urinoirmatje (per stuk)</t>
  </si>
  <si>
    <t>Huidige merk dispensers; Satino black;</t>
  </si>
  <si>
    <t>Merk</t>
  </si>
  <si>
    <t>per stuk</t>
  </si>
  <si>
    <t xml:space="preserve">Handzeeppomp, 12x500 ml </t>
  </si>
  <si>
    <t>Toiletspray, 6 st per doos</t>
  </si>
  <si>
    <t>Luchtverfrisser vulling 6 st per doos</t>
  </si>
  <si>
    <t>Foamzeep vulling, 6x750 ml per doos</t>
  </si>
  <si>
    <t>Sanitaire artikelen</t>
  </si>
  <si>
    <t>Totaal prijs</t>
  </si>
  <si>
    <t>Netto prijs/jaar</t>
  </si>
  <si>
    <t>Verpakkingseenheid(VE)</t>
  </si>
  <si>
    <t>Regietarief op uurbasis</t>
  </si>
  <si>
    <t>Op feestdagen van 00:00 t/m 24:00 uur</t>
  </si>
  <si>
    <t>Totale kosten</t>
  </si>
  <si>
    <t>Naam aanbestedende dienst</t>
  </si>
  <si>
    <t>Datum publicatie</t>
  </si>
  <si>
    <t>Reinigingsbedrijf Midden Nederland</t>
  </si>
  <si>
    <t>Naam leverancier</t>
  </si>
  <si>
    <t>Naam tekenbevoegd persoon</t>
  </si>
  <si>
    <t>Datum</t>
  </si>
  <si>
    <t>Handtekening</t>
  </si>
  <si>
    <t>Gegevens Leverancier</t>
  </si>
  <si>
    <t>Gegevens aanbestedende dienst</t>
  </si>
  <si>
    <t>Locaties</t>
  </si>
  <si>
    <t>Totale kosten op jaarbasis</t>
  </si>
  <si>
    <t>Soest recyclingstation</t>
  </si>
  <si>
    <t>Zeist kantoor+kantine</t>
  </si>
  <si>
    <t>Zeist recyclingstation</t>
  </si>
  <si>
    <t>Levering sanitaire artikelen</t>
  </si>
  <si>
    <t>Totaal op jaarbasis</t>
  </si>
  <si>
    <t xml:space="preserve">Weektarief: </t>
  </si>
  <si>
    <t>Maandagochtend t/m vrijdagavond tussen 06:00  en 21:30 uur</t>
  </si>
  <si>
    <t>Maandagavond t/m vrijdagochtend tussen 21:30 en 06:00 uur</t>
  </si>
  <si>
    <t>Vrijdagavond van 21:30 t/m maandagochtend 6:00 uur</t>
  </si>
  <si>
    <t>In onderstaande tabel dient u het uurtarief per functie te noteren. Deze tarieven worden verrekend indien schoonmaakwerkzaamheden worden verricht die niet standaard zijn opgenomen in dit prijzenblad.</t>
  </si>
  <si>
    <t xml:space="preserve">Uurprijs </t>
  </si>
  <si>
    <t xml:space="preserve">M² prijs per ronde </t>
  </si>
  <si>
    <t xml:space="preserve">M² prijs  per ronde </t>
  </si>
  <si>
    <t>Uurprijs</t>
  </si>
  <si>
    <t>Tarieven</t>
  </si>
  <si>
    <t xml:space="preserve">Indexatie </t>
  </si>
  <si>
    <t>De indexering van aangeboden tarieven wordt gebaseerd op een tweetal componenten 
a.	loonkosten: gebaseerd op de meest recente CAO en/of wettelijke grondslagen voor loonregelingen. 
b.	overige kosten: gebaseerd op kostenstijgingen met een maximum van een maximale prijsindex conform ‘CBS prijsindexcijfer 812 schoonmaakbedrijven reiniging’ 
De indexering van component a kan plaatsvinden vanaf het moment van het van kracht worden van een mutatie in deze regelingen en heeft een looptijd tot het eerstvolgende moment van wijziging. Indien mutaties leiden tot een lagere indexering, dient dit te worden toegepast op alle relevante tarieven. De indexering van component b kan per 1 januari 2026 worden ingevoerd en daarna jaarlijks worden aangepast mits 4 weken van tevoren doorgegeven.</t>
  </si>
  <si>
    <t>Referentienummer aanbesteding</t>
  </si>
  <si>
    <t>Alle tarieven in dit prijzenblad zijn excl. BTW.  De kosten voor werkkleding en uitrusting, materialen, middelen (m.u.v. de sanitaire artikelen), machines,  parkeerkosten en aanvraag VOG alsmede de overige indirecte kosten maken onderdeel uit van de inschrijfprijs en kunnen niet apart worden gefactureerd.
De uurtarieven betreffen een gemiddelde van productie+toezicht. De uurtarieven zijn all-in</t>
  </si>
  <si>
    <t xml:space="preserve">Aantal VE/jaar* </t>
  </si>
  <si>
    <t>**Indien de verpakkingseenheid van het aangeboden artikel afwijkt dient u dit zelf terug te rekenen naar de verpakkingseenheid zoals benoemd in kolom B, dit geldt alleen voor rij 4 t/m 9</t>
  </si>
  <si>
    <t>*** Geef hier een omschrijving van de verpakkingseenheid en het aantal per doos van het sanitaire artikel dat wordt aangeboden</t>
  </si>
  <si>
    <t>Prijs/VE**</t>
  </si>
  <si>
    <t>Omschrijving verpakkingseenheid***</t>
  </si>
  <si>
    <t>* Deze getallen zijn gebaseerd op het verbruik van het afgelopen jaar. Aan deze aantallen kunnen geen rechten worden ontleend. De daadwerkelijke afname kan hiervan afwijken.</t>
  </si>
  <si>
    <t>per doos van 12 stuks</t>
  </si>
  <si>
    <t>per doos van 6 stuks</t>
  </si>
  <si>
    <t>per baal van 40 rollen a 400 vel</t>
  </si>
  <si>
    <t>per doos van 3200 vellen</t>
  </si>
  <si>
    <t>per doos a 500 zakken</t>
  </si>
  <si>
    <t>per doos a 250 zakken</t>
  </si>
  <si>
    <t>per doos a 400 zakken</t>
  </si>
  <si>
    <t>IBMN-2024-RMN-MR-003</t>
  </si>
  <si>
    <t>Door inschrijver in te vullen</t>
  </si>
  <si>
    <t>Bijlage F - Prijzenblad Europese aanbesteding schoonmaak en glasbewassing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</si>
</sst>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43" formatCode="_ * #,##0.00_ ;_ * \-#,##0.00_ ;_ * &quot;-&quot;??_ ;_ @_ "/>
    <numFmt numFmtId="164" formatCode="_ * #,##0_ ;_ * \-#,##0_ ;_ * &quot;-&quot;??_ ;_ @_ "/>
    <numFmt numFmtId="165" formatCode="_ [$€-2]\ * #,##0.00_ ;_ [$€-2]\ * \-#,##0.00_ ;_ [$€-2]\ * &quot;-&quot;??_ ;_ @_ "/>
    <numFmt numFmtId="166" formatCode="_ &quot;€&quot;\ * #,##0_ ;_ &quot;€&quot;\ * \-#,##0_ ;_ &quot;€&quot;\ * &quot;-&quot;??_ ;_ @_ "/>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10"/>
      <name val="Verdana"/>
      <family val="2"/>
    </font>
    <font>
      <sz val="11"/>
      <color indexed="8"/>
      <name val="Calibri"/>
      <family val="2"/>
      <scheme val="minor"/>
    </font>
    <font>
      <sz val="11"/>
      <name val="Calibri"/>
      <family val="2"/>
      <scheme val="minor"/>
    </font>
    <font>
      <b/>
      <sz val="11"/>
      <color theme="0"/>
      <name val="Calibri"/>
      <family val="2"/>
      <scheme val="minor"/>
    </font>
    <font>
      <b/>
      <sz val="10"/>
      <color indexed="9"/>
      <name val="Calibri"/>
      <family val="2"/>
      <scheme val="minor"/>
    </font>
    <font>
      <b/>
      <sz val="10"/>
      <name val="Calibri"/>
      <family val="2"/>
      <scheme val="minor"/>
    </font>
    <font>
      <sz val="10"/>
      <name val="Calibri"/>
      <family val="2"/>
      <scheme val="minor"/>
    </font>
    <font>
      <b/>
      <sz val="10"/>
      <color theme="0"/>
      <name val="Calibri"/>
      <family val="2"/>
      <scheme val="minor"/>
    </font>
    <font>
      <b/>
      <sz val="11"/>
      <color indexed="9"/>
      <name val="Calibri"/>
      <family val="2"/>
      <scheme val="minor"/>
    </font>
    <font>
      <b/>
      <sz val="11"/>
      <name val="Calibri"/>
      <family val="2"/>
      <scheme val="minor"/>
    </font>
    <font>
      <sz val="9"/>
      <color rgb="FF000000"/>
      <name val="Calibri"/>
      <family val="2"/>
      <scheme val="minor"/>
    </font>
    <font>
      <sz val="11"/>
      <color rgb="FF000000"/>
      <name val="Calibri"/>
      <family val="2"/>
      <scheme val="minor"/>
    </font>
    <font>
      <b/>
      <sz val="12"/>
      <color theme="1"/>
      <name val="Calibri"/>
      <family val="2"/>
      <scheme val="minor"/>
    </font>
  </fonts>
  <fills count="8">
    <fill>
      <patternFill patternType="none"/>
    </fill>
    <fill>
      <patternFill patternType="gray125"/>
    </fill>
    <fill>
      <patternFill patternType="solid">
        <fgColor rgb="FF92D050"/>
        <bgColor indexed="64"/>
      </patternFill>
    </fill>
    <fill>
      <patternFill patternType="solid">
        <fgColor theme="3" tint="0.79998168889431442"/>
        <bgColor indexed="64"/>
      </patternFill>
    </fill>
    <fill>
      <patternFill patternType="solid">
        <fgColor theme="3"/>
        <bgColor indexed="64"/>
      </patternFill>
    </fill>
    <fill>
      <patternFill patternType="solid">
        <fgColor theme="0"/>
        <bgColor indexed="64"/>
      </patternFill>
    </fill>
    <fill>
      <patternFill patternType="solid">
        <fgColor theme="2" tint="-9.9978637043366805E-2"/>
        <bgColor indexed="64"/>
      </patternFill>
    </fill>
    <fill>
      <patternFill patternType="solid">
        <fgColor theme="3"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83">
    <xf numFmtId="0" fontId="0" fillId="0" borderId="0" xfId="0"/>
    <xf numFmtId="0" fontId="2" fillId="0" borderId="0" xfId="0" applyFont="1"/>
    <xf numFmtId="0" fontId="3" fillId="0" borderId="0" xfId="0" applyFont="1"/>
    <xf numFmtId="0" fontId="4" fillId="0" borderId="0" xfId="0" applyFont="1"/>
    <xf numFmtId="0" fontId="0" fillId="0" borderId="1" xfId="0" applyBorder="1"/>
    <xf numFmtId="44" fontId="0" fillId="0" borderId="4" xfId="0" applyNumberFormat="1" applyBorder="1"/>
    <xf numFmtId="165" fontId="0" fillId="0" borderId="1" xfId="1" applyNumberFormat="1" applyFont="1" applyBorder="1"/>
    <xf numFmtId="164" fontId="0" fillId="0" borderId="1" xfId="1" applyNumberFormat="1" applyFont="1" applyBorder="1"/>
    <xf numFmtId="164" fontId="0" fillId="0" borderId="4" xfId="1" applyNumberFormat="1" applyFont="1" applyBorder="1"/>
    <xf numFmtId="165" fontId="0" fillId="0" borderId="3" xfId="1" applyNumberFormat="1" applyFont="1" applyBorder="1"/>
    <xf numFmtId="166" fontId="0" fillId="0" borderId="1" xfId="2" applyNumberFormat="1" applyFont="1" applyBorder="1"/>
    <xf numFmtId="166" fontId="0" fillId="0" borderId="3" xfId="2" applyNumberFormat="1" applyFont="1" applyBorder="1"/>
    <xf numFmtId="166" fontId="3" fillId="0" borderId="0" xfId="2" applyNumberFormat="1" applyFont="1" applyBorder="1"/>
    <xf numFmtId="0" fontId="2" fillId="0" borderId="1" xfId="0" applyFont="1" applyBorder="1"/>
    <xf numFmtId="0" fontId="8" fillId="0" borderId="1" xfId="0" applyFont="1" applyBorder="1" applyAlignment="1">
      <alignment wrapText="1"/>
    </xf>
    <xf numFmtId="0" fontId="7" fillId="0" borderId="1" xfId="0" applyFont="1" applyBorder="1" applyAlignment="1">
      <alignment wrapText="1"/>
    </xf>
    <xf numFmtId="0" fontId="0" fillId="0" borderId="3" xfId="0" applyBorder="1"/>
    <xf numFmtId="0" fontId="0" fillId="0" borderId="4" xfId="0" applyBorder="1"/>
    <xf numFmtId="165" fontId="0" fillId="0" borderId="4" xfId="0" applyNumberFormat="1" applyBorder="1"/>
    <xf numFmtId="0" fontId="8" fillId="0" borderId="1" xfId="0" applyFont="1" applyBorder="1"/>
    <xf numFmtId="0" fontId="9" fillId="0" borderId="1" xfId="0" applyFont="1" applyBorder="1"/>
    <xf numFmtId="0" fontId="9" fillId="0" borderId="3" xfId="0" applyFont="1" applyBorder="1"/>
    <xf numFmtId="0" fontId="9" fillId="0" borderId="4" xfId="0" applyFont="1" applyBorder="1"/>
    <xf numFmtId="166" fontId="9" fillId="0" borderId="4" xfId="2" applyNumberFormat="1" applyFont="1" applyBorder="1"/>
    <xf numFmtId="0" fontId="5" fillId="0" borderId="1" xfId="0" applyFont="1" applyBorder="1"/>
    <xf numFmtId="166" fontId="0" fillId="0" borderId="1" xfId="0" applyNumberFormat="1" applyBorder="1"/>
    <xf numFmtId="0" fontId="7" fillId="4" borderId="1" xfId="0" applyFont="1" applyFill="1" applyBorder="1" applyAlignment="1">
      <alignment wrapText="1"/>
    </xf>
    <xf numFmtId="0" fontId="6" fillId="4" borderId="1" xfId="0" applyFont="1" applyFill="1" applyBorder="1" applyAlignment="1">
      <alignment horizontal="left" wrapText="1"/>
    </xf>
    <xf numFmtId="0" fontId="6" fillId="4" borderId="1" xfId="0" applyFont="1" applyFill="1" applyBorder="1" applyAlignment="1">
      <alignment horizontal="center" wrapText="1"/>
    </xf>
    <xf numFmtId="0" fontId="12" fillId="0" borderId="1" xfId="0" applyFont="1" applyBorder="1" applyAlignment="1">
      <alignment wrapText="1"/>
    </xf>
    <xf numFmtId="0" fontId="11" fillId="0" borderId="1" xfId="0" applyFont="1" applyBorder="1" applyAlignment="1">
      <alignment wrapText="1"/>
    </xf>
    <xf numFmtId="0" fontId="11" fillId="4" borderId="1" xfId="0" applyFont="1" applyFill="1" applyBorder="1" applyAlignment="1">
      <alignment wrapText="1"/>
    </xf>
    <xf numFmtId="0" fontId="12" fillId="0" borderId="1" xfId="0" applyFont="1" applyBorder="1"/>
    <xf numFmtId="0" fontId="5" fillId="0" borderId="3" xfId="0" applyFont="1" applyBorder="1"/>
    <xf numFmtId="0" fontId="5" fillId="0" borderId="4" xfId="0" applyFont="1" applyBorder="1"/>
    <xf numFmtId="166" fontId="5" fillId="0" borderId="4" xfId="2" applyNumberFormat="1" applyFont="1" applyBorder="1"/>
    <xf numFmtId="0" fontId="11" fillId="5" borderId="1" xfId="0" applyFont="1" applyFill="1" applyBorder="1" applyAlignment="1">
      <alignment wrapText="1"/>
    </xf>
    <xf numFmtId="0" fontId="0" fillId="0" borderId="1" xfId="0" applyBorder="1" applyAlignment="1">
      <alignment horizontal="right"/>
    </xf>
    <xf numFmtId="166" fontId="5" fillId="0" borderId="1" xfId="2" applyNumberFormat="1" applyFont="1" applyBorder="1"/>
    <xf numFmtId="0" fontId="6" fillId="4" borderId="0" xfId="0" applyFont="1" applyFill="1"/>
    <xf numFmtId="0" fontId="6" fillId="4" borderId="1" xfId="0" applyFont="1" applyFill="1" applyBorder="1"/>
    <xf numFmtId="0" fontId="10" fillId="4" borderId="1" xfId="0" applyFont="1" applyFill="1" applyBorder="1" applyAlignment="1">
      <alignment horizontal="center" wrapText="1"/>
    </xf>
    <xf numFmtId="0" fontId="11" fillId="5" borderId="1" xfId="0" applyFont="1" applyFill="1" applyBorder="1" applyAlignment="1">
      <alignment vertical="center" wrapText="1"/>
    </xf>
    <xf numFmtId="165" fontId="0" fillId="0" borderId="1" xfId="0" applyNumberFormat="1" applyBorder="1"/>
    <xf numFmtId="0" fontId="10" fillId="4" borderId="1" xfId="0" applyFont="1" applyFill="1" applyBorder="1" applyAlignment="1">
      <alignment horizontal="left" wrapText="1"/>
    </xf>
    <xf numFmtId="164" fontId="0" fillId="0" borderId="1" xfId="1" applyNumberFormat="1" applyFont="1" applyBorder="1" applyAlignment="1">
      <alignment horizontal="right"/>
    </xf>
    <xf numFmtId="0" fontId="13" fillId="0" borderId="1" xfId="0" applyFont="1" applyBorder="1" applyAlignment="1">
      <alignment horizontal="left"/>
    </xf>
    <xf numFmtId="0" fontId="0" fillId="0" borderId="1" xfId="0" applyBorder="1" applyAlignment="1">
      <alignment wrapText="1"/>
    </xf>
    <xf numFmtId="0" fontId="0" fillId="0" borderId="4" xfId="0" applyBorder="1" applyAlignment="1">
      <alignment wrapText="1"/>
    </xf>
    <xf numFmtId="0" fontId="6" fillId="4" borderId="1" xfId="0" applyFont="1" applyFill="1" applyBorder="1" applyAlignment="1">
      <alignment horizontal="left" vertical="center" wrapText="1"/>
    </xf>
    <xf numFmtId="44" fontId="0" fillId="0" borderId="1" xfId="0" applyNumberFormat="1" applyBorder="1"/>
    <xf numFmtId="0" fontId="9" fillId="0" borderId="0" xfId="0" applyFont="1"/>
    <xf numFmtId="166" fontId="9" fillId="0" borderId="0" xfId="2" applyNumberFormat="1" applyFont="1" applyBorder="1"/>
    <xf numFmtId="0" fontId="11" fillId="4" borderId="1" xfId="0" applyFont="1" applyFill="1" applyBorder="1" applyAlignment="1">
      <alignment horizontal="center" wrapText="1"/>
    </xf>
    <xf numFmtId="0" fontId="11" fillId="4" borderId="1" xfId="0" applyFont="1" applyFill="1" applyBorder="1" applyAlignment="1">
      <alignment horizontal="center"/>
    </xf>
    <xf numFmtId="0" fontId="14" fillId="0" borderId="2" xfId="0" applyFont="1" applyBorder="1" applyAlignment="1">
      <alignment horizontal="left" vertical="top" wrapText="1"/>
    </xf>
    <xf numFmtId="0" fontId="0" fillId="0" borderId="0" xfId="0" applyAlignment="1">
      <alignment wrapText="1"/>
    </xf>
    <xf numFmtId="44" fontId="0" fillId="0" borderId="0" xfId="0" applyNumberFormat="1"/>
    <xf numFmtId="44" fontId="0" fillId="3" borderId="1" xfId="0" applyNumberFormat="1" applyFill="1" applyBorder="1" applyProtection="1">
      <protection locked="0"/>
    </xf>
    <xf numFmtId="44" fontId="0" fillId="3" borderId="3" xfId="0" applyNumberFormat="1" applyFill="1" applyBorder="1" applyProtection="1">
      <protection locked="0"/>
    </xf>
    <xf numFmtId="2" fontId="0" fillId="3" borderId="1" xfId="0" applyNumberFormat="1" applyFill="1" applyBorder="1" applyProtection="1">
      <protection locked="0"/>
    </xf>
    <xf numFmtId="2" fontId="0" fillId="3" borderId="3" xfId="0" applyNumberFormat="1" applyFill="1" applyBorder="1" applyProtection="1">
      <protection locked="0"/>
    </xf>
    <xf numFmtId="15" fontId="0" fillId="0" borderId="1" xfId="0" applyNumberFormat="1" applyBorder="1" applyAlignment="1">
      <alignment horizontal="left"/>
    </xf>
    <xf numFmtId="0" fontId="0" fillId="5" borderId="1" xfId="0" applyFill="1" applyBorder="1"/>
    <xf numFmtId="0" fontId="0" fillId="5" borderId="3" xfId="0" applyFill="1" applyBorder="1"/>
    <xf numFmtId="0" fontId="0" fillId="5" borderId="4" xfId="0" applyFill="1" applyBorder="1"/>
    <xf numFmtId="0" fontId="0" fillId="6" borderId="1" xfId="0" applyFill="1" applyBorder="1" applyProtection="1">
      <protection locked="0"/>
    </xf>
    <xf numFmtId="0" fontId="0" fillId="3" borderId="1" xfId="0" applyFill="1" applyBorder="1" applyProtection="1">
      <protection locked="0"/>
    </xf>
    <xf numFmtId="0" fontId="0" fillId="3" borderId="3" xfId="0" applyFill="1" applyBorder="1" applyProtection="1">
      <protection locked="0"/>
    </xf>
    <xf numFmtId="0" fontId="0" fillId="3" borderId="1" xfId="0" applyFill="1" applyBorder="1" applyAlignment="1" applyProtection="1">
      <alignment vertical="center"/>
      <protection locked="0"/>
    </xf>
    <xf numFmtId="0" fontId="0" fillId="3" borderId="3" xfId="0" applyFill="1" applyBorder="1" applyAlignment="1" applyProtection="1">
      <alignment vertical="center"/>
      <protection locked="0"/>
    </xf>
    <xf numFmtId="0" fontId="0" fillId="2" borderId="1" xfId="0" applyFill="1" applyBorder="1" applyProtection="1">
      <protection locked="0"/>
    </xf>
    <xf numFmtId="0" fontId="0" fillId="2" borderId="3" xfId="0" applyFill="1" applyBorder="1" applyProtection="1">
      <protection locked="0"/>
    </xf>
    <xf numFmtId="0" fontId="6" fillId="4" borderId="7" xfId="0" applyFont="1" applyFill="1" applyBorder="1" applyAlignment="1">
      <alignment horizontal="left"/>
    </xf>
    <xf numFmtId="0" fontId="6" fillId="4" borderId="5" xfId="0" applyFont="1" applyFill="1" applyBorder="1" applyAlignment="1">
      <alignment horizontal="left"/>
    </xf>
    <xf numFmtId="0" fontId="6" fillId="4" borderId="6" xfId="0" applyFont="1" applyFill="1" applyBorder="1" applyAlignment="1">
      <alignment horizontal="left"/>
    </xf>
    <xf numFmtId="0" fontId="0" fillId="6" borderId="1" xfId="0" applyFill="1" applyBorder="1" applyAlignment="1" applyProtection="1">
      <alignment horizontal="center"/>
      <protection locked="0"/>
    </xf>
    <xf numFmtId="0" fontId="0" fillId="0" borderId="1" xfId="0" applyBorder="1" applyAlignment="1">
      <alignment horizontal="left" vertical="top"/>
    </xf>
    <xf numFmtId="0" fontId="15" fillId="7" borderId="1" xfId="0" applyFont="1" applyFill="1" applyBorder="1" applyAlignment="1">
      <alignment horizontal="center"/>
    </xf>
    <xf numFmtId="0" fontId="14" fillId="0" borderId="1" xfId="0" applyFont="1" applyBorder="1" applyAlignment="1">
      <alignment horizontal="left" vertical="top" wrapText="1"/>
    </xf>
    <xf numFmtId="0" fontId="0" fillId="0" borderId="1" xfId="0" applyBorder="1" applyAlignment="1">
      <alignment horizontal="left" vertical="top" wrapText="1"/>
    </xf>
    <xf numFmtId="0" fontId="6" fillId="4" borderId="1" xfId="0" applyFont="1" applyFill="1" applyBorder="1" applyAlignment="1">
      <alignment horizontal="left"/>
    </xf>
    <xf numFmtId="0" fontId="0" fillId="0" borderId="0" xfId="0" applyAlignment="1">
      <alignment horizontal="left" wrapText="1"/>
    </xf>
  </cellXfs>
  <cellStyles count="3">
    <cellStyle name="Komma" xfId="1" builtinId="3"/>
    <cellStyle name="Standaard" xfId="0" builtinId="0"/>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AF18D-08F5-45EE-9999-57353EB5575D}">
  <dimension ref="A1:E35"/>
  <sheetViews>
    <sheetView showGridLines="0" tabSelected="1" topLeftCell="A2" workbookViewId="0">
      <selection sqref="A1:E1"/>
    </sheetView>
  </sheetViews>
  <sheetFormatPr defaultRowHeight="14.4" x14ac:dyDescent="0.3"/>
  <cols>
    <col min="1" max="1" width="37.44140625" bestFit="1" customWidth="1"/>
    <col min="2" max="2" width="47.21875" customWidth="1"/>
    <col min="3" max="3" width="5.109375" customWidth="1"/>
    <col min="4" max="4" width="25.21875" bestFit="1" customWidth="1"/>
    <col min="5" max="5" width="51" customWidth="1"/>
  </cols>
  <sheetData>
    <row r="1" spans="1:5" ht="34.799999999999997" customHeight="1" x14ac:dyDescent="0.3">
      <c r="A1" s="78" t="s">
        <v>112</v>
      </c>
      <c r="B1" s="78"/>
      <c r="C1" s="78"/>
      <c r="D1" s="78"/>
      <c r="E1" s="78"/>
    </row>
    <row r="3" spans="1:5" x14ac:dyDescent="0.3">
      <c r="A3" s="74" t="s">
        <v>75</v>
      </c>
      <c r="B3" s="75"/>
    </row>
    <row r="4" spans="1:5" x14ac:dyDescent="0.3">
      <c r="A4" s="4" t="s">
        <v>67</v>
      </c>
      <c r="B4" s="4" t="s">
        <v>69</v>
      </c>
    </row>
    <row r="5" spans="1:5" x14ac:dyDescent="0.3">
      <c r="A5" s="4" t="s">
        <v>68</v>
      </c>
      <c r="B5" s="62">
        <v>45461</v>
      </c>
    </row>
    <row r="6" spans="1:5" x14ac:dyDescent="0.3">
      <c r="A6" s="4" t="s">
        <v>95</v>
      </c>
      <c r="B6" s="4" t="s">
        <v>110</v>
      </c>
    </row>
    <row r="8" spans="1:5" x14ac:dyDescent="0.3">
      <c r="A8" s="81" t="s">
        <v>92</v>
      </c>
      <c r="B8" s="81"/>
      <c r="C8" s="81"/>
      <c r="D8" s="81"/>
      <c r="E8" s="81"/>
    </row>
    <row r="9" spans="1:5" ht="37.799999999999997" customHeight="1" x14ac:dyDescent="0.3">
      <c r="A9" s="79" t="s">
        <v>96</v>
      </c>
      <c r="B9" s="79"/>
      <c r="C9" s="79"/>
      <c r="D9" s="79"/>
      <c r="E9" s="79"/>
    </row>
    <row r="10" spans="1:5" ht="17.399999999999999" customHeight="1" x14ac:dyDescent="0.3">
      <c r="A10" s="55"/>
      <c r="B10" s="55"/>
      <c r="C10" s="55"/>
      <c r="D10" s="55"/>
      <c r="E10" s="55"/>
    </row>
    <row r="11" spans="1:5" x14ac:dyDescent="0.3">
      <c r="A11" s="81" t="s">
        <v>93</v>
      </c>
      <c r="B11" s="81"/>
      <c r="C11" s="81"/>
      <c r="D11" s="81"/>
      <c r="E11" s="81"/>
    </row>
    <row r="12" spans="1:5" ht="125.4" customHeight="1" x14ac:dyDescent="0.3">
      <c r="A12" s="80" t="s">
        <v>94</v>
      </c>
      <c r="B12" s="80"/>
      <c r="C12" s="80"/>
      <c r="D12" s="80"/>
      <c r="E12" s="80"/>
    </row>
    <row r="15" spans="1:5" x14ac:dyDescent="0.3">
      <c r="A15" s="40" t="s">
        <v>76</v>
      </c>
      <c r="B15" s="40" t="s">
        <v>77</v>
      </c>
    </row>
    <row r="16" spans="1:5" x14ac:dyDescent="0.3">
      <c r="A16" s="4" t="s">
        <v>0</v>
      </c>
      <c r="B16" s="50">
        <f>'Soest kantoor + kantine'!B26</f>
        <v>0</v>
      </c>
    </row>
    <row r="17" spans="1:2" x14ac:dyDescent="0.3">
      <c r="A17" s="4" t="s">
        <v>30</v>
      </c>
      <c r="B17" s="50">
        <f>'Soest werkplaats'!B24</f>
        <v>0</v>
      </c>
    </row>
    <row r="18" spans="1:2" x14ac:dyDescent="0.3">
      <c r="A18" s="4" t="s">
        <v>78</v>
      </c>
      <c r="B18" s="50">
        <f>'Soest recyclingstation'!B24</f>
        <v>0</v>
      </c>
    </row>
    <row r="19" spans="1:2" x14ac:dyDescent="0.3">
      <c r="A19" s="4" t="s">
        <v>79</v>
      </c>
      <c r="B19" s="50">
        <f>'Zeist kantoor + kantine'!B25</f>
        <v>0</v>
      </c>
    </row>
    <row r="20" spans="1:2" x14ac:dyDescent="0.3">
      <c r="A20" s="4" t="s">
        <v>80</v>
      </c>
      <c r="B20" s="50">
        <f>'Zeist recyclingstation'!B24</f>
        <v>0</v>
      </c>
    </row>
    <row r="21" spans="1:2" x14ac:dyDescent="0.3">
      <c r="A21" s="4" t="s">
        <v>81</v>
      </c>
      <c r="B21" s="50">
        <f>'Levering sanitaire artikelen'!G15</f>
        <v>0</v>
      </c>
    </row>
    <row r="22" spans="1:2" x14ac:dyDescent="0.3">
      <c r="A22" s="13"/>
      <c r="B22" s="4"/>
    </row>
    <row r="23" spans="1:2" x14ac:dyDescent="0.3">
      <c r="A23" s="13" t="s">
        <v>82</v>
      </c>
      <c r="B23" s="50">
        <f>SUM(B16:B21)</f>
        <v>0</v>
      </c>
    </row>
    <row r="27" spans="1:2" x14ac:dyDescent="0.3">
      <c r="A27" s="73" t="s">
        <v>74</v>
      </c>
      <c r="B27" s="73"/>
    </row>
    <row r="28" spans="1:2" x14ac:dyDescent="0.3">
      <c r="A28" s="4" t="s">
        <v>70</v>
      </c>
      <c r="B28" s="66"/>
    </row>
    <row r="29" spans="1:2" x14ac:dyDescent="0.3">
      <c r="A29" s="4" t="s">
        <v>71</v>
      </c>
      <c r="B29" s="66"/>
    </row>
    <row r="30" spans="1:2" x14ac:dyDescent="0.3">
      <c r="A30" s="4" t="s">
        <v>72</v>
      </c>
      <c r="B30" s="66"/>
    </row>
    <row r="31" spans="1:2" x14ac:dyDescent="0.3">
      <c r="A31" s="77" t="s">
        <v>73</v>
      </c>
      <c r="B31" s="76"/>
    </row>
    <row r="32" spans="1:2" x14ac:dyDescent="0.3">
      <c r="A32" s="77"/>
      <c r="B32" s="76"/>
    </row>
    <row r="33" spans="1:2" x14ac:dyDescent="0.3">
      <c r="A33" s="77"/>
      <c r="B33" s="76"/>
    </row>
    <row r="34" spans="1:2" x14ac:dyDescent="0.3">
      <c r="A34" s="77"/>
      <c r="B34" s="76"/>
    </row>
    <row r="35" spans="1:2" x14ac:dyDescent="0.3">
      <c r="A35" s="77"/>
      <c r="B35" s="76"/>
    </row>
  </sheetData>
  <sheetProtection algorithmName="SHA-512" hashValue="vZacMewSySvLj++1enu6qyeFhEbjmfi9EGEJcujTQuYkzzS/ZHwJ+a5WjsquPrnSyG9Bgaa623ZsTikn/MfYVw==" saltValue="OfUL0Qg8fjWmgz/yVhvi/w==" spinCount="100000" sheet="1" objects="1" scenarios="1"/>
  <mergeCells count="9">
    <mergeCell ref="A27:B27"/>
    <mergeCell ref="A3:B3"/>
    <mergeCell ref="B31:B35"/>
    <mergeCell ref="A31:A35"/>
    <mergeCell ref="A1:E1"/>
    <mergeCell ref="A9:E9"/>
    <mergeCell ref="A12:E12"/>
    <mergeCell ref="A8:E8"/>
    <mergeCell ref="A11:E1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FB2BA-7677-450A-868C-F64A8C679506}">
  <dimension ref="A1:G39"/>
  <sheetViews>
    <sheetView showGridLines="0" topLeftCell="A18" workbookViewId="0">
      <selection activeCell="E36" sqref="E36"/>
    </sheetView>
  </sheetViews>
  <sheetFormatPr defaultRowHeight="14.4" x14ac:dyDescent="0.3"/>
  <cols>
    <col min="1" max="1" width="44.88671875" customWidth="1"/>
    <col min="2" max="2" width="24.88671875" customWidth="1"/>
    <col min="3" max="4" width="24.6640625" customWidth="1"/>
    <col min="5" max="6" width="26.5546875" customWidth="1"/>
    <col min="7" max="7" width="19.33203125" customWidth="1"/>
  </cols>
  <sheetData>
    <row r="1" spans="1:7" x14ac:dyDescent="0.3">
      <c r="A1" s="1" t="s">
        <v>0</v>
      </c>
    </row>
    <row r="2" spans="1:7" x14ac:dyDescent="0.3">
      <c r="A2" s="3" t="s">
        <v>1</v>
      </c>
    </row>
    <row r="3" spans="1:7" x14ac:dyDescent="0.3">
      <c r="A3" t="s">
        <v>2</v>
      </c>
      <c r="B3" s="60" t="s">
        <v>111</v>
      </c>
    </row>
    <row r="5" spans="1:7" x14ac:dyDescent="0.3">
      <c r="A5" s="26" t="s">
        <v>29</v>
      </c>
      <c r="B5" s="26" t="s">
        <v>88</v>
      </c>
      <c r="C5" s="26" t="s">
        <v>4</v>
      </c>
      <c r="D5" s="26" t="s">
        <v>5</v>
      </c>
      <c r="E5" s="26" t="s">
        <v>6</v>
      </c>
      <c r="F5" s="26" t="s">
        <v>7</v>
      </c>
      <c r="G5" s="26" t="s">
        <v>8</v>
      </c>
    </row>
    <row r="6" spans="1:7" x14ac:dyDescent="0.3">
      <c r="A6" s="14" t="s">
        <v>9</v>
      </c>
      <c r="B6" s="15"/>
      <c r="C6" s="15"/>
      <c r="D6" s="15"/>
      <c r="E6" s="15"/>
      <c r="F6" s="15"/>
      <c r="G6" s="15"/>
    </row>
    <row r="7" spans="1:7" x14ac:dyDescent="0.3">
      <c r="A7" s="4" t="s">
        <v>10</v>
      </c>
      <c r="B7" s="58">
        <v>0</v>
      </c>
      <c r="C7" s="4">
        <v>856</v>
      </c>
      <c r="D7" s="60"/>
      <c r="E7" s="4">
        <v>2</v>
      </c>
      <c r="F7" s="4">
        <f>+E7*52</f>
        <v>104</v>
      </c>
      <c r="G7" s="6">
        <f>+B7*D7*E7*52</f>
        <v>0</v>
      </c>
    </row>
    <row r="8" spans="1:7" x14ac:dyDescent="0.3">
      <c r="A8" s="4" t="s">
        <v>11</v>
      </c>
      <c r="B8" s="58">
        <v>0</v>
      </c>
      <c r="C8" s="4">
        <v>164</v>
      </c>
      <c r="D8" s="60"/>
      <c r="E8" s="4">
        <v>2</v>
      </c>
      <c r="F8" s="4">
        <f>+E8*52</f>
        <v>104</v>
      </c>
      <c r="G8" s="6">
        <f>+B8*D8*E8*52</f>
        <v>0</v>
      </c>
    </row>
    <row r="9" spans="1:7" x14ac:dyDescent="0.3">
      <c r="A9" s="4" t="s">
        <v>12</v>
      </c>
      <c r="B9" s="58">
        <v>0</v>
      </c>
      <c r="C9" s="4">
        <v>225</v>
      </c>
      <c r="D9" s="60"/>
      <c r="E9" s="4">
        <v>2</v>
      </c>
      <c r="F9" s="4">
        <f>+E9*52</f>
        <v>104</v>
      </c>
      <c r="G9" s="6">
        <f>+B9*D9*E9*52</f>
        <v>0</v>
      </c>
    </row>
    <row r="10" spans="1:7" ht="15" thickBot="1" x14ac:dyDescent="0.35">
      <c r="A10" s="16" t="s">
        <v>13</v>
      </c>
      <c r="B10" s="59">
        <v>0</v>
      </c>
      <c r="C10" s="16">
        <v>183</v>
      </c>
      <c r="D10" s="61"/>
      <c r="E10" s="16">
        <v>5</v>
      </c>
      <c r="F10" s="16">
        <f>+E10*52</f>
        <v>260</v>
      </c>
      <c r="G10" s="9">
        <f>+B10*D10*E10*52</f>
        <v>0</v>
      </c>
    </row>
    <row r="11" spans="1:7" x14ac:dyDescent="0.3">
      <c r="A11" s="17" t="s">
        <v>14</v>
      </c>
      <c r="B11" s="17"/>
      <c r="C11" s="8">
        <f t="shared" ref="C11:F11" si="0">SUM(C7:C10)</f>
        <v>1428</v>
      </c>
      <c r="D11" s="8">
        <f t="shared" si="0"/>
        <v>0</v>
      </c>
      <c r="E11" s="8">
        <f t="shared" si="0"/>
        <v>11</v>
      </c>
      <c r="F11" s="8">
        <f t="shared" si="0"/>
        <v>572</v>
      </c>
      <c r="G11" s="18">
        <f>SUM(G7:G10)</f>
        <v>0</v>
      </c>
    </row>
    <row r="14" spans="1:7" ht="15" customHeight="1" x14ac:dyDescent="0.3">
      <c r="A14" s="26" t="s">
        <v>15</v>
      </c>
      <c r="B14" s="26" t="s">
        <v>89</v>
      </c>
      <c r="C14" s="26" t="s">
        <v>4</v>
      </c>
      <c r="D14" s="26" t="s">
        <v>7</v>
      </c>
      <c r="E14" s="26" t="s">
        <v>8</v>
      </c>
    </row>
    <row r="15" spans="1:7" x14ac:dyDescent="0.3">
      <c r="A15" s="19" t="s">
        <v>9</v>
      </c>
      <c r="B15" s="20"/>
      <c r="C15" s="20"/>
      <c r="D15" s="20"/>
      <c r="E15" s="20"/>
    </row>
    <row r="16" spans="1:7" x14ac:dyDescent="0.3">
      <c r="A16" s="20" t="s">
        <v>16</v>
      </c>
      <c r="B16" s="58">
        <v>0</v>
      </c>
      <c r="C16" s="4">
        <v>220</v>
      </c>
      <c r="D16" s="4">
        <v>4</v>
      </c>
      <c r="E16" s="10">
        <f>+D16*C16*B16</f>
        <v>0</v>
      </c>
    </row>
    <row r="17" spans="1:5" x14ac:dyDescent="0.3">
      <c r="A17" s="20" t="s">
        <v>17</v>
      </c>
      <c r="B17" s="58">
        <v>0</v>
      </c>
      <c r="C17" s="4">
        <v>20</v>
      </c>
      <c r="D17" s="4">
        <v>4</v>
      </c>
      <c r="E17" s="10">
        <f t="shared" ref="E17:E18" si="1">+D17*C17*B17</f>
        <v>0</v>
      </c>
    </row>
    <row r="18" spans="1:5" ht="15" thickBot="1" x14ac:dyDescent="0.35">
      <c r="A18" s="21" t="s">
        <v>18</v>
      </c>
      <c r="B18" s="59">
        <v>0</v>
      </c>
      <c r="C18" s="16">
        <v>10</v>
      </c>
      <c r="D18" s="16">
        <v>1</v>
      </c>
      <c r="E18" s="11">
        <f t="shared" si="1"/>
        <v>0</v>
      </c>
    </row>
    <row r="19" spans="1:5" x14ac:dyDescent="0.3">
      <c r="A19" s="22" t="s">
        <v>19</v>
      </c>
      <c r="B19" s="22"/>
      <c r="C19" s="22">
        <f>SUM(C16:C18)</f>
        <v>250</v>
      </c>
      <c r="D19" s="22">
        <f>SUM(D16:D18)</f>
        <v>9</v>
      </c>
      <c r="E19" s="23">
        <f>SUM(E16:E18)</f>
        <v>0</v>
      </c>
    </row>
    <row r="20" spans="1:5" x14ac:dyDescent="0.3">
      <c r="A20" s="51"/>
      <c r="B20" s="51"/>
      <c r="C20" s="51"/>
      <c r="D20" s="51"/>
      <c r="E20" s="52"/>
    </row>
    <row r="22" spans="1:5" x14ac:dyDescent="0.3">
      <c r="A22" s="27" t="s">
        <v>0</v>
      </c>
      <c r="B22" s="27" t="s">
        <v>66</v>
      </c>
    </row>
    <row r="23" spans="1:5" x14ac:dyDescent="0.3">
      <c r="A23" s="4" t="s">
        <v>29</v>
      </c>
      <c r="B23" s="25">
        <f>G11</f>
        <v>0</v>
      </c>
    </row>
    <row r="24" spans="1:5" x14ac:dyDescent="0.3">
      <c r="A24" s="4" t="s">
        <v>15</v>
      </c>
      <c r="B24" s="25">
        <f>E19</f>
        <v>0</v>
      </c>
    </row>
    <row r="25" spans="1:5" x14ac:dyDescent="0.3">
      <c r="A25" s="4"/>
      <c r="B25" s="4"/>
    </row>
    <row r="26" spans="1:5" x14ac:dyDescent="0.3">
      <c r="A26" s="4" t="s">
        <v>19</v>
      </c>
      <c r="B26" s="25">
        <f>+B23+B24</f>
        <v>0</v>
      </c>
    </row>
    <row r="28" spans="1:5" x14ac:dyDescent="0.3">
      <c r="A28" t="s">
        <v>87</v>
      </c>
    </row>
    <row r="30" spans="1:5" x14ac:dyDescent="0.3">
      <c r="A30" t="s">
        <v>83</v>
      </c>
      <c r="B30" t="s">
        <v>84</v>
      </c>
    </row>
    <row r="31" spans="1:5" x14ac:dyDescent="0.3">
      <c r="A31" t="s">
        <v>21</v>
      </c>
      <c r="B31" t="s">
        <v>85</v>
      </c>
    </row>
    <row r="32" spans="1:5" x14ac:dyDescent="0.3">
      <c r="A32" t="s">
        <v>22</v>
      </c>
      <c r="B32" t="s">
        <v>86</v>
      </c>
    </row>
    <row r="33" spans="1:5" x14ac:dyDescent="0.3">
      <c r="A33" t="s">
        <v>23</v>
      </c>
      <c r="B33" t="s">
        <v>65</v>
      </c>
    </row>
    <row r="35" spans="1:5" ht="14.4" customHeight="1" x14ac:dyDescent="0.3">
      <c r="A35" s="27" t="s">
        <v>64</v>
      </c>
      <c r="B35" s="28" t="s">
        <v>20</v>
      </c>
      <c r="C35" s="53" t="s">
        <v>21</v>
      </c>
      <c r="D35" s="28" t="s">
        <v>22</v>
      </c>
      <c r="E35" s="54" t="s">
        <v>23</v>
      </c>
    </row>
    <row r="36" spans="1:5" x14ac:dyDescent="0.3">
      <c r="A36" s="24" t="s">
        <v>24</v>
      </c>
      <c r="B36" s="58">
        <v>0</v>
      </c>
      <c r="C36" s="58">
        <v>0</v>
      </c>
      <c r="D36" s="58">
        <v>0</v>
      </c>
      <c r="E36" s="58">
        <v>0</v>
      </c>
    </row>
    <row r="37" spans="1:5" x14ac:dyDescent="0.3">
      <c r="A37" s="24" t="s">
        <v>25</v>
      </c>
      <c r="B37" s="58">
        <v>0</v>
      </c>
      <c r="C37" s="58">
        <v>0</v>
      </c>
      <c r="D37" s="58">
        <v>0</v>
      </c>
      <c r="E37" s="58">
        <v>0</v>
      </c>
    </row>
    <row r="38" spans="1:5" x14ac:dyDescent="0.3">
      <c r="A38" s="24" t="s">
        <v>26</v>
      </c>
      <c r="B38" s="58">
        <v>0</v>
      </c>
      <c r="C38" s="58">
        <v>0</v>
      </c>
      <c r="D38" s="58">
        <v>0</v>
      </c>
      <c r="E38" s="58">
        <v>0</v>
      </c>
    </row>
    <row r="39" spans="1:5" x14ac:dyDescent="0.3">
      <c r="A39" s="24" t="s">
        <v>27</v>
      </c>
      <c r="B39" s="58">
        <v>0</v>
      </c>
      <c r="C39" s="58">
        <v>0</v>
      </c>
      <c r="D39" s="58">
        <v>0</v>
      </c>
      <c r="E39" s="58">
        <v>0</v>
      </c>
    </row>
  </sheetData>
  <sheetProtection algorithmName="SHA-512" hashValue="Z7zKLxT8Nt7Tu5ATSFAZSHmofM25SGmLzK0RIBulxs+bam1VC0zY/2UZQlWeHvhMs8zgOg1Fi5MQ8pe+CJYe9A==" saltValue="TDn5GkaPD70h6hNc2Agljg==" spinCount="100000" sheet="1" objects="1" scenario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8C1EC-9CFA-4261-89FC-767A88AFE84D}">
  <dimension ref="A1:G37"/>
  <sheetViews>
    <sheetView showGridLines="0" topLeftCell="A7" workbookViewId="0">
      <selection activeCell="E21" sqref="E21"/>
    </sheetView>
  </sheetViews>
  <sheetFormatPr defaultRowHeight="14.4" x14ac:dyDescent="0.3"/>
  <cols>
    <col min="1" max="1" width="44.88671875" customWidth="1"/>
    <col min="2" max="2" width="30" customWidth="1"/>
    <col min="3" max="4" width="24.6640625" customWidth="1"/>
    <col min="5" max="6" width="26.5546875" customWidth="1"/>
    <col min="7" max="7" width="19.33203125" customWidth="1"/>
  </cols>
  <sheetData>
    <row r="1" spans="1:7" x14ac:dyDescent="0.3">
      <c r="A1" s="1" t="s">
        <v>30</v>
      </c>
    </row>
    <row r="2" spans="1:7" x14ac:dyDescent="0.3">
      <c r="A2" t="s">
        <v>31</v>
      </c>
    </row>
    <row r="3" spans="1:7" x14ac:dyDescent="0.3">
      <c r="A3" t="s">
        <v>2</v>
      </c>
      <c r="B3" s="60" t="s">
        <v>111</v>
      </c>
    </row>
    <row r="5" spans="1:7" x14ac:dyDescent="0.3">
      <c r="A5" s="31" t="s">
        <v>29</v>
      </c>
      <c r="B5" s="31" t="s">
        <v>91</v>
      </c>
      <c r="C5" s="31" t="s">
        <v>4</v>
      </c>
      <c r="D5" s="31" t="s">
        <v>5</v>
      </c>
      <c r="E5" s="31" t="s">
        <v>6</v>
      </c>
      <c r="F5" s="31" t="s">
        <v>7</v>
      </c>
      <c r="G5" s="31" t="s">
        <v>8</v>
      </c>
    </row>
    <row r="6" spans="1:7" x14ac:dyDescent="0.3">
      <c r="A6" s="29" t="s">
        <v>9</v>
      </c>
      <c r="B6" s="36"/>
      <c r="C6" s="30"/>
      <c r="D6" s="36"/>
      <c r="E6" s="30"/>
      <c r="F6" s="30"/>
      <c r="G6" s="30"/>
    </row>
    <row r="7" spans="1:7" x14ac:dyDescent="0.3">
      <c r="A7" s="4" t="s">
        <v>10</v>
      </c>
      <c r="B7" s="58">
        <v>0</v>
      </c>
      <c r="C7" s="4">
        <v>33</v>
      </c>
      <c r="D7" s="67"/>
      <c r="E7" s="4">
        <v>2</v>
      </c>
      <c r="F7" s="4">
        <f>+E7*52</f>
        <v>104</v>
      </c>
      <c r="G7" s="6">
        <f>+B7*D7*E7*52</f>
        <v>0</v>
      </c>
    </row>
    <row r="8" spans="1:7" x14ac:dyDescent="0.3">
      <c r="A8" s="4" t="s">
        <v>12</v>
      </c>
      <c r="B8" s="58">
        <v>0</v>
      </c>
      <c r="C8" s="4">
        <v>24</v>
      </c>
      <c r="D8" s="67"/>
      <c r="E8" s="4">
        <v>2</v>
      </c>
      <c r="F8" s="4">
        <f t="shared" ref="F8:F9" si="0">+E8*52</f>
        <v>104</v>
      </c>
      <c r="G8" s="6">
        <f t="shared" ref="G8:G9" si="1">+B8*D8*E8*52</f>
        <v>0</v>
      </c>
    </row>
    <row r="9" spans="1:7" ht="15" thickBot="1" x14ac:dyDescent="0.35">
      <c r="A9" s="16" t="s">
        <v>32</v>
      </c>
      <c r="B9" s="59">
        <v>0</v>
      </c>
      <c r="C9" s="16">
        <v>13</v>
      </c>
      <c r="D9" s="68"/>
      <c r="E9" s="16">
        <v>5</v>
      </c>
      <c r="F9" s="16">
        <f t="shared" si="0"/>
        <v>260</v>
      </c>
      <c r="G9" s="9">
        <f t="shared" si="1"/>
        <v>0</v>
      </c>
    </row>
    <row r="10" spans="1:7" x14ac:dyDescent="0.3">
      <c r="A10" s="17" t="s">
        <v>14</v>
      </c>
      <c r="B10" s="17"/>
      <c r="C10" s="8">
        <f>SUM(C7:C9)</f>
        <v>70</v>
      </c>
      <c r="D10" s="8">
        <f>SUM(D7:D9)</f>
        <v>0</v>
      </c>
      <c r="E10" s="8">
        <f>SUM(E7:E9)</f>
        <v>9</v>
      </c>
      <c r="F10" s="8">
        <f>SUM(F7:F9)</f>
        <v>468</v>
      </c>
      <c r="G10" s="18">
        <f>SUM(G7:G9)</f>
        <v>0</v>
      </c>
    </row>
    <row r="11" spans="1:7" ht="13.8" customHeight="1" x14ac:dyDescent="0.3"/>
    <row r="13" spans="1:7" x14ac:dyDescent="0.3">
      <c r="A13" s="31" t="s">
        <v>15</v>
      </c>
      <c r="B13" s="31" t="s">
        <v>90</v>
      </c>
      <c r="C13" s="31" t="s">
        <v>4</v>
      </c>
      <c r="D13" s="31" t="s">
        <v>7</v>
      </c>
      <c r="E13" s="31" t="s">
        <v>8</v>
      </c>
    </row>
    <row r="14" spans="1:7" x14ac:dyDescent="0.3">
      <c r="A14" s="32" t="s">
        <v>9</v>
      </c>
      <c r="B14" s="24"/>
      <c r="C14" s="24"/>
      <c r="D14" s="24"/>
      <c r="E14" s="24"/>
    </row>
    <row r="15" spans="1:7" x14ac:dyDescent="0.3">
      <c r="A15" s="24" t="s">
        <v>16</v>
      </c>
      <c r="B15" s="58">
        <v>0</v>
      </c>
      <c r="C15" s="4">
        <v>36</v>
      </c>
      <c r="D15" s="4">
        <v>4</v>
      </c>
      <c r="E15" s="10">
        <f t="shared" ref="E15:E16" si="2">+D15*C15*B15</f>
        <v>0</v>
      </c>
    </row>
    <row r="16" spans="1:7" ht="15" thickBot="1" x14ac:dyDescent="0.35">
      <c r="A16" s="33" t="s">
        <v>33</v>
      </c>
      <c r="B16" s="59">
        <v>0</v>
      </c>
      <c r="C16" s="16">
        <v>36</v>
      </c>
      <c r="D16" s="16">
        <v>4</v>
      </c>
      <c r="E16" s="11">
        <f t="shared" si="2"/>
        <v>0</v>
      </c>
    </row>
    <row r="17" spans="1:5" x14ac:dyDescent="0.3">
      <c r="A17" s="34" t="s">
        <v>19</v>
      </c>
      <c r="B17" s="34"/>
      <c r="C17" s="34">
        <f>SUM(C15:C16)</f>
        <v>72</v>
      </c>
      <c r="D17" s="34">
        <f>SUM(D15:D16)</f>
        <v>8</v>
      </c>
      <c r="E17" s="35">
        <f>SUM(E15:E16)</f>
        <v>0</v>
      </c>
    </row>
    <row r="18" spans="1:5" x14ac:dyDescent="0.3">
      <c r="A18" s="2"/>
      <c r="B18" s="2"/>
      <c r="C18" s="2"/>
      <c r="D18" s="2"/>
      <c r="E18" s="12"/>
    </row>
    <row r="20" spans="1:5" x14ac:dyDescent="0.3">
      <c r="A20" s="27" t="s">
        <v>30</v>
      </c>
      <c r="B20" s="27" t="s">
        <v>66</v>
      </c>
    </row>
    <row r="21" spans="1:5" x14ac:dyDescent="0.3">
      <c r="A21" s="4" t="s">
        <v>29</v>
      </c>
      <c r="B21" s="25">
        <f>G10</f>
        <v>0</v>
      </c>
    </row>
    <row r="22" spans="1:5" x14ac:dyDescent="0.3">
      <c r="A22" s="4" t="s">
        <v>15</v>
      </c>
      <c r="B22" s="25">
        <f>E17</f>
        <v>0</v>
      </c>
    </row>
    <row r="23" spans="1:5" x14ac:dyDescent="0.3">
      <c r="A23" s="4"/>
      <c r="B23" s="4"/>
    </row>
    <row r="24" spans="1:5" x14ac:dyDescent="0.3">
      <c r="A24" s="4" t="s">
        <v>19</v>
      </c>
      <c r="B24" s="25">
        <f>SUM(B21:B22)</f>
        <v>0</v>
      </c>
    </row>
    <row r="26" spans="1:5" x14ac:dyDescent="0.3">
      <c r="A26" t="s">
        <v>87</v>
      </c>
    </row>
    <row r="28" spans="1:5" x14ac:dyDescent="0.3">
      <c r="A28" t="s">
        <v>83</v>
      </c>
      <c r="B28" t="s">
        <v>84</v>
      </c>
    </row>
    <row r="29" spans="1:5" x14ac:dyDescent="0.3">
      <c r="A29" t="s">
        <v>21</v>
      </c>
      <c r="B29" t="s">
        <v>85</v>
      </c>
    </row>
    <row r="30" spans="1:5" x14ac:dyDescent="0.3">
      <c r="A30" t="s">
        <v>22</v>
      </c>
      <c r="B30" t="s">
        <v>86</v>
      </c>
    </row>
    <row r="31" spans="1:5" x14ac:dyDescent="0.3">
      <c r="A31" t="s">
        <v>23</v>
      </c>
      <c r="B31" t="s">
        <v>65</v>
      </c>
    </row>
    <row r="33" spans="1:5" ht="14.4" customHeight="1" x14ac:dyDescent="0.3">
      <c r="A33" s="27" t="s">
        <v>64</v>
      </c>
      <c r="B33" s="28" t="s">
        <v>20</v>
      </c>
      <c r="C33" s="53" t="s">
        <v>21</v>
      </c>
      <c r="D33" s="28" t="s">
        <v>22</v>
      </c>
      <c r="E33" s="54" t="s">
        <v>23</v>
      </c>
    </row>
    <row r="34" spans="1:5" x14ac:dyDescent="0.3">
      <c r="A34" s="24" t="s">
        <v>24</v>
      </c>
      <c r="B34" s="58">
        <v>0</v>
      </c>
      <c r="C34" s="58">
        <v>0</v>
      </c>
      <c r="D34" s="58">
        <v>0</v>
      </c>
      <c r="E34" s="58">
        <v>0</v>
      </c>
    </row>
    <row r="35" spans="1:5" x14ac:dyDescent="0.3">
      <c r="A35" s="24" t="s">
        <v>25</v>
      </c>
      <c r="B35" s="58">
        <v>0</v>
      </c>
      <c r="C35" s="58">
        <v>0</v>
      </c>
      <c r="D35" s="58">
        <v>0</v>
      </c>
      <c r="E35" s="58">
        <v>0</v>
      </c>
    </row>
    <row r="36" spans="1:5" x14ac:dyDescent="0.3">
      <c r="A36" s="24" t="s">
        <v>26</v>
      </c>
      <c r="B36" s="58">
        <v>0</v>
      </c>
      <c r="C36" s="58">
        <v>0</v>
      </c>
      <c r="D36" s="58">
        <v>0</v>
      </c>
      <c r="E36" s="58">
        <v>0</v>
      </c>
    </row>
    <row r="37" spans="1:5" x14ac:dyDescent="0.3">
      <c r="A37" s="24" t="s">
        <v>27</v>
      </c>
      <c r="B37" s="58">
        <v>0</v>
      </c>
      <c r="C37" s="58">
        <v>0</v>
      </c>
      <c r="D37" s="58">
        <v>0</v>
      </c>
      <c r="E37" s="58">
        <v>0</v>
      </c>
    </row>
  </sheetData>
  <sheetProtection algorithmName="SHA-512" hashValue="4z8tVLNyeZFBzSH8DLJmCRHOHNV6PJLLT5a4oRiwUZ44/DFDkfmthyHfB3wM15eNvzTpUhuEr1tiL+Q9pogolQ==" saltValue="qWlZXqb9B8Sv3CDzJOiJnw=="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AD18F-DC2B-428E-B3D5-91616AD70809}">
  <dimension ref="A1:G37"/>
  <sheetViews>
    <sheetView showGridLines="0" topLeftCell="A15" workbookViewId="0">
      <selection activeCell="A37" sqref="A37"/>
    </sheetView>
  </sheetViews>
  <sheetFormatPr defaultRowHeight="14.4" x14ac:dyDescent="0.3"/>
  <cols>
    <col min="1" max="1" width="44.88671875" customWidth="1"/>
    <col min="2" max="2" width="28.21875" customWidth="1"/>
    <col min="3" max="4" width="24.6640625" customWidth="1"/>
    <col min="5" max="6" width="26.5546875" customWidth="1"/>
    <col min="7" max="7" width="19.33203125" customWidth="1"/>
  </cols>
  <sheetData>
    <row r="1" spans="1:7" x14ac:dyDescent="0.3">
      <c r="A1" s="1" t="s">
        <v>34</v>
      </c>
    </row>
    <row r="2" spans="1:7" x14ac:dyDescent="0.3">
      <c r="A2" t="s">
        <v>35</v>
      </c>
    </row>
    <row r="3" spans="1:7" x14ac:dyDescent="0.3">
      <c r="A3" t="s">
        <v>36</v>
      </c>
      <c r="B3" s="60" t="s">
        <v>111</v>
      </c>
    </row>
    <row r="5" spans="1:7" x14ac:dyDescent="0.3">
      <c r="A5" s="31" t="s">
        <v>29</v>
      </c>
      <c r="B5" s="31" t="s">
        <v>88</v>
      </c>
      <c r="C5" s="31" t="s">
        <v>4</v>
      </c>
      <c r="D5" s="31" t="s">
        <v>5</v>
      </c>
      <c r="E5" s="31" t="s">
        <v>6</v>
      </c>
      <c r="F5" s="31" t="s">
        <v>7</v>
      </c>
      <c r="G5" s="31" t="s">
        <v>8</v>
      </c>
    </row>
    <row r="6" spans="1:7" x14ac:dyDescent="0.3">
      <c r="A6" s="29" t="s">
        <v>9</v>
      </c>
      <c r="B6" s="36"/>
      <c r="C6" s="36"/>
      <c r="D6" s="42"/>
      <c r="E6" s="30"/>
      <c r="F6" s="30"/>
      <c r="G6" s="30"/>
    </row>
    <row r="7" spans="1:7" x14ac:dyDescent="0.3">
      <c r="A7" s="4" t="s">
        <v>10</v>
      </c>
      <c r="B7" s="58">
        <v>0</v>
      </c>
      <c r="C7" s="37">
        <v>15</v>
      </c>
      <c r="D7" s="69"/>
      <c r="E7" s="4">
        <v>2</v>
      </c>
      <c r="F7" s="4">
        <f>+E7*52</f>
        <v>104</v>
      </c>
      <c r="G7" s="6">
        <f>+B7*D7*E7*52</f>
        <v>0</v>
      </c>
    </row>
    <row r="8" spans="1:7" x14ac:dyDescent="0.3">
      <c r="A8" s="4" t="s">
        <v>12</v>
      </c>
      <c r="B8" s="58">
        <v>0</v>
      </c>
      <c r="C8" s="37" t="s">
        <v>37</v>
      </c>
      <c r="D8" s="69"/>
      <c r="E8" s="4">
        <v>2</v>
      </c>
      <c r="F8" s="4">
        <f t="shared" ref="F8:F9" si="0">+E8*52</f>
        <v>104</v>
      </c>
      <c r="G8" s="6">
        <f t="shared" ref="G8:G9" si="1">+B8*D8*E8*52</f>
        <v>0</v>
      </c>
    </row>
    <row r="9" spans="1:7" ht="15" thickBot="1" x14ac:dyDescent="0.35">
      <c r="A9" s="16" t="s">
        <v>32</v>
      </c>
      <c r="B9" s="59">
        <v>0</v>
      </c>
      <c r="C9" s="16">
        <v>1.5</v>
      </c>
      <c r="D9" s="70"/>
      <c r="E9" s="16">
        <v>5</v>
      </c>
      <c r="F9" s="16">
        <f t="shared" si="0"/>
        <v>260</v>
      </c>
      <c r="G9" s="9">
        <f t="shared" si="1"/>
        <v>0</v>
      </c>
    </row>
    <row r="10" spans="1:7" x14ac:dyDescent="0.3">
      <c r="A10" s="17" t="s">
        <v>14</v>
      </c>
      <c r="B10" s="17"/>
      <c r="C10" s="8">
        <f>SUM(C7:C9)</f>
        <v>16.5</v>
      </c>
      <c r="D10" s="8">
        <f>SUM(D7:D9)</f>
        <v>0</v>
      </c>
      <c r="E10" s="8">
        <f>SUM(E7:E9)</f>
        <v>9</v>
      </c>
      <c r="F10" s="8">
        <f>SUM(F7:F9)</f>
        <v>468</v>
      </c>
      <c r="G10" s="18">
        <f>SUM(G7:G9)</f>
        <v>0</v>
      </c>
    </row>
    <row r="13" spans="1:7" x14ac:dyDescent="0.3">
      <c r="A13" s="31" t="s">
        <v>15</v>
      </c>
      <c r="B13" s="31" t="s">
        <v>89</v>
      </c>
      <c r="C13" s="31" t="s">
        <v>4</v>
      </c>
      <c r="D13" s="31" t="s">
        <v>7</v>
      </c>
      <c r="E13" s="31" t="s">
        <v>8</v>
      </c>
    </row>
    <row r="14" spans="1:7" x14ac:dyDescent="0.3">
      <c r="A14" s="29" t="s">
        <v>9</v>
      </c>
      <c r="B14" s="4"/>
      <c r="C14" s="4"/>
      <c r="D14" s="4"/>
      <c r="E14" s="10"/>
    </row>
    <row r="15" spans="1:7" x14ac:dyDescent="0.3">
      <c r="A15" s="24" t="s">
        <v>16</v>
      </c>
      <c r="B15" s="58">
        <v>0</v>
      </c>
      <c r="C15" s="4">
        <v>7</v>
      </c>
      <c r="D15" s="4">
        <v>4</v>
      </c>
      <c r="E15" s="10">
        <f t="shared" ref="E15:E16" si="2">+D15*C15*B15</f>
        <v>0</v>
      </c>
    </row>
    <row r="16" spans="1:7" x14ac:dyDescent="0.3">
      <c r="A16" s="24" t="s">
        <v>33</v>
      </c>
      <c r="B16" s="58">
        <v>0</v>
      </c>
      <c r="C16" s="4">
        <v>7</v>
      </c>
      <c r="D16" s="4">
        <v>4</v>
      </c>
      <c r="E16" s="10">
        <f t="shared" si="2"/>
        <v>0</v>
      </c>
    </row>
    <row r="17" spans="1:5" x14ac:dyDescent="0.3">
      <c r="A17" s="24" t="s">
        <v>19</v>
      </c>
      <c r="B17" s="24"/>
      <c r="C17" s="24">
        <f>SUM(C14:C16)</f>
        <v>14</v>
      </c>
      <c r="D17" s="24">
        <f>SUM(D14:D16)</f>
        <v>8</v>
      </c>
      <c r="E17" s="38">
        <f>SUM(E14:E16)</f>
        <v>0</v>
      </c>
    </row>
    <row r="18" spans="1:5" x14ac:dyDescent="0.3">
      <c r="A18" s="2"/>
      <c r="B18" s="2"/>
      <c r="C18" s="2"/>
      <c r="D18" s="2"/>
      <c r="E18" s="12"/>
    </row>
    <row r="20" spans="1:5" x14ac:dyDescent="0.3">
      <c r="A20" s="40" t="s">
        <v>34</v>
      </c>
      <c r="B20" s="41" t="s">
        <v>66</v>
      </c>
    </row>
    <row r="21" spans="1:5" x14ac:dyDescent="0.3">
      <c r="A21" s="4" t="s">
        <v>29</v>
      </c>
      <c r="B21" s="25">
        <f>G10</f>
        <v>0</v>
      </c>
    </row>
    <row r="22" spans="1:5" x14ac:dyDescent="0.3">
      <c r="A22" s="4" t="s">
        <v>15</v>
      </c>
      <c r="B22" s="25">
        <f>E17</f>
        <v>0</v>
      </c>
    </row>
    <row r="23" spans="1:5" x14ac:dyDescent="0.3">
      <c r="A23" s="4"/>
      <c r="B23" s="4"/>
    </row>
    <row r="24" spans="1:5" x14ac:dyDescent="0.3">
      <c r="A24" s="4" t="s">
        <v>19</v>
      </c>
      <c r="B24" s="25">
        <f>SUM(B21:B22)</f>
        <v>0</v>
      </c>
    </row>
    <row r="26" spans="1:5" x14ac:dyDescent="0.3">
      <c r="A26" t="s">
        <v>87</v>
      </c>
    </row>
    <row r="28" spans="1:5" x14ac:dyDescent="0.3">
      <c r="A28" t="s">
        <v>83</v>
      </c>
      <c r="B28" t="s">
        <v>84</v>
      </c>
    </row>
    <row r="29" spans="1:5" x14ac:dyDescent="0.3">
      <c r="A29" t="s">
        <v>21</v>
      </c>
      <c r="B29" t="s">
        <v>85</v>
      </c>
    </row>
    <row r="30" spans="1:5" x14ac:dyDescent="0.3">
      <c r="A30" t="s">
        <v>22</v>
      </c>
      <c r="B30" t="s">
        <v>86</v>
      </c>
    </row>
    <row r="31" spans="1:5" x14ac:dyDescent="0.3">
      <c r="A31" t="s">
        <v>23</v>
      </c>
      <c r="B31" t="s">
        <v>65</v>
      </c>
    </row>
    <row r="33" spans="1:5" ht="14.4" customHeight="1" x14ac:dyDescent="0.3">
      <c r="A33" s="27" t="s">
        <v>64</v>
      </c>
      <c r="B33" s="28" t="s">
        <v>20</v>
      </c>
      <c r="C33" s="53" t="s">
        <v>21</v>
      </c>
      <c r="D33" s="28" t="s">
        <v>22</v>
      </c>
      <c r="E33" s="54" t="s">
        <v>23</v>
      </c>
    </row>
    <row r="34" spans="1:5" x14ac:dyDescent="0.3">
      <c r="A34" s="24" t="s">
        <v>24</v>
      </c>
      <c r="B34" s="58">
        <v>0</v>
      </c>
      <c r="C34" s="58">
        <v>0</v>
      </c>
      <c r="D34" s="58">
        <v>0</v>
      </c>
      <c r="E34" s="58">
        <v>0</v>
      </c>
    </row>
    <row r="35" spans="1:5" x14ac:dyDescent="0.3">
      <c r="A35" s="24" t="s">
        <v>25</v>
      </c>
      <c r="B35" s="58">
        <v>0</v>
      </c>
      <c r="C35" s="58">
        <v>0</v>
      </c>
      <c r="D35" s="58">
        <v>0</v>
      </c>
      <c r="E35" s="58">
        <v>0</v>
      </c>
    </row>
    <row r="36" spans="1:5" x14ac:dyDescent="0.3">
      <c r="A36" s="24" t="s">
        <v>26</v>
      </c>
      <c r="B36" s="58">
        <v>0</v>
      </c>
      <c r="C36" s="58">
        <v>0</v>
      </c>
      <c r="D36" s="58">
        <v>0</v>
      </c>
      <c r="E36" s="58">
        <v>0</v>
      </c>
    </row>
    <row r="37" spans="1:5" x14ac:dyDescent="0.3">
      <c r="A37" s="24" t="s">
        <v>27</v>
      </c>
      <c r="B37" s="58">
        <v>0</v>
      </c>
      <c r="C37" s="58">
        <v>0</v>
      </c>
      <c r="D37" s="58">
        <v>0</v>
      </c>
      <c r="E37" s="58">
        <v>0</v>
      </c>
    </row>
  </sheetData>
  <sheetProtection algorithmName="SHA-512" hashValue="a6T0a5ZDYGvbVnZulGMRyg8MWNnH9jU3qScnMfjvjhFT/RhPpYPMlwf7aHzXlbAC2GdFqnuJjTx+gUDc5XISNw==" saltValue="GhFBnv3O0waExAjM9l14OA=="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11A68-D250-4EA3-A07C-C4C7ECBC54E1}">
  <dimension ref="A1:G38"/>
  <sheetViews>
    <sheetView showGridLines="0" topLeftCell="A13" workbookViewId="0">
      <selection activeCell="E37" sqref="E37"/>
    </sheetView>
  </sheetViews>
  <sheetFormatPr defaultRowHeight="14.4" x14ac:dyDescent="0.3"/>
  <cols>
    <col min="1" max="1" width="44.88671875" customWidth="1"/>
    <col min="2" max="2" width="31.33203125" customWidth="1"/>
    <col min="3" max="4" width="24.6640625" customWidth="1"/>
    <col min="5" max="6" width="26.5546875" customWidth="1"/>
    <col min="7" max="7" width="19.33203125" customWidth="1"/>
  </cols>
  <sheetData>
    <row r="1" spans="1:7" x14ac:dyDescent="0.3">
      <c r="A1" s="1" t="s">
        <v>38</v>
      </c>
    </row>
    <row r="2" spans="1:7" x14ac:dyDescent="0.3">
      <c r="A2" s="3" t="s">
        <v>39</v>
      </c>
    </row>
    <row r="3" spans="1:7" x14ac:dyDescent="0.3">
      <c r="A3" t="s">
        <v>40</v>
      </c>
      <c r="B3" s="60" t="s">
        <v>111</v>
      </c>
    </row>
    <row r="5" spans="1:7" x14ac:dyDescent="0.3">
      <c r="A5" s="26" t="s">
        <v>29</v>
      </c>
      <c r="B5" s="26" t="s">
        <v>88</v>
      </c>
      <c r="C5" s="26" t="s">
        <v>4</v>
      </c>
      <c r="D5" s="26" t="s">
        <v>5</v>
      </c>
      <c r="E5" s="26" t="s">
        <v>6</v>
      </c>
      <c r="F5" s="26" t="s">
        <v>7</v>
      </c>
      <c r="G5" s="26" t="s">
        <v>8</v>
      </c>
    </row>
    <row r="6" spans="1:7" x14ac:dyDescent="0.3">
      <c r="A6" s="14" t="s">
        <v>9</v>
      </c>
      <c r="B6" s="15"/>
      <c r="C6" s="15"/>
      <c r="D6" s="15"/>
      <c r="E6" s="15"/>
      <c r="F6" s="15"/>
      <c r="G6" s="15"/>
    </row>
    <row r="7" spans="1:7" x14ac:dyDescent="0.3">
      <c r="A7" s="4" t="s">
        <v>41</v>
      </c>
      <c r="B7" s="58">
        <v>0</v>
      </c>
      <c r="C7" s="4">
        <v>45</v>
      </c>
      <c r="D7" s="67"/>
      <c r="E7" s="4">
        <v>2</v>
      </c>
      <c r="F7" s="4">
        <f>+E7*52</f>
        <v>104</v>
      </c>
      <c r="G7" s="6">
        <f>+B7*D7*E7*52</f>
        <v>0</v>
      </c>
    </row>
    <row r="8" spans="1:7" x14ac:dyDescent="0.3">
      <c r="A8" s="4" t="s">
        <v>42</v>
      </c>
      <c r="B8" s="58">
        <v>0</v>
      </c>
      <c r="C8" s="4">
        <v>113</v>
      </c>
      <c r="D8" s="67"/>
      <c r="E8" s="4">
        <v>2</v>
      </c>
      <c r="F8" s="4">
        <f t="shared" ref="F8:F10" si="0">+E8*52</f>
        <v>104</v>
      </c>
      <c r="G8" s="6">
        <f t="shared" ref="G8:G10" si="1">+B8*D8*E8*52</f>
        <v>0</v>
      </c>
    </row>
    <row r="9" spans="1:7" x14ac:dyDescent="0.3">
      <c r="A9" s="4" t="s">
        <v>43</v>
      </c>
      <c r="B9" s="58">
        <v>0</v>
      </c>
      <c r="C9" s="4">
        <v>47</v>
      </c>
      <c r="D9" s="67"/>
      <c r="E9" s="4">
        <v>2</v>
      </c>
      <c r="F9" s="4">
        <f t="shared" si="0"/>
        <v>104</v>
      </c>
      <c r="G9" s="6">
        <f t="shared" si="1"/>
        <v>0</v>
      </c>
    </row>
    <row r="10" spans="1:7" x14ac:dyDescent="0.3">
      <c r="A10" s="4" t="s">
        <v>32</v>
      </c>
      <c r="B10" s="58">
        <v>0</v>
      </c>
      <c r="C10" s="4">
        <v>66</v>
      </c>
      <c r="D10" s="67"/>
      <c r="E10" s="4">
        <v>2</v>
      </c>
      <c r="F10" s="4">
        <f t="shared" si="0"/>
        <v>104</v>
      </c>
      <c r="G10" s="6">
        <f t="shared" si="1"/>
        <v>0</v>
      </c>
    </row>
    <row r="11" spans="1:7" x14ac:dyDescent="0.3">
      <c r="A11" s="4" t="s">
        <v>14</v>
      </c>
      <c r="B11" s="4"/>
      <c r="C11" s="7">
        <f t="shared" ref="C11:F11" si="2">SUM(C7:C10)</f>
        <v>271</v>
      </c>
      <c r="D11" s="7">
        <f t="shared" si="2"/>
        <v>0</v>
      </c>
      <c r="E11" s="7">
        <f t="shared" si="2"/>
        <v>8</v>
      </c>
      <c r="F11" s="7">
        <f t="shared" si="2"/>
        <v>416</v>
      </c>
      <c r="G11" s="43">
        <f>SUM(G7:G10)</f>
        <v>0</v>
      </c>
    </row>
    <row r="14" spans="1:7" x14ac:dyDescent="0.3">
      <c r="A14" s="31" t="s">
        <v>15</v>
      </c>
      <c r="B14" s="31" t="s">
        <v>90</v>
      </c>
      <c r="C14" s="31" t="s">
        <v>4</v>
      </c>
      <c r="D14" s="31" t="s">
        <v>7</v>
      </c>
      <c r="E14" s="31" t="s">
        <v>8</v>
      </c>
    </row>
    <row r="15" spans="1:7" x14ac:dyDescent="0.3">
      <c r="A15" s="29" t="s">
        <v>9</v>
      </c>
      <c r="B15" s="4"/>
      <c r="C15" s="4"/>
      <c r="D15" s="4"/>
      <c r="E15" s="10"/>
    </row>
    <row r="16" spans="1:7" x14ac:dyDescent="0.3">
      <c r="A16" s="24" t="s">
        <v>16</v>
      </c>
      <c r="B16" s="58">
        <v>0</v>
      </c>
      <c r="C16" s="4">
        <v>50</v>
      </c>
      <c r="D16" s="4">
        <v>4</v>
      </c>
      <c r="E16" s="10">
        <f t="shared" ref="E16:E17" si="3">+D16*C16*B16</f>
        <v>0</v>
      </c>
    </row>
    <row r="17" spans="1:5" x14ac:dyDescent="0.3">
      <c r="A17" s="24" t="s">
        <v>33</v>
      </c>
      <c r="B17" s="58">
        <v>0</v>
      </c>
      <c r="C17" s="4">
        <v>50</v>
      </c>
      <c r="D17" s="4">
        <v>4</v>
      </c>
      <c r="E17" s="10">
        <f t="shared" si="3"/>
        <v>0</v>
      </c>
    </row>
    <row r="18" spans="1:5" x14ac:dyDescent="0.3">
      <c r="A18" s="24" t="s">
        <v>19</v>
      </c>
      <c r="B18" s="24"/>
      <c r="C18" s="24">
        <f>SUM(C15:C17)</f>
        <v>100</v>
      </c>
      <c r="D18" s="24">
        <f>SUM(D15:D17)</f>
        <v>8</v>
      </c>
      <c r="E18" s="38">
        <f>SUM(E15:E17)</f>
        <v>0</v>
      </c>
    </row>
    <row r="19" spans="1:5" x14ac:dyDescent="0.3">
      <c r="A19" s="2"/>
    </row>
    <row r="21" spans="1:5" x14ac:dyDescent="0.3">
      <c r="A21" s="39" t="s">
        <v>38</v>
      </c>
      <c r="B21" s="44" t="s">
        <v>66</v>
      </c>
    </row>
    <row r="22" spans="1:5" x14ac:dyDescent="0.3">
      <c r="A22" s="4" t="s">
        <v>29</v>
      </c>
      <c r="B22" s="25">
        <f>G11</f>
        <v>0</v>
      </c>
    </row>
    <row r="23" spans="1:5" x14ac:dyDescent="0.3">
      <c r="A23" s="4" t="s">
        <v>15</v>
      </c>
      <c r="B23" s="25">
        <f>E18</f>
        <v>0</v>
      </c>
    </row>
    <row r="24" spans="1:5" x14ac:dyDescent="0.3">
      <c r="A24" s="4"/>
      <c r="B24" s="4"/>
    </row>
    <row r="25" spans="1:5" x14ac:dyDescent="0.3">
      <c r="A25" s="4" t="s">
        <v>19</v>
      </c>
      <c r="B25" s="25">
        <f>SUM(B22:B23)</f>
        <v>0</v>
      </c>
    </row>
    <row r="27" spans="1:5" x14ac:dyDescent="0.3">
      <c r="A27" t="s">
        <v>87</v>
      </c>
    </row>
    <row r="29" spans="1:5" x14ac:dyDescent="0.3">
      <c r="A29" t="s">
        <v>83</v>
      </c>
      <c r="B29" t="s">
        <v>84</v>
      </c>
    </row>
    <row r="30" spans="1:5" x14ac:dyDescent="0.3">
      <c r="A30" t="s">
        <v>21</v>
      </c>
      <c r="B30" t="s">
        <v>85</v>
      </c>
    </row>
    <row r="31" spans="1:5" x14ac:dyDescent="0.3">
      <c r="A31" t="s">
        <v>22</v>
      </c>
      <c r="B31" t="s">
        <v>86</v>
      </c>
    </row>
    <row r="32" spans="1:5" x14ac:dyDescent="0.3">
      <c r="A32" t="s">
        <v>23</v>
      </c>
      <c r="B32" t="s">
        <v>65</v>
      </c>
    </row>
    <row r="34" spans="1:5" ht="14.4" customHeight="1" x14ac:dyDescent="0.3">
      <c r="A34" s="27" t="s">
        <v>64</v>
      </c>
      <c r="B34" s="28" t="s">
        <v>20</v>
      </c>
      <c r="C34" s="53" t="s">
        <v>21</v>
      </c>
      <c r="D34" s="28" t="s">
        <v>22</v>
      </c>
      <c r="E34" s="54" t="s">
        <v>23</v>
      </c>
    </row>
    <row r="35" spans="1:5" x14ac:dyDescent="0.3">
      <c r="A35" s="24" t="s">
        <v>24</v>
      </c>
      <c r="B35" s="58">
        <v>0</v>
      </c>
      <c r="C35" s="58">
        <v>0</v>
      </c>
      <c r="D35" s="58">
        <v>0</v>
      </c>
      <c r="E35" s="58">
        <v>0</v>
      </c>
    </row>
    <row r="36" spans="1:5" x14ac:dyDescent="0.3">
      <c r="A36" s="24" t="s">
        <v>25</v>
      </c>
      <c r="B36" s="58">
        <v>0</v>
      </c>
      <c r="C36" s="58">
        <v>0</v>
      </c>
      <c r="D36" s="58">
        <v>0</v>
      </c>
      <c r="E36" s="58">
        <v>0</v>
      </c>
    </row>
    <row r="37" spans="1:5" x14ac:dyDescent="0.3">
      <c r="A37" s="24" t="s">
        <v>26</v>
      </c>
      <c r="B37" s="58">
        <v>0</v>
      </c>
      <c r="C37" s="58">
        <v>0</v>
      </c>
      <c r="D37" s="58">
        <v>0</v>
      </c>
      <c r="E37" s="58">
        <v>0</v>
      </c>
    </row>
    <row r="38" spans="1:5" x14ac:dyDescent="0.3">
      <c r="A38" s="24" t="s">
        <v>27</v>
      </c>
      <c r="B38" s="58">
        <v>0</v>
      </c>
      <c r="C38" s="58">
        <v>0</v>
      </c>
      <c r="D38" s="58">
        <v>0</v>
      </c>
      <c r="E38" s="58">
        <v>0</v>
      </c>
    </row>
  </sheetData>
  <sheetProtection algorithmName="SHA-512" hashValue="m+36lUBUDC95tEx9KaIQ11JfY5xcBp39R/s6pAHW7BEaOc9ITNjuJ/kPnpFzRSoudWdSz7S/x7bTbBtygfJgLg==" saltValue="hjJwmA31bmInUdu1uMrkHA==" spinCount="100000" sheet="1" objects="1" scenarios="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E5BD1-B583-41EE-A2EC-B7A84F7EE7E2}">
  <dimension ref="A1:G37"/>
  <sheetViews>
    <sheetView showGridLines="0" topLeftCell="A13" workbookViewId="0">
      <selection activeCell="F22" sqref="F22"/>
    </sheetView>
  </sheetViews>
  <sheetFormatPr defaultRowHeight="14.4" x14ac:dyDescent="0.3"/>
  <cols>
    <col min="1" max="1" width="44.88671875" customWidth="1"/>
    <col min="2" max="2" width="28.33203125" customWidth="1"/>
    <col min="3" max="4" width="24.6640625" customWidth="1"/>
    <col min="5" max="6" width="26.5546875" customWidth="1"/>
    <col min="7" max="7" width="19.33203125" customWidth="1"/>
  </cols>
  <sheetData>
    <row r="1" spans="1:7" x14ac:dyDescent="0.3">
      <c r="A1" s="1" t="s">
        <v>44</v>
      </c>
    </row>
    <row r="2" spans="1:7" x14ac:dyDescent="0.3">
      <c r="A2" t="s">
        <v>45</v>
      </c>
    </row>
    <row r="3" spans="1:7" x14ac:dyDescent="0.3">
      <c r="A3" t="s">
        <v>40</v>
      </c>
      <c r="B3" s="60" t="s">
        <v>111</v>
      </c>
    </row>
    <row r="5" spans="1:7" x14ac:dyDescent="0.3">
      <c r="A5" s="26" t="s">
        <v>3</v>
      </c>
      <c r="B5" s="26" t="s">
        <v>88</v>
      </c>
      <c r="C5" s="26" t="s">
        <v>4</v>
      </c>
      <c r="D5" s="26" t="s">
        <v>5</v>
      </c>
      <c r="E5" s="26" t="s">
        <v>6</v>
      </c>
      <c r="F5" s="26" t="s">
        <v>7</v>
      </c>
      <c r="G5" s="26" t="s">
        <v>8</v>
      </c>
    </row>
    <row r="6" spans="1:7" x14ac:dyDescent="0.3">
      <c r="A6" s="14" t="s">
        <v>9</v>
      </c>
      <c r="B6" s="15"/>
      <c r="C6" s="15"/>
      <c r="D6" s="15"/>
      <c r="E6" s="15"/>
      <c r="F6" s="15"/>
      <c r="G6" s="15"/>
    </row>
    <row r="7" spans="1:7" x14ac:dyDescent="0.3">
      <c r="A7" s="4" t="s">
        <v>10</v>
      </c>
      <c r="B7" s="58">
        <v>0</v>
      </c>
      <c r="C7" s="4">
        <v>15</v>
      </c>
      <c r="D7" s="67"/>
      <c r="E7" s="4">
        <v>2</v>
      </c>
      <c r="F7" s="4">
        <f>+E7*52</f>
        <v>104</v>
      </c>
      <c r="G7" s="6">
        <f>+B7*D7*E7*52</f>
        <v>0</v>
      </c>
    </row>
    <row r="8" spans="1:7" x14ac:dyDescent="0.3">
      <c r="A8" s="4" t="s">
        <v>12</v>
      </c>
      <c r="B8" s="58">
        <v>0</v>
      </c>
      <c r="C8" s="37" t="s">
        <v>37</v>
      </c>
      <c r="D8" s="67"/>
      <c r="E8" s="4">
        <v>2</v>
      </c>
      <c r="F8" s="4">
        <f t="shared" ref="F8:F9" si="0">+E8*52</f>
        <v>104</v>
      </c>
      <c r="G8" s="6">
        <f t="shared" ref="G8:G9" si="1">+B8*D8*E8*52</f>
        <v>0</v>
      </c>
    </row>
    <row r="9" spans="1:7" x14ac:dyDescent="0.3">
      <c r="A9" s="4" t="s">
        <v>32</v>
      </c>
      <c r="B9" s="58">
        <v>0</v>
      </c>
      <c r="C9" s="4">
        <v>1.5</v>
      </c>
      <c r="D9" s="67"/>
      <c r="E9" s="4">
        <v>2</v>
      </c>
      <c r="F9" s="4">
        <f t="shared" si="0"/>
        <v>104</v>
      </c>
      <c r="G9" s="6">
        <f t="shared" si="1"/>
        <v>0</v>
      </c>
    </row>
    <row r="10" spans="1:7" x14ac:dyDescent="0.3">
      <c r="A10" s="4" t="s">
        <v>14</v>
      </c>
      <c r="B10" s="4"/>
      <c r="C10" s="7">
        <f>SUM(C7:C9)</f>
        <v>16.5</v>
      </c>
      <c r="D10" s="7">
        <f>SUM(D7:D9)</f>
        <v>0</v>
      </c>
      <c r="E10" s="45">
        <f>SUM(E7:E9)</f>
        <v>6</v>
      </c>
      <c r="F10" s="7">
        <f>SUM(F7:F9)</f>
        <v>312</v>
      </c>
      <c r="G10" s="43">
        <f>SUM(G7:G9)</f>
        <v>0</v>
      </c>
    </row>
    <row r="13" spans="1:7" x14ac:dyDescent="0.3">
      <c r="A13" s="31" t="s">
        <v>15</v>
      </c>
      <c r="B13" s="31" t="s">
        <v>89</v>
      </c>
      <c r="C13" s="31" t="s">
        <v>4</v>
      </c>
      <c r="D13" s="31" t="s">
        <v>7</v>
      </c>
      <c r="E13" s="31" t="s">
        <v>8</v>
      </c>
    </row>
    <row r="14" spans="1:7" x14ac:dyDescent="0.3">
      <c r="A14" s="14" t="s">
        <v>9</v>
      </c>
      <c r="B14" s="4"/>
      <c r="C14" s="4"/>
      <c r="D14" s="4"/>
      <c r="E14" s="10"/>
    </row>
    <row r="15" spans="1:7" x14ac:dyDescent="0.3">
      <c r="A15" s="24" t="s">
        <v>16</v>
      </c>
      <c r="B15" s="67"/>
      <c r="C15" s="4">
        <v>5</v>
      </c>
      <c r="D15" s="4">
        <v>4</v>
      </c>
      <c r="E15" s="10">
        <f t="shared" ref="E15:E16" si="2">+D15*C15*B15</f>
        <v>0</v>
      </c>
    </row>
    <row r="16" spans="1:7" x14ac:dyDescent="0.3">
      <c r="A16" s="24" t="s">
        <v>33</v>
      </c>
      <c r="B16" s="67"/>
      <c r="C16" s="4">
        <v>5</v>
      </c>
      <c r="D16" s="4">
        <v>4</v>
      </c>
      <c r="E16" s="10">
        <f t="shared" si="2"/>
        <v>0</v>
      </c>
    </row>
    <row r="17" spans="1:5" x14ac:dyDescent="0.3">
      <c r="A17" s="24" t="s">
        <v>19</v>
      </c>
      <c r="B17" s="24"/>
      <c r="C17" s="24">
        <f>SUM(C14:C16)</f>
        <v>10</v>
      </c>
      <c r="D17" s="24">
        <f>SUM(D14:D16)</f>
        <v>8</v>
      </c>
      <c r="E17" s="38">
        <f>SUM(E14:E16)</f>
        <v>0</v>
      </c>
    </row>
    <row r="18" spans="1:5" x14ac:dyDescent="0.3">
      <c r="A18" s="2"/>
    </row>
    <row r="20" spans="1:5" x14ac:dyDescent="0.3">
      <c r="A20" s="44" t="s">
        <v>28</v>
      </c>
      <c r="B20" s="41"/>
    </row>
    <row r="21" spans="1:5" x14ac:dyDescent="0.3">
      <c r="A21" s="4" t="s">
        <v>29</v>
      </c>
      <c r="B21" s="25">
        <f>G10</f>
        <v>0</v>
      </c>
    </row>
    <row r="22" spans="1:5" x14ac:dyDescent="0.3">
      <c r="A22" s="4" t="s">
        <v>15</v>
      </c>
      <c r="B22" s="25">
        <f>E17</f>
        <v>0</v>
      </c>
    </row>
    <row r="23" spans="1:5" x14ac:dyDescent="0.3">
      <c r="A23" s="4"/>
      <c r="B23" s="4"/>
    </row>
    <row r="24" spans="1:5" x14ac:dyDescent="0.3">
      <c r="A24" s="4" t="s">
        <v>19</v>
      </c>
      <c r="B24" s="25">
        <f>SUM(B21:B22)</f>
        <v>0</v>
      </c>
    </row>
    <row r="26" spans="1:5" x14ac:dyDescent="0.3">
      <c r="A26" t="s">
        <v>87</v>
      </c>
    </row>
    <row r="28" spans="1:5" x14ac:dyDescent="0.3">
      <c r="A28" t="s">
        <v>83</v>
      </c>
      <c r="B28" t="s">
        <v>84</v>
      </c>
    </row>
    <row r="29" spans="1:5" x14ac:dyDescent="0.3">
      <c r="A29" t="s">
        <v>21</v>
      </c>
      <c r="B29" t="s">
        <v>85</v>
      </c>
    </row>
    <row r="30" spans="1:5" x14ac:dyDescent="0.3">
      <c r="A30" t="s">
        <v>22</v>
      </c>
      <c r="B30" t="s">
        <v>86</v>
      </c>
    </row>
    <row r="31" spans="1:5" x14ac:dyDescent="0.3">
      <c r="A31" t="s">
        <v>23</v>
      </c>
      <c r="B31" t="s">
        <v>65</v>
      </c>
    </row>
    <row r="33" spans="1:5" ht="14.4" customHeight="1" x14ac:dyDescent="0.3">
      <c r="A33" s="27" t="s">
        <v>64</v>
      </c>
      <c r="B33" s="28" t="s">
        <v>20</v>
      </c>
      <c r="C33" s="53" t="s">
        <v>21</v>
      </c>
      <c r="D33" s="28" t="s">
        <v>22</v>
      </c>
      <c r="E33" s="54" t="s">
        <v>23</v>
      </c>
    </row>
    <row r="34" spans="1:5" x14ac:dyDescent="0.3">
      <c r="A34" s="24" t="s">
        <v>24</v>
      </c>
      <c r="B34" s="58">
        <v>0</v>
      </c>
      <c r="C34" s="58">
        <v>0</v>
      </c>
      <c r="D34" s="58">
        <v>0</v>
      </c>
      <c r="E34" s="58">
        <v>0</v>
      </c>
    </row>
    <row r="35" spans="1:5" x14ac:dyDescent="0.3">
      <c r="A35" s="24" t="s">
        <v>25</v>
      </c>
      <c r="B35" s="58">
        <v>0</v>
      </c>
      <c r="C35" s="58">
        <v>0</v>
      </c>
      <c r="D35" s="58">
        <v>0</v>
      </c>
      <c r="E35" s="58">
        <v>0</v>
      </c>
    </row>
    <row r="36" spans="1:5" x14ac:dyDescent="0.3">
      <c r="A36" s="24" t="s">
        <v>26</v>
      </c>
      <c r="B36" s="58">
        <v>0</v>
      </c>
      <c r="C36" s="58">
        <v>0</v>
      </c>
      <c r="D36" s="58">
        <v>0</v>
      </c>
      <c r="E36" s="58">
        <v>0</v>
      </c>
    </row>
    <row r="37" spans="1:5" x14ac:dyDescent="0.3">
      <c r="A37" s="24" t="s">
        <v>27</v>
      </c>
      <c r="B37" s="58">
        <v>0</v>
      </c>
      <c r="C37" s="58">
        <v>0</v>
      </c>
      <c r="D37" s="58">
        <v>0</v>
      </c>
      <c r="E37" s="58">
        <v>0</v>
      </c>
    </row>
  </sheetData>
  <sheetProtection algorithmName="SHA-512" hashValue="Vrbv1rFzlSuCfk+PqYREHhe/bLhohvUrm8O+z8HKdiQcI7L/vDo84x4gdLrOzwBCvBK33d843k/rD8R1mxTN/Q==" saltValue="v5dklaCEumx39FSTQ+M4mg==" spinCount="100000"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6FDCF-11E7-455A-BE7C-03B4076CB130}">
  <dimension ref="A1:G20"/>
  <sheetViews>
    <sheetView showGridLines="0" workbookViewId="0">
      <selection activeCell="D4" sqref="D4:F14"/>
    </sheetView>
  </sheetViews>
  <sheetFormatPr defaultRowHeight="14.4" x14ac:dyDescent="0.3"/>
  <cols>
    <col min="1" max="1" width="56.88671875" customWidth="1"/>
    <col min="2" max="2" width="31.44140625" customWidth="1"/>
    <col min="3" max="3" width="14.21875" customWidth="1"/>
    <col min="4" max="4" width="17" customWidth="1"/>
    <col min="5" max="5" width="30.44140625" customWidth="1"/>
    <col min="6" max="6" width="32.77734375" customWidth="1"/>
    <col min="7" max="7" width="20.109375" customWidth="1"/>
  </cols>
  <sheetData>
    <row r="1" spans="1:7" ht="28.8" x14ac:dyDescent="0.3">
      <c r="A1" s="49" t="s">
        <v>60</v>
      </c>
      <c r="B1" s="49" t="s">
        <v>63</v>
      </c>
      <c r="C1" s="49" t="s">
        <v>97</v>
      </c>
      <c r="D1" s="49" t="s">
        <v>100</v>
      </c>
      <c r="E1" s="49" t="s">
        <v>54</v>
      </c>
      <c r="F1" s="49" t="s">
        <v>101</v>
      </c>
      <c r="G1" s="49" t="s">
        <v>62</v>
      </c>
    </row>
    <row r="2" spans="1:7" x14ac:dyDescent="0.3">
      <c r="A2" s="46" t="s">
        <v>53</v>
      </c>
      <c r="B2" s="4"/>
      <c r="C2" s="4"/>
      <c r="D2" s="4"/>
      <c r="E2" s="4"/>
      <c r="F2" s="4"/>
      <c r="G2" s="4"/>
    </row>
    <row r="3" spans="1:7" x14ac:dyDescent="0.3">
      <c r="A3" s="4"/>
      <c r="B3" s="4"/>
      <c r="C3" s="4"/>
      <c r="D3" s="4"/>
      <c r="E3" s="4"/>
      <c r="F3" s="4"/>
      <c r="G3" s="4"/>
    </row>
    <row r="4" spans="1:7" ht="28.8" x14ac:dyDescent="0.3">
      <c r="A4" s="47" t="s">
        <v>46</v>
      </c>
      <c r="B4" s="63" t="s">
        <v>106</v>
      </c>
      <c r="C4" s="63">
        <v>55</v>
      </c>
      <c r="D4" s="58">
        <v>0</v>
      </c>
      <c r="E4" s="71"/>
      <c r="F4" s="71"/>
      <c r="G4" s="50">
        <f>C4*D4</f>
        <v>0</v>
      </c>
    </row>
    <row r="5" spans="1:7" x14ac:dyDescent="0.3">
      <c r="A5" s="4" t="s">
        <v>47</v>
      </c>
      <c r="B5" s="63" t="s">
        <v>105</v>
      </c>
      <c r="C5" s="63">
        <v>35</v>
      </c>
      <c r="D5" s="58">
        <v>0</v>
      </c>
      <c r="E5" s="71"/>
      <c r="F5" s="71"/>
      <c r="G5" s="50">
        <f t="shared" ref="G5:G14" si="0">C5*D5</f>
        <v>0</v>
      </c>
    </row>
    <row r="6" spans="1:7" x14ac:dyDescent="0.3">
      <c r="A6" s="47" t="s">
        <v>48</v>
      </c>
      <c r="B6" s="63" t="s">
        <v>107</v>
      </c>
      <c r="C6" s="63">
        <v>5</v>
      </c>
      <c r="D6" s="58">
        <v>0</v>
      </c>
      <c r="E6" s="71"/>
      <c r="F6" s="71"/>
      <c r="G6" s="50">
        <f t="shared" si="0"/>
        <v>0</v>
      </c>
    </row>
    <row r="7" spans="1:7" x14ac:dyDescent="0.3">
      <c r="A7" s="47" t="s">
        <v>49</v>
      </c>
      <c r="B7" s="63" t="s">
        <v>108</v>
      </c>
      <c r="C7" s="63">
        <v>7</v>
      </c>
      <c r="D7" s="58">
        <v>0</v>
      </c>
      <c r="E7" s="71"/>
      <c r="F7" s="71"/>
      <c r="G7" s="50">
        <f t="shared" si="0"/>
        <v>0</v>
      </c>
    </row>
    <row r="8" spans="1:7" x14ac:dyDescent="0.3">
      <c r="A8" s="47" t="s">
        <v>50</v>
      </c>
      <c r="B8" s="63" t="s">
        <v>109</v>
      </c>
      <c r="C8" s="63">
        <v>5</v>
      </c>
      <c r="D8" s="58">
        <v>0</v>
      </c>
      <c r="E8" s="71"/>
      <c r="F8" s="71"/>
      <c r="G8" s="50">
        <f t="shared" si="0"/>
        <v>0</v>
      </c>
    </row>
    <row r="9" spans="1:7" x14ac:dyDescent="0.3">
      <c r="A9" s="47" t="s">
        <v>51</v>
      </c>
      <c r="B9" s="63" t="s">
        <v>107</v>
      </c>
      <c r="C9" s="63">
        <v>5</v>
      </c>
      <c r="D9" s="58">
        <v>0</v>
      </c>
      <c r="E9" s="71"/>
      <c r="F9" s="71"/>
      <c r="G9" s="50">
        <f t="shared" si="0"/>
        <v>0</v>
      </c>
    </row>
    <row r="10" spans="1:7" x14ac:dyDescent="0.3">
      <c r="A10" s="47" t="s">
        <v>58</v>
      </c>
      <c r="B10" s="63" t="s">
        <v>104</v>
      </c>
      <c r="C10" s="63">
        <v>6</v>
      </c>
      <c r="D10" s="58">
        <v>0</v>
      </c>
      <c r="E10" s="71"/>
      <c r="F10" s="71"/>
      <c r="G10" s="50">
        <f t="shared" si="0"/>
        <v>0</v>
      </c>
    </row>
    <row r="11" spans="1:7" x14ac:dyDescent="0.3">
      <c r="A11" s="47" t="s">
        <v>59</v>
      </c>
      <c r="B11" s="63" t="s">
        <v>104</v>
      </c>
      <c r="C11" s="63">
        <v>5</v>
      </c>
      <c r="D11" s="58">
        <v>0</v>
      </c>
      <c r="E11" s="71"/>
      <c r="F11" s="71"/>
      <c r="G11" s="50">
        <f t="shared" si="0"/>
        <v>0</v>
      </c>
    </row>
    <row r="12" spans="1:7" x14ac:dyDescent="0.3">
      <c r="A12" s="47" t="s">
        <v>52</v>
      </c>
      <c r="B12" s="63" t="s">
        <v>55</v>
      </c>
      <c r="C12" s="63">
        <v>35</v>
      </c>
      <c r="D12" s="58">
        <v>0</v>
      </c>
      <c r="E12" s="71"/>
      <c r="F12" s="71"/>
      <c r="G12" s="50">
        <f t="shared" si="0"/>
        <v>0</v>
      </c>
    </row>
    <row r="13" spans="1:7" x14ac:dyDescent="0.3">
      <c r="A13" s="4" t="s">
        <v>56</v>
      </c>
      <c r="B13" s="63" t="s">
        <v>103</v>
      </c>
      <c r="C13" s="63">
        <v>3</v>
      </c>
      <c r="D13" s="58">
        <v>0</v>
      </c>
      <c r="E13" s="71"/>
      <c r="F13" s="71"/>
      <c r="G13" s="50">
        <f t="shared" si="0"/>
        <v>0</v>
      </c>
    </row>
    <row r="14" spans="1:7" ht="15" thickBot="1" x14ac:dyDescent="0.35">
      <c r="A14" s="16" t="s">
        <v>57</v>
      </c>
      <c r="B14" s="64" t="s">
        <v>104</v>
      </c>
      <c r="C14" s="64">
        <v>2</v>
      </c>
      <c r="D14" s="59">
        <v>0</v>
      </c>
      <c r="E14" s="72"/>
      <c r="F14" s="72"/>
      <c r="G14" s="50">
        <f t="shared" si="0"/>
        <v>0</v>
      </c>
    </row>
    <row r="15" spans="1:7" x14ac:dyDescent="0.3">
      <c r="A15" s="48" t="s">
        <v>61</v>
      </c>
      <c r="B15" s="65"/>
      <c r="C15" s="65"/>
      <c r="D15" s="17"/>
      <c r="E15" s="17"/>
      <c r="F15" s="17"/>
      <c r="G15" s="5">
        <f>SUM(G4:G14)</f>
        <v>0</v>
      </c>
    </row>
    <row r="16" spans="1:7" x14ac:dyDescent="0.3">
      <c r="A16" s="56"/>
      <c r="G16" s="57"/>
    </row>
    <row r="17" spans="1:7" x14ac:dyDescent="0.3">
      <c r="A17" s="56"/>
      <c r="G17" s="57"/>
    </row>
    <row r="18" spans="1:7" x14ac:dyDescent="0.3">
      <c r="A18" s="82" t="s">
        <v>102</v>
      </c>
      <c r="B18" s="82"/>
      <c r="C18" s="82"/>
      <c r="D18" s="82"/>
      <c r="E18" s="82"/>
      <c r="F18" s="82"/>
    </row>
    <row r="19" spans="1:7" x14ac:dyDescent="0.3">
      <c r="A19" t="s">
        <v>98</v>
      </c>
    </row>
    <row r="20" spans="1:7" x14ac:dyDescent="0.3">
      <c r="A20" t="s">
        <v>99</v>
      </c>
    </row>
  </sheetData>
  <sheetProtection algorithmName="SHA-512" hashValue="rlhpbUUWiSF5pZqAOUzlZ3XVZFhybF/k2e1rS2R/+v84krfntu9nVPYo0qgxnIQZhH0rkqL8dJdw4obguTzVVA==" saltValue="Hb9nULirK2siVi2kidghXA==" spinCount="100000" sheet="1" objects="1" scenarios="1"/>
  <mergeCells count="1">
    <mergeCell ref="A18:F18"/>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F311F6457E0494D8C7C8A26B421C335" ma:contentTypeVersion="4" ma:contentTypeDescription="Een nieuw document maken." ma:contentTypeScope="" ma:versionID="fb42c875f3a43caccbd7531baff493f0">
  <xsd:schema xmlns:xsd="http://www.w3.org/2001/XMLSchema" xmlns:xs="http://www.w3.org/2001/XMLSchema" xmlns:p="http://schemas.microsoft.com/office/2006/metadata/properties" xmlns:ns2="f789796d-95dc-47a9-8663-3bb4ed9fa913" targetNamespace="http://schemas.microsoft.com/office/2006/metadata/properties" ma:root="true" ma:fieldsID="a3155f7c7060c351f74a62494ca15902" ns2:_="">
    <xsd:import namespace="f789796d-95dc-47a9-8663-3bb4ed9fa91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89796d-95dc-47a9-8663-3bb4ed9fa9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3755E76-C418-4430-9754-729FBD795BE5}">
  <ds:schemaRefs>
    <ds:schemaRef ds:uri="http://schemas.microsoft.com/sharepoint/v3/contenttype/forms"/>
  </ds:schemaRefs>
</ds:datastoreItem>
</file>

<file path=customXml/itemProps2.xml><?xml version="1.0" encoding="utf-8"?>
<ds:datastoreItem xmlns:ds="http://schemas.openxmlformats.org/officeDocument/2006/customXml" ds:itemID="{FC8FA470-8A2A-4DF8-8E4C-6C9E82A6DB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89796d-95dc-47a9-8663-3bb4ed9fa9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9975090-937B-4492-8131-BF7D09AEAA9C}">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f789796d-95dc-47a9-8663-3bb4ed9fa91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Voorblad</vt:lpstr>
      <vt:lpstr>Soest kantoor + kantine</vt:lpstr>
      <vt:lpstr>Soest werkplaats</vt:lpstr>
      <vt:lpstr>Soest recyclingstation</vt:lpstr>
      <vt:lpstr>Zeist kantoor + kantine</vt:lpstr>
      <vt:lpstr>Zeist recyclingstation</vt:lpstr>
      <vt:lpstr>Levering sanitaire artikelen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Jeroen Duijster</dc:creator>
  <cp:keywords/>
  <dc:description/>
  <cp:lastModifiedBy>Tim Kronenberg</cp:lastModifiedBy>
  <cp:revision/>
  <dcterms:created xsi:type="dcterms:W3CDTF">2015-06-05T18:17:20Z</dcterms:created>
  <dcterms:modified xsi:type="dcterms:W3CDTF">2024-06-14T07:58:33Z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0x0101005F311F6457E0494D8C7C8A26B421C335</vt:lpwstr>
  </property>
</Properties>
</file>