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facilicomgroup-my.sharepoint.com/personal/wim_willems_facilicom_nl/Documents/Bureaublad/"/>
    </mc:Choice>
  </mc:AlternateContent>
  <xr:revisionPtr revIDLastSave="0" documentId="8_{789283E1-ED22-4B43-A63D-F03EFADBB7A1}" xr6:coauthVersionLast="47" xr6:coauthVersionMax="47" xr10:uidLastSave="{00000000-0000-0000-0000-000000000000}"/>
  <workbookProtection workbookAlgorithmName="SHA-512" workbookHashValue="2vTDMbAApmtQ/Ev8bWaNFk1Legt4ZqcXxGp3qYoM9RXlyY0YFGLR78R14J++b8mo70+Ro6E5w9qwPWHbgteB+w==" workbookSaltValue="Pp99vzLA3mZqEgOAfuGdog==" workbookSpinCount="100000" lockStructure="1"/>
  <bookViews>
    <workbookView xWindow="28680" yWindow="-120" windowWidth="29040" windowHeight="15720" xr2:uid="{AECC8C0E-4D50-425B-8D28-E043D43C4AB8}"/>
  </bookViews>
  <sheets>
    <sheet name="Invulinstructie" sheetId="11" r:id="rId1"/>
    <sheet name="uurtarieven " sheetId="2" r:id="rId2"/>
    <sheet name="onderhoud" sheetId="3" r:id="rId3"/>
    <sheet name="levering meubilair" sheetId="4" r:id="rId4"/>
    <sheet name="transportkosten" sheetId="9" r:id="rId5"/>
    <sheet name="inventarisatie" sheetId="8" r:id="rId6"/>
    <sheet name="meubelmanagement" sheetId="6" r:id="rId7"/>
    <sheet name="totaal" sheetId="5"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8" i="3" l="1"/>
  <c r="K25" i="4"/>
  <c r="E5" i="9"/>
  <c r="K36" i="4"/>
  <c r="K26" i="4"/>
  <c r="K20" i="4"/>
  <c r="K21" i="4"/>
  <c r="K22" i="4"/>
  <c r="K19" i="4"/>
  <c r="K6" i="4"/>
  <c r="K7" i="4"/>
  <c r="K8" i="4"/>
  <c r="K9" i="4"/>
  <c r="K10" i="4"/>
  <c r="K11" i="4"/>
  <c r="K12" i="4"/>
  <c r="K13" i="4"/>
  <c r="K14" i="4"/>
  <c r="K15" i="4"/>
  <c r="K16" i="4"/>
  <c r="K17" i="4"/>
  <c r="K5" i="4"/>
  <c r="K4" i="4"/>
  <c r="K3" i="4"/>
  <c r="E10" i="2"/>
  <c r="E4" i="2" l="1"/>
  <c r="E2" i="9"/>
  <c r="E3" i="9"/>
  <c r="B10" i="5"/>
  <c r="E4" i="6"/>
  <c r="E3" i="6"/>
  <c r="E2" i="6"/>
  <c r="D34" i="8"/>
  <c r="K23" i="4"/>
  <c r="E3" i="2"/>
  <c r="E2" i="2"/>
  <c r="I35" i="3" l="1"/>
  <c r="I34" i="3"/>
  <c r="I33" i="3"/>
  <c r="I31" i="3"/>
  <c r="I29" i="3"/>
  <c r="I25" i="3"/>
  <c r="I24" i="3"/>
  <c r="I23" i="3"/>
  <c r="I22" i="3"/>
  <c r="I21" i="3"/>
  <c r="I20" i="3"/>
  <c r="I19" i="3"/>
  <c r="H15" i="3"/>
  <c r="H13" i="3"/>
  <c r="H8" i="3"/>
  <c r="H6" i="3"/>
  <c r="E8" i="9"/>
  <c r="E7" i="9"/>
  <c r="E6" i="9"/>
  <c r="E4" i="9"/>
  <c r="K56" i="4"/>
  <c r="K38" i="4"/>
  <c r="K39" i="4"/>
  <c r="K40" i="4"/>
  <c r="K41" i="4"/>
  <c r="K42" i="4"/>
  <c r="K43" i="4"/>
  <c r="K44" i="4"/>
  <c r="K45" i="4"/>
  <c r="K46" i="4"/>
  <c r="K47" i="4"/>
  <c r="K48" i="4"/>
  <c r="K49" i="4"/>
  <c r="K50" i="4"/>
  <c r="K51" i="4"/>
  <c r="K52" i="4"/>
  <c r="K53" i="4"/>
  <c r="K54" i="4"/>
  <c r="K55" i="4"/>
  <c r="K37" i="4"/>
  <c r="K28" i="4"/>
  <c r="K29" i="4"/>
  <c r="K30" i="4"/>
  <c r="K31" i="4"/>
  <c r="K32" i="4"/>
  <c r="K33" i="4"/>
  <c r="K34" i="4"/>
  <c r="K35" i="4"/>
  <c r="K27" i="4"/>
  <c r="K24" i="4"/>
  <c r="K18" i="4"/>
  <c r="E9" i="9" l="1"/>
  <c r="B8" i="5" s="1"/>
  <c r="K57" i="4"/>
  <c r="B6" i="5" s="1"/>
  <c r="B12" i="5"/>
  <c r="I28" i="3"/>
  <c r="I26" i="3"/>
  <c r="I30" i="3"/>
  <c r="I27" i="3"/>
  <c r="I32" i="3"/>
  <c r="H2" i="3"/>
  <c r="H9" i="3"/>
  <c r="H3" i="3"/>
  <c r="H10" i="3"/>
  <c r="H5" i="3"/>
  <c r="H11" i="3"/>
  <c r="H4" i="3"/>
  <c r="H12" i="3"/>
  <c r="H14" i="3"/>
  <c r="H7" i="3"/>
  <c r="I36" i="3" l="1"/>
  <c r="I39" i="3" s="1"/>
  <c r="H16" i="3"/>
  <c r="E13" i="2"/>
  <c r="E8" i="2"/>
  <c r="E9" i="2"/>
  <c r="E11" i="2"/>
  <c r="E7" i="2"/>
  <c r="E5" i="2"/>
  <c r="E15" i="2" s="1"/>
  <c r="I40" i="3" l="1"/>
  <c r="B4" i="5" s="1"/>
  <c r="B2" i="5"/>
  <c r="B14" i="5" l="1"/>
</calcChain>
</file>

<file path=xl/sharedStrings.xml><?xml version="1.0" encoding="utf-8"?>
<sst xmlns="http://schemas.openxmlformats.org/spreadsheetml/2006/main" count="436" uniqueCount="297">
  <si>
    <t>Tarief</t>
  </si>
  <si>
    <t>Categorie</t>
  </si>
  <si>
    <t>Type ureninzet</t>
  </si>
  <si>
    <t>Aantal uur</t>
  </si>
  <si>
    <t>Totaal</t>
  </si>
  <si>
    <t>Ontwerp</t>
  </si>
  <si>
    <t>Projectmanager / projectleider</t>
  </si>
  <si>
    <t>Adviseur</t>
  </si>
  <si>
    <t>Meubilair</t>
  </si>
  <si>
    <t>Handyman</t>
  </si>
  <si>
    <t>Activiteit</t>
  </si>
  <si>
    <t>Eenheid (post/m2/stuks)</t>
  </si>
  <si>
    <t>beheer/(preventief) onderhoud</t>
  </si>
  <si>
    <t>uren</t>
  </si>
  <si>
    <t>Inrichtingselementen</t>
  </si>
  <si>
    <t>Verplaatsbare (akoestische) wanden </t>
  </si>
  <si>
    <t>Kasten </t>
  </si>
  <si>
    <t>Lockers </t>
  </si>
  <si>
    <t>Staande lampen, lampenkappen en tafellampen </t>
  </si>
  <si>
    <t>Inrichtingselementen voor o.a. receptie en ontvangst </t>
  </si>
  <si>
    <t>Interieurbouwelementen</t>
  </si>
  <si>
    <t>Meubelmanagement</t>
  </si>
  <si>
    <t>Aantal (stuks/items) t.b.v revitalisatie ProRail meubilair</t>
  </si>
  <si>
    <t>Aantal (stuks/items) t.b.v nieuw gebruikt meubilair wat al in de markt aanwezig</t>
  </si>
  <si>
    <t>Aantal (stuks/items) t.b.v nieuw circulair</t>
  </si>
  <si>
    <t>Tarief inschrijver per eenheid - revitalisatie</t>
  </si>
  <si>
    <t>Tarief inschrijver per eenheid - nieuw gebruikt meubilair wat al in de markt aanwezig</t>
  </si>
  <si>
    <t>Tarief inschrijver per eenheid- nieuw circulair</t>
  </si>
  <si>
    <t xml:space="preserve">Totale geraamde investering </t>
  </si>
  <si>
    <t>stuk</t>
  </si>
  <si>
    <t xml:space="preserve">Vergadermeubilair - tafel </t>
  </si>
  <si>
    <t>Vergadermeubilair Bureaustoel projectkamer/vergaderruimte</t>
  </si>
  <si>
    <t>Bureaustoel belcel/concentratieplek</t>
  </si>
  <si>
    <t>Vergadermeubilair Bureaustoel concentratiewerkplek/gebiedstafel</t>
  </si>
  <si>
    <t>Vergadermeubilair Belcel bureau</t>
  </si>
  <si>
    <t xml:space="preserve">Vergadermeubilair - stoel </t>
  </si>
  <si>
    <t xml:space="preserve">Overig meubilair - tafel </t>
  </si>
  <si>
    <t>2000x1100/800 x h1050, frame staal, blad Melamine 25 mm wit, poten gebruikt staal</t>
  </si>
  <si>
    <t>Overig meubilair Tafel bibliotheek</t>
  </si>
  <si>
    <t>Overig meubilair Tafel projectkamer</t>
  </si>
  <si>
    <t>Overig meubilair Vergadertafel</t>
  </si>
  <si>
    <t>Overig meubilair Aanlandplek</t>
  </si>
  <si>
    <t>Overig meubilair - tafel rond</t>
  </si>
  <si>
    <t>Doorsnede 100x74hoogte, Blad HPL maiburg, end grain classic oak</t>
  </si>
  <si>
    <t>Overig meubilair - bij zet tafel</t>
  </si>
  <si>
    <t>Overig meubilair - bij zet tafel rond</t>
  </si>
  <si>
    <t>Laptoptafel</t>
  </si>
  <si>
    <t>Overig meubilair - kruk</t>
  </si>
  <si>
    <t>Hoogte 760 mm Frame metaal zwart , Stof Vescom Fuga 7047.26b roest</t>
  </si>
  <si>
    <t>Kruk gebiedstafel/huiskamer</t>
  </si>
  <si>
    <t>Overig meubilair - stoel</t>
  </si>
  <si>
    <t>455x485x810h, gepoedercoat staal zwart, zitting eikenfineer zwart gebeitst</t>
  </si>
  <si>
    <t>Overig meubilair - Stoel EHBO+kolf/meditatie</t>
  </si>
  <si>
    <t>Overig meubilair - EHBO bed</t>
  </si>
  <si>
    <t xml:space="preserve">Opklapbare eerste hulp rustbank, 2000x700x500, zwart leer
</t>
  </si>
  <si>
    <t>Overig meubilair - bank</t>
  </si>
  <si>
    <t>Lengte 200cm breedte 72cm  zithoogte van 45-47cm,  Eiken donker oak endgrain cognac,  rugkussen zachtgroen, zitkussens donkerbruin</t>
  </si>
  <si>
    <t>Overig meubilair - booth</t>
  </si>
  <si>
    <t>Overig meubilair - fauteuil</t>
  </si>
  <si>
    <t>760x730x810h, 4 poots metaal zwart, stof oniro fabrixx Triangles, kleur groenmix</t>
  </si>
  <si>
    <t>Overig meubilair - poef</t>
  </si>
  <si>
    <t>Doorsnede 425x 425 hoogte, Vescom fuga 7047.26 Roest</t>
  </si>
  <si>
    <t>Poef gebiedstafel</t>
  </si>
  <si>
    <t>Overig meubilair - lage kast</t>
  </si>
  <si>
    <t>120cm breed x 73 cm hoog, kastdeur wit, blad wit</t>
  </si>
  <si>
    <t>Overig meubilair - hoge kast</t>
  </si>
  <si>
    <t>H 195cm x 100cm draaideur, wit</t>
  </si>
  <si>
    <t>Overig meubilair - lade kast</t>
  </si>
  <si>
    <t>Akoestisch scherm</t>
  </si>
  <si>
    <t>Inrichtingselementen- en vloerafwerking </t>
  </si>
  <si>
    <t>B1000xH1800 T-voet en wielen, 1 zijde gestoffeerd, 1 zijde whiteboard</t>
  </si>
  <si>
    <t>Kapstok</t>
  </si>
  <si>
    <t>Lockers (blok van 40)</t>
  </si>
  <si>
    <t>Klok</t>
  </si>
  <si>
    <t>Automatische analoge klok, goed afleesbaar, laag energieverbruik batterijen, schokbestendige ABS behuizing</t>
  </si>
  <si>
    <t>Staande lamp</t>
  </si>
  <si>
    <t>Kunsstof metaal zwart, dimbaar 1x 5 W LED, h 36 cm, uitsteeklengte/ diepte 27 cm, doorsnede voet 17 cm</t>
  </si>
  <si>
    <t>Deltalight microline, lengte 1130 mm, afwerking zwart</t>
  </si>
  <si>
    <t>Fitnessapparaat - Deskbike</t>
  </si>
  <si>
    <t xml:space="preserve">Gebruikerslengte 165-185 cm Framekleur Zwart, zijkapkleur zwart, minimale hoogte bureau 105 cm </t>
  </si>
  <si>
    <t>inclusief bevestigingsmateriaal, doorsnede 450 mm, dikte 38 mm</t>
  </si>
  <si>
    <t>Ping pong tafel</t>
  </si>
  <si>
    <t>152,5x274x76, bladdikte 19 mm, metalen onderstel, spaanplaat blad, blauw</t>
  </si>
  <si>
    <t>Meubel-management</t>
  </si>
  <si>
    <t>Cablecubbie</t>
  </si>
  <si>
    <t xml:space="preserve">Aansluitkabel </t>
  </si>
  <si>
    <t>1,0 meter</t>
  </si>
  <si>
    <t>Step Stekkerdoos</t>
  </si>
  <si>
    <t>5x stroom GST18 Zwart</t>
  </si>
  <si>
    <t>uur</t>
  </si>
  <si>
    <t>Kabelgoot</t>
  </si>
  <si>
    <t>per onderdeel</t>
  </si>
  <si>
    <t>per stoel</t>
  </si>
  <si>
    <t>Revitalisatie</t>
  </si>
  <si>
    <t xml:space="preserve">Betreft:   </t>
  </si>
  <si>
    <t>Prijspeil:</t>
  </si>
  <si>
    <t>Instructie voor het invullen van het format prijzenblad</t>
  </si>
  <si>
    <t>Algemeen</t>
  </si>
  <si>
    <t>Uurtarieven</t>
  </si>
  <si>
    <t>Toelichting op functies behorend bij uitgevraagde uurtarieven</t>
  </si>
  <si>
    <t>Projectmanager / projectleider: persoon die verantwoordelijk is voor het voorbereiden, opzetten en begeleiden van projecten.</t>
  </si>
  <si>
    <t xml:space="preserve">Adviseur: persoon die advies uitbrengt op het gebied van de werkomgeving en de duurzame kantoorinrichting. </t>
  </si>
  <si>
    <t xml:space="preserve">Ontwerper / tekenaar: persoon die ontwerpen/tekeningen maakt voor de inrichting. </t>
  </si>
  <si>
    <t>Meubelbeheerder: persoon die verantwoordelijk is voor het meubelbeheer t.b.v. duurzame kantoorinrichting.</t>
  </si>
  <si>
    <t>Adviseur (ergonomie)</t>
  </si>
  <si>
    <t>Kabelmanagement medewerker</t>
  </si>
  <si>
    <t>Onderhoud</t>
  </si>
  <si>
    <t>Levering meubilair</t>
  </si>
  <si>
    <t>Tabblad levering meubilair</t>
  </si>
  <si>
    <t>Tabblad meubelmanagement</t>
  </si>
  <si>
    <t>Vergadermeubilair tafel</t>
  </si>
  <si>
    <r>
      <t>Belcellen klein</t>
    </r>
    <r>
      <rPr>
        <sz val="8"/>
        <color rgb="FF0070C0"/>
        <rFont val="Arial"/>
        <family val="2"/>
      </rPr>
      <t xml:space="preserve"> </t>
    </r>
  </si>
  <si>
    <t>Vitra Toolbox voor vergaderzalen</t>
  </si>
  <si>
    <t>Gestoffeerde 3-zits bank met metalen onderstel</t>
  </si>
  <si>
    <t>Tabblad uurtarieven</t>
  </si>
  <si>
    <t>per bureau</t>
  </si>
  <si>
    <t>vervangen kapot onderdeel</t>
  </si>
  <si>
    <t>Licentiekosten</t>
  </si>
  <si>
    <t>Kosten per jaar</t>
  </si>
  <si>
    <t xml:space="preserve">Aantal </t>
  </si>
  <si>
    <t>Tabblad transportkosten</t>
  </si>
  <si>
    <t>Locatie</t>
  </si>
  <si>
    <t>Transportkosten</t>
  </si>
  <si>
    <t>leveren/vervangen</t>
  </si>
  <si>
    <t>Type New York Slide, 2x stroompunten en USB poort, Kleur mat zwart</t>
  </si>
  <si>
    <t>Inktpot, te Utrecht</t>
  </si>
  <si>
    <t>Tulpenburgh, te Utrecht</t>
  </si>
  <si>
    <t>Admiraal Helfrichlaan (regiokantoor), te Utrecht</t>
  </si>
  <si>
    <t>Schellepoort, te Zwolle</t>
  </si>
  <si>
    <t>VLTC verdieping 1 t/m 4, te Amsterdam (Regiokantoor)</t>
  </si>
  <si>
    <t>Central Post, te Rotterdam</t>
  </si>
  <si>
    <t xml:space="preserve">The Core, te Eindhoven </t>
  </si>
  <si>
    <t xml:space="preserve">Verkeersleiding VLTC verdieping 5, te Amsterdam </t>
  </si>
  <si>
    <t>Verkeersleiding Kijfhoek, te Zwijndrecht</t>
  </si>
  <si>
    <t>Verkeersleidingspost Zwolle</t>
  </si>
  <si>
    <t>Verkeersleidingspost Groningen</t>
  </si>
  <si>
    <t>Verkeersleidingspost Arnhem</t>
  </si>
  <si>
    <t xml:space="preserve">Nieuwe Verkeersleidingspost (NVLU), te Utrecht </t>
  </si>
  <si>
    <t>Verkeersleidingspost Amersfoort</t>
  </si>
  <si>
    <t>Verkeersleidingspost Alkmaar</t>
  </si>
  <si>
    <t>Verkeersleidingspost Den Haag</t>
  </si>
  <si>
    <t>Verkeersleidingspost Rotterdam</t>
  </si>
  <si>
    <t>Verkeersleidingspost Roosendaal</t>
  </si>
  <si>
    <t>Verkeersleidingspost Eindhoven</t>
  </si>
  <si>
    <t xml:space="preserve">Opleiding VL/ICB Eindhoven </t>
  </si>
  <si>
    <t>Verkeersleidingspost Maastricht</t>
  </si>
  <si>
    <t>registeren en beheren</t>
  </si>
  <si>
    <t>Kabelmanagement per werkplek</t>
  </si>
  <si>
    <t>per werkplek</t>
  </si>
  <si>
    <t>Aanland stoel</t>
  </si>
  <si>
    <t>Vergadermeubilair- tafel</t>
  </si>
  <si>
    <t>HAY, Revolver Bar Stool of Cornet Bar Stool, doorsnede: 34, zithoogte: 65 of vergelijkbaar</t>
  </si>
  <si>
    <t>Arco Close Lounge, zithoogte 43, zitting: Maharam Merit 039, onderstel: zwart of vergelijkbaar</t>
  </si>
  <si>
    <t>Buzzibooth Single RIB, 1290x1200x2160h, In Fabric Dolphin 180, Blad Oak Eiken Naturel, verlichting achter paneel, LED panel in FA naturel of vergelijkbaar</t>
  </si>
  <si>
    <t>DeBlick Space Dividers, verplaatsbaar 1400x50x1200 stof, Gabriel Runner 60011 onderstel RAL 7021 of vergelijkbaar</t>
  </si>
  <si>
    <t>Hay Loop Stand 450x390x1500 of vergelijkbaar</t>
  </si>
  <si>
    <t>Vitra of vergelijkbaar</t>
  </si>
  <si>
    <t>Incidentenbestrijding Utrecht Voertuigenloods</t>
  </si>
  <si>
    <t>Incidentenbestrijding Eindhoven</t>
  </si>
  <si>
    <t xml:space="preserve">Incidentenbestrijding Schiphol </t>
  </si>
  <si>
    <t xml:space="preserve">Incidentenbestrijding Rotterdam </t>
  </si>
  <si>
    <t>Incidentenbestrijding Brandweerkazerne Kijfhoek</t>
  </si>
  <si>
    <t>Incidentenbestrijding Portiersloge Kijfhoek</t>
  </si>
  <si>
    <t>Incidentenbestrijding, te Zwolle</t>
  </si>
  <si>
    <t>De Spot (OVLU), te Utrecht</t>
  </si>
  <si>
    <t>De Driehoek, te Amsterdam</t>
  </si>
  <si>
    <t>Spoorzone, te Groningen</t>
  </si>
  <si>
    <t>Gebruikskosten per jaar</t>
  </si>
  <si>
    <t>Gegevens zijn bekend</t>
  </si>
  <si>
    <t>x</t>
  </si>
  <si>
    <t>Prijs onderdeel exclusief BTW</t>
  </si>
  <si>
    <t>Fictief aantal items per jaar</t>
  </si>
  <si>
    <t>Totale geraamde kosten jaar</t>
  </si>
  <si>
    <t xml:space="preserve">Eenheid </t>
  </si>
  <si>
    <t xml:space="preserve">Aantal items </t>
  </si>
  <si>
    <t>Hojel City Centre (deelgebouw C)</t>
  </si>
  <si>
    <t>Type</t>
  </si>
  <si>
    <t>Tarief inventarisatie</t>
  </si>
  <si>
    <t>Inventarisatie</t>
  </si>
  <si>
    <t>Tabblad inventarisatie</t>
  </si>
  <si>
    <t>Totale transportkosten</t>
  </si>
  <si>
    <t xml:space="preserve">Aantal stuks </t>
  </si>
  <si>
    <t>Transport revisieproducten</t>
  </si>
  <si>
    <t>Totale kosten meubelmanagement</t>
  </si>
  <si>
    <t>Totale leveringskosten meubilair</t>
  </si>
  <si>
    <t>Totale kosten</t>
  </si>
  <si>
    <t>Meubilair/inrichtingselementen</t>
  </si>
  <si>
    <t>Vergadermeubilair stoelen</t>
  </si>
  <si>
    <t>Totale kosten uurtarieven</t>
  </si>
  <si>
    <t xml:space="preserve">Elektrisch zit-sta 140x80, Forbo Iron 4178, bladrand kaalmaken, onderstel RAL 7021 mat, elektra Powerdot MINI zwart of vergelijkbaar. Zie voor Revitalisatie eis nr 33 uit PvE. </t>
  </si>
  <si>
    <t>Aanbesteding</t>
  </si>
  <si>
    <t>Duurzame kantoorinrichting Werken als een Pro</t>
  </si>
  <si>
    <t xml:space="preserve">Dit betreft meubilair wat we uitvragen voor willekeurige ProRail locaties, waarbij alle onderdelen genoemd in het prijzenblad worden afgeprijsd. Dit resulteert in één totale som voor de levering van meubilair.  Deze prijzen zullen gedurende de contractperiode gebruikt worden; waarbij afmetingen naar rato worden verrekend; bv uitvraag van tafel 1x1, in het prijzenblad is een tafel van 2x2 aangeboden. De tafel van 1x1 is dan de helft van de prijs van de tafel van 2x2. Eventuele afwijkingen in prijzen van vergelijkbare alternatieven mogen maximaal 20% afwijken van de afgeprijsde inrichtingselementen. Afwijkingen moeten gemotiveerd kunnen worden. </t>
  </si>
  <si>
    <t>Kabelmanagement medewerker: persoon die zich bezighoudt met de toepassing van kabelmanagement t.b.v. duurzame kantoorinrichting</t>
  </si>
  <si>
    <t>Prijs per uur</t>
  </si>
  <si>
    <t>Aantal uren jaar voor onderhoud</t>
  </si>
  <si>
    <t>Totale preventieve onderhoudskosten</t>
  </si>
  <si>
    <t>Totale vervangingskosten</t>
  </si>
  <si>
    <t xml:space="preserve">Elektrisch maat 140x80. Zit-Zit.  In Essen uitvoering . Zie voor Revitalisatie eis nr 33 uit PvE. </t>
  </si>
  <si>
    <t xml:space="preserve">Elektrisch zit-sta 140x80, Forbo, Olive 4184, bladrand kaalmaken, onderstel RAL 7021 mat, elektra Powerdot MINI zwart of vergelijkbaar. Zie voor Revitalisatie eis nr 33 uit PvE. </t>
  </si>
  <si>
    <t xml:space="preserve">Elektrisch zit-sta 140x80, Forbo Pebble 4175, bladrand kaalmaken, onderstel RAL 7021 mat, elektra Powerdot MINI zwart of vergelijkbaar. Zie voor Revitalisatie eis nr 33 uit PvE. </t>
  </si>
  <si>
    <t xml:space="preserve">HAG H05 5500/5400/5300 Halfhoge rugleuning enkelzijdig bekleed, Bekleding Fame zwart, Swingback armleggers of vergelijkbaar.  Zie voor Revitalisatie eis nr 33 uit PvE. </t>
  </si>
  <si>
    <t xml:space="preserve">Hag creed, verstelbaar 390-490, zitting: Camira Rivet grey Brindle EGL50, onderstel: RAL 7021 mat, armliggers opnieuw poedercoaten: RAL 7021 mat, of vergelijkbaar.  Zie voor Revitalisatie eis nr 33 uit PvE. </t>
  </si>
  <si>
    <t>Totaal inventarisatie</t>
  </si>
  <si>
    <t xml:space="preserve">Totale Inschrijfprijs </t>
  </si>
  <si>
    <t>RECHTSGELDIGE ONDERTEKENING*</t>
  </si>
  <si>
    <t>Organisatienaam</t>
  </si>
  <si>
    <t>Inschrijver verklaart dat: deze inschrijving wordt gedaan overeenkomstig de bepalingen en gegevens van het Aanbestedingsleidraad met Tenderned kenmerk: 416115 inclusief bijbehorende bijlagen en de eventuele nota('s) van inlichtingen waarbij de laatst genoemde leidend is/zijn.</t>
  </si>
  <si>
    <t>&lt;naam inschrijver&gt;</t>
  </si>
  <si>
    <t>&lt;naam&gt;</t>
  </si>
  <si>
    <t>&lt;functie&gt;</t>
  </si>
  <si>
    <t>Handtekening:</t>
  </si>
  <si>
    <t>Functie tekenbevoegd functionaris:</t>
  </si>
  <si>
    <t>Naam tekenbevoegd functionaris:</t>
  </si>
  <si>
    <t>&lt;handtekening&gt;</t>
  </si>
  <si>
    <t>Overige inrichtingselementen zoals frames uit de Inktpot</t>
  </si>
  <si>
    <t xml:space="preserve">Standaard bureau </t>
  </si>
  <si>
    <t>Standaard bureau zit/sta (140 x 80 handmatig instelbaar)</t>
  </si>
  <si>
    <t>Standaard bureau zit/sta (140 x 80 elektrisch instelbaar)</t>
  </si>
  <si>
    <t>Standaard bureau stoel HAG Creed/HAGH05</t>
  </si>
  <si>
    <t xml:space="preserve">Standaard bureau stoel  </t>
  </si>
  <si>
    <t>Belcellen groot</t>
  </si>
  <si>
    <t>Standaard bureaustoel</t>
  </si>
  <si>
    <t>Standaard bureau stoel HAG H05; vervangen wielen</t>
  </si>
  <si>
    <t>Standaard bureau stoel HAG H05; vervangen armleuningen</t>
  </si>
  <si>
    <t>Standaard bureau stoel HAG H05; vervangen stoffering (rug, zitting en schuim)</t>
  </si>
  <si>
    <t xml:space="preserve">Standaard bureau stoel HAG H05; vervangen gasveer </t>
  </si>
  <si>
    <t>Standaard bureau stoel HAG Creed; vervangen wielen</t>
  </si>
  <si>
    <t>Tafellamp</t>
  </si>
  <si>
    <t>Standaard bureau stoel HAG Creed; set armopdekje</t>
  </si>
  <si>
    <t>Standaard bureau stoel HAG Creed; vervangen armleuningen</t>
  </si>
  <si>
    <t>Hanglamp</t>
  </si>
  <si>
    <t>Standaard bureau stoel HAG Creed; vervangen stoffering (rug, zitting en schuim)</t>
  </si>
  <si>
    <t xml:space="preserve">Standaard bureau stoel HAG Creed; vervangen gasveer </t>
  </si>
  <si>
    <t>Dartbord</t>
  </si>
  <si>
    <t>Tafeltennistafel</t>
  </si>
  <si>
    <t>Item</t>
  </si>
  <si>
    <t>Prijsopgave van deze specificatie (of vergelijkbaar) van dit item</t>
  </si>
  <si>
    <t>Investering per categorie</t>
  </si>
  <si>
    <t xml:space="preserve">Revitalisatie </t>
  </si>
  <si>
    <t xml:space="preserve">Nieuw gebruikt </t>
  </si>
  <si>
    <t>Nieuw circulair</t>
  </si>
  <si>
    <t>Nieuw gebruikt</t>
  </si>
  <si>
    <t>Doorsnede 40x40h, 3 poots eikenhout naturel, blad zwart naturel</t>
  </si>
  <si>
    <t>Doorsnede 32x32, 4 poots eikenhout naturel, wit blad naturel</t>
  </si>
  <si>
    <t>Breedte 41,5cm xdiepte 50cm x hoogte 64cm  Melamine omhuizing en ladefrontjes, wieltjes, wit</t>
  </si>
  <si>
    <t>Kastbasis uit gemelamineerd spaanplaat, deuren wit houtstructuur Unilin, Ombouw Cement Decolegno gemelamineerd spaanplaat Topblad Cement Decolegno gemelamineerd spaanplaat, incl kantenband, LED met deurschakelaar,  stelpootjes, materiaal passtukken en plinten, Hoogte 2400 x lengte 4812 x breedte 500 HPL Pfleiderer</t>
  </si>
  <si>
    <t>Aluminium mat 2x 40 W LED, dimbaar, l61xb28xh196cm</t>
  </si>
  <si>
    <t>Bakwagen klein inclusief monteur</t>
  </si>
  <si>
    <t>Bakwagen/verhuiswagen groot inclusief monteur</t>
  </si>
  <si>
    <t>Maatwerk ping pong tafel, geproduceerd uit rest materialen</t>
  </si>
  <si>
    <t>Levering thuiswerkstoel</t>
  </si>
  <si>
    <t>Onder het blad tbv bureau 180 cm; alu-metallic</t>
  </si>
  <si>
    <t>Levering thuiswerkstoel/bureau</t>
  </si>
  <si>
    <t>Tabblad onderhoud</t>
  </si>
  <si>
    <t>Tabblad totaal</t>
  </si>
  <si>
    <t>Voor het gebruik van meubelmanagement systeem van de leverancier, eventuele kosten als licentiekosten en gebruikskosten per jaar opnemen. Zie PvE eis 26</t>
  </si>
  <si>
    <t xml:space="preserve">Het totale inschrijfbedrag voor uurtarieven, onderhoud, levering meubilair, inventarisatie, transportkosten en meubelmanagement. Dit vormt de beoordelingsprijs. Het totaalblad wordt automatisch ingevuld vanuit de andere tabbladen. </t>
  </si>
  <si>
    <t xml:space="preserve">Standaard bureau handmatig verstelbaar; vervangen slinger </t>
  </si>
  <si>
    <t xml:space="preserve">Standaard bureau elektrisch instelbaar; vervangen bediening </t>
  </si>
  <si>
    <t>Standaard bureau; vervangen los blad (140x80)</t>
  </si>
  <si>
    <t>Standaard bureau; leveren/vervangen opzetstekkerblok (2 stekkerpoorten en 2 USB poort)</t>
  </si>
  <si>
    <t>Standaard bureau stoel HAG H05; vervangen set armopdekje</t>
  </si>
  <si>
    <t>Locker; leveren/vervangen deurtje (Steelcase of vergelijkbaar)</t>
  </si>
  <si>
    <t>Locker; leveren/vervangen slot (Mauer sloten of vergelijkbaar)</t>
  </si>
  <si>
    <t>Dit betreft de inventarisatie voor een aantal locaties van ProRail. Tarief is all-in (reiskosten, administratie en verwerking gegevens). Het aantal items per locatie zijn bureauwerkplekken, maar ook vergaderplekken, aanlandplekken en andere meubilair- of inrichtingsitems. U dient een totaalbedrag per locatie in te vullen. Zie PvE Bijlage 5 - Meubelmanagement.</t>
  </si>
  <si>
    <r>
      <t xml:space="preserve">Afm 1800x800x740, Frame metaal kleur zwart, Blad eiken naturel. </t>
    </r>
    <r>
      <rPr>
        <sz val="8"/>
        <color rgb="FF00B0F0"/>
        <rFont val="Arial"/>
        <family val="2"/>
      </rPr>
      <t>Zie voor Revitalisatie eis nr 33 uit PvE.</t>
    </r>
  </si>
  <si>
    <r>
      <t xml:space="preserve">Vitra Allstar, verstelbaar 420-525, zitting: Nero, onderstel: RAL 9005 diepzwart of vergelijkbaar. </t>
    </r>
    <r>
      <rPr>
        <sz val="8"/>
        <color rgb="FF00B0F0"/>
        <rFont val="Arial"/>
        <family val="2"/>
      </rPr>
      <t>Zie voor Revitalisatie eis nr 33 uit PvE.</t>
    </r>
  </si>
  <si>
    <r>
      <t xml:space="preserve">COR Drop op wielen, doorsnede 330, zithoogte 470, zitting Maharam Merit 039, onderstel RAL3011 of vergelijkbaar. </t>
    </r>
    <r>
      <rPr>
        <sz val="8"/>
        <color rgb="FF00B0F0"/>
        <rFont val="Arial"/>
        <family val="2"/>
      </rPr>
      <t>Zie voor Revitalisatie eis nr 33 uit PvE</t>
    </r>
  </si>
  <si>
    <r>
      <t>Arco Utensils 52x32x63, eiken onderstel zwart.</t>
    </r>
    <r>
      <rPr>
        <sz val="8"/>
        <color rgb="FF00B0F0"/>
        <rFont val="Arial"/>
        <family val="2"/>
      </rPr>
      <t xml:space="preserve"> Zie voor Revitalisatie eis nr 33 uit PvE</t>
    </r>
  </si>
  <si>
    <r>
      <t>Tafel, 1700x650 Materiaal zitting &amp; onderstel: Forbo linoleum, elektra: Powerdot MINI zwart of vergelijkbaar.</t>
    </r>
    <r>
      <rPr>
        <sz val="8"/>
        <color rgb="FF00B0F0"/>
        <rFont val="Arial"/>
        <family val="2"/>
      </rPr>
      <t xml:space="preserve"> Zie voor Revitalisatie eis nr 33 uit PvE</t>
    </r>
  </si>
  <si>
    <r>
      <t xml:space="preserve">3200x1200, Kuiper Eiken dosse, onderstel RAL 7021 mat, elektra Powerdot MINI zwart of vergelijkbaar. </t>
    </r>
    <r>
      <rPr>
        <sz val="8"/>
        <color rgb="FF00B0F0"/>
        <rFont val="Arial"/>
        <family val="2"/>
      </rPr>
      <t>Zie voor Revitalisatie eis nr 33 uit PvE</t>
    </r>
  </si>
  <si>
    <r>
      <t xml:space="preserve">Flip top tafel 1600x800, Kuiper Eiken Dosse, onderstel: RAL 7021 Mat, Elektra vanuit plafond-kartol of vergelijkbaar. </t>
    </r>
    <r>
      <rPr>
        <sz val="8"/>
        <color rgb="FF00B0F0"/>
        <rFont val="Arial"/>
        <family val="2"/>
      </rPr>
      <t>Zie voor Revitalisatie eis nr 33 uit PvE</t>
    </r>
  </si>
  <si>
    <r>
      <t xml:space="preserve"> 2800x1200 Kuiper Eiken dosse, bladrand, onderstel RAL 7021 mat, elektra Powerdot MINI zwart. </t>
    </r>
    <r>
      <rPr>
        <sz val="8"/>
        <color rgb="FF00B0F0"/>
        <rFont val="Arial"/>
        <family val="2"/>
      </rPr>
      <t>Zie voor Revitalisatie eis nr 33 uit PvE</t>
    </r>
  </si>
  <si>
    <r>
      <t xml:space="preserve">HAG Creed of vergelijkbaar Standaard 150 mm gaslift. Gepolijste voetster,200 en 265 mm gaslift en armsteunen. </t>
    </r>
    <r>
      <rPr>
        <sz val="8"/>
        <color rgb="FF00B0F0"/>
        <rFont val="Arial"/>
        <family val="2"/>
      </rPr>
      <t>Zie voor Revitalisatie eis nr 33 uit PvE</t>
    </r>
  </si>
  <si>
    <r>
      <t xml:space="preserve">Pola Light R/4Wf. 4 poots hout eiken naturel, rug polypropyleen donker grijs PGY, Stof KR Camira Rivet, kleur EGL 07 Tungsten of vergelijkbaar. </t>
    </r>
    <r>
      <rPr>
        <sz val="8"/>
        <color rgb="FF00B0F0"/>
        <rFont val="Arial"/>
        <family val="2"/>
      </rPr>
      <t>Zie voor Revitalisatie eis nr 33 uit PvE</t>
    </r>
  </si>
  <si>
    <r>
      <t xml:space="preserve">Steelcase Tenaro elektrisch zit-sta, 120x60 Forbo Iron 4178, RAL 7021 mat, elektra Powerdot MINI zwart. </t>
    </r>
    <r>
      <rPr>
        <sz val="8"/>
        <color rgb="FF00B0F0"/>
        <rFont val="Arial"/>
        <family val="2"/>
      </rPr>
      <t>Zie voor Revitalisatie eis nr 33 uit PvE</t>
    </r>
  </si>
  <si>
    <r>
      <t xml:space="preserve">Steelcase Think, verstelbaar 390-460, rugleuning: Gabriel, Omega 60120 Zitting: Camira Xtreme Padang YS145 onderstel: RAL 7021 mat of vergelijkbaar. </t>
    </r>
    <r>
      <rPr>
        <sz val="8"/>
        <color rgb="FF00B0F0"/>
        <rFont val="Arial"/>
        <family val="2"/>
      </rPr>
      <t>Zie voor Revitalisatie eis nr 33 uit PvE</t>
    </r>
  </si>
  <si>
    <r>
      <t xml:space="preserve">Vitra, Physix Conference, verstelbaar 390-510, zitting: Black Pearl, onderstel: RAL 9005 diepzwart of vergelijkbaar. </t>
    </r>
    <r>
      <rPr>
        <sz val="8"/>
        <color rgb="FF00B0F0"/>
        <rFont val="Arial"/>
        <family val="2"/>
      </rPr>
      <t>Zie voor Revitalisatie eis nr 33 uit PvE</t>
    </r>
  </si>
  <si>
    <r>
      <t xml:space="preserve">Afm 1650x1500 Kuiper Eiken dosse bladrand, onderstel RAL 7021 mat, elektra Powerdot MINI zwart of vergelijkbaar. </t>
    </r>
    <r>
      <rPr>
        <sz val="8"/>
        <color rgb="FF00B0F0"/>
        <rFont val="Arial"/>
        <family val="2"/>
      </rPr>
      <t>Zie voor Revitalisatie eis nr 33 uit PvE</t>
    </r>
  </si>
  <si>
    <r>
      <t xml:space="preserve">Vitra, 03, 380x525x790, zithoogte 420, zitting 10 signaalrood, onderstel 55 zwart of vergelijkbaar. </t>
    </r>
    <r>
      <rPr>
        <sz val="8"/>
        <color rgb="FF00B0F0"/>
        <rFont val="Arial"/>
        <family val="2"/>
      </rPr>
      <t>Zie voor Revitalisatie eis nr 33 uit PvE</t>
    </r>
  </si>
  <si>
    <t>Junior Ontwerper / tekenaar</t>
  </si>
  <si>
    <t>Senior Ontwerper / tekenaar</t>
  </si>
  <si>
    <t xml:space="preserve">Kilometertarief </t>
  </si>
  <si>
    <r>
      <t xml:space="preserve">• Inschrijver dient de tarieven in te vullen in het prijzenblad (Annex </t>
    </r>
    <r>
      <rPr>
        <strike/>
        <sz val="8"/>
        <rFont val="Arial"/>
        <family val="2"/>
      </rPr>
      <t>5</t>
    </r>
    <r>
      <rPr>
        <sz val="8"/>
        <color theme="5"/>
        <rFont val="Arial"/>
        <family val="2"/>
      </rPr>
      <t xml:space="preserve"> 6</t>
    </r>
    <r>
      <rPr>
        <sz val="8"/>
        <rFont val="Arial"/>
        <family val="2"/>
      </rPr>
      <t xml:space="preserve">) zoals dat door ProRail is opgesteld en dit in te dienen in TenderNed.   
• Het prijzenblad dient rechtsgeldig ondertekend te zijn (zie werkblad totaal)  en wordt zowel als PDF-document als in Excel-format ingediend. Bij eventuele verschillen in deze documenten gaan wij uit van de prijzen zoals ingediend in het PDF-document. 
• Inschrijver dient marktconforme prijzen te hanteren. Niet reële tarieven kunnen leiden tot een ongeldige inschrijving.
• Alle tarieven dienen te zijn gebaseerd op de uitvraag inzake Duurzame kantoorinrichting – </t>
    </r>
    <r>
      <rPr>
        <b/>
        <i/>
        <sz val="8"/>
        <rFont val="Arial"/>
        <family val="2"/>
      </rPr>
      <t>z</t>
    </r>
    <r>
      <rPr>
        <sz val="8"/>
        <rFont val="Arial"/>
        <family val="2"/>
      </rPr>
      <t>ie specifiek (maar niet uitsluitend) het Programma van Eisen. 
• Prijzen dienen te zijn opgegeven in Euro’s, exclusief btw.
• Inschrijver wordt verzocht tarieven op te nemen in de</t>
    </r>
    <r>
      <rPr>
        <b/>
        <sz val="8"/>
        <rFont val="Arial"/>
        <family val="2"/>
      </rPr>
      <t xml:space="preserve"> blauwe cellen</t>
    </r>
    <r>
      <rPr>
        <b/>
        <i/>
        <sz val="8"/>
        <rFont val="Arial"/>
        <family val="2"/>
      </rPr>
      <t xml:space="preserve"> </t>
    </r>
    <r>
      <rPr>
        <sz val="8"/>
        <rFont val="Arial"/>
        <family val="2"/>
      </rPr>
      <t xml:space="preserve">en geen wijzigingen in het prijsblad aan te brengen.        
• De toe te passen tarieven dienen (tenzij anders is aangegeven) “all-in” te zijn en op het juiste prijspeil (1-1-2024). Met all-in wordt bedoeld alle bijkomende kosten (administratie, transport, opslag enz.). Op de genoemde tarieven komen geen extra kosten meer. 
• Het indienen van negatieve prijzen of “0” is niet toegestaan en leidt tot een ongeldige inschrijving. 
• Het prijzenblad is een fictieve begroting. Voor de te leveren hoeveelheden zijn door ProRail fictieve aantallen opgegeven. Deze aantallen zijn niet te wijzigen in het prijzenblad. Voor de inschrijfsom gaan we uit van deze aantallen.
• Aan het prijzenblad kunnen geen rechten worden ontleend. </t>
    </r>
  </si>
  <si>
    <t>Meubelmonteur</t>
  </si>
  <si>
    <r>
      <t xml:space="preserve">Levering </t>
    </r>
    <r>
      <rPr>
        <sz val="8"/>
        <color rgb="FF00B0F0"/>
        <rFont val="Arial"/>
        <family val="2"/>
      </rPr>
      <t>thuiswerk</t>
    </r>
    <r>
      <rPr>
        <sz val="8"/>
        <color theme="1"/>
        <rFont val="Arial"/>
        <family val="2"/>
      </rPr>
      <t>bureau</t>
    </r>
  </si>
  <si>
    <t>Opslagkosten voor 10m2 per jaar</t>
  </si>
  <si>
    <r>
      <t xml:space="preserve">Dienst: </t>
    </r>
    <r>
      <rPr>
        <b/>
        <sz val="8"/>
        <color rgb="FF00B0F0"/>
        <rFont val="Arial"/>
        <family val="2"/>
      </rPr>
      <t>beheer/preventief onderhoud</t>
    </r>
  </si>
  <si>
    <t>Dienst: Vervanging onderdelen</t>
  </si>
  <si>
    <r>
      <t xml:space="preserve">U dient in dit deel van het prijzenblad uurtarieven in te voeren. Deze uurtarieven dient u te hanteren gedurende de looptijd van de overeenkomst. Deze uurtarieven zijn onderverdeeld in verschillende type functionarissen. </t>
    </r>
    <r>
      <rPr>
        <sz val="8"/>
        <color rgb="FF00B0F0"/>
        <rFont val="Arial"/>
        <family val="2"/>
      </rPr>
      <t>Na NvI3 vraag 19  is de rol Meubelmonteur toegevoegd. Dit betreft een uurtarief voor een medewerker die meubels kan inhuizen/monteren. De rol Handyman is meer all round.</t>
    </r>
  </si>
  <si>
    <r>
      <t>Dit betreft de transportkosten van- en naar de ProRail locaties voor leveringen en afvoer revisie meubilair. In deze kosten dienen naast de aantallen kilometers, ook transportmiddelen en materialen zijn meegenomen. Tevens worden de transportkosten van het thuiswerkmeubilair afgeprijsd</t>
    </r>
    <r>
      <rPr>
        <sz val="8"/>
        <color rgb="FF00B0F0"/>
        <rFont val="Arial"/>
        <family val="2"/>
      </rPr>
      <t xml:space="preserve"> en is het mogelijk om een m2 tarief voor opslag te prijzen.</t>
    </r>
  </si>
  <si>
    <r>
      <t xml:space="preserve">Annex </t>
    </r>
    <r>
      <rPr>
        <strike/>
        <sz val="8"/>
        <color theme="5"/>
        <rFont val="Arial"/>
        <family val="2"/>
      </rPr>
      <t>5</t>
    </r>
    <r>
      <rPr>
        <sz val="8"/>
        <rFont val="Arial"/>
        <family val="2"/>
      </rPr>
      <t xml:space="preserve"> </t>
    </r>
    <r>
      <rPr>
        <sz val="8"/>
        <color theme="5"/>
        <rFont val="Arial"/>
        <family val="2"/>
      </rPr>
      <t xml:space="preserve">6 </t>
    </r>
    <r>
      <rPr>
        <sz val="8"/>
        <rFont val="Arial"/>
        <family val="2"/>
      </rPr>
      <t xml:space="preserve">- Prijzenblad versie </t>
    </r>
    <r>
      <rPr>
        <strike/>
        <sz val="8"/>
        <color theme="5"/>
        <rFont val="Arial"/>
        <family val="2"/>
      </rPr>
      <t>1</t>
    </r>
    <r>
      <rPr>
        <sz val="8"/>
        <color theme="5"/>
        <rFont val="Arial"/>
        <family val="2"/>
      </rPr>
      <t xml:space="preserve"> </t>
    </r>
    <r>
      <rPr>
        <strike/>
        <sz val="8"/>
        <color theme="5"/>
        <rFont val="Arial"/>
        <family val="2"/>
      </rPr>
      <t xml:space="preserve">3 </t>
    </r>
    <r>
      <rPr>
        <strike/>
        <sz val="8"/>
        <color rgb="FF00B0F0"/>
        <rFont val="Arial"/>
        <family val="2"/>
      </rPr>
      <t>4</t>
    </r>
  </si>
  <si>
    <r>
      <t xml:space="preserve">Meubel beheerder </t>
    </r>
    <r>
      <rPr>
        <strike/>
        <sz val="8"/>
        <color rgb="FF00B0F0"/>
        <rFont val="Arial"/>
        <family val="2"/>
      </rPr>
      <t>(optioneel)</t>
    </r>
  </si>
  <si>
    <r>
      <t xml:space="preserve">Handyman: persoon verantwoordelijk is voor het uitvoeren van </t>
    </r>
    <r>
      <rPr>
        <strike/>
        <sz val="8"/>
        <color rgb="FF00B0F0"/>
        <rFont val="Arial"/>
        <family val="2"/>
      </rPr>
      <t>(eenvoudige)</t>
    </r>
    <r>
      <rPr>
        <sz val="8"/>
        <rFont val="Arial"/>
        <family val="2"/>
      </rPr>
      <t xml:space="preserve"> technische storingen en onderhoudwerkzaamheden (MJOP).</t>
    </r>
  </si>
  <si>
    <t>Monteur: persoon verantwoordelijk voor eenvoudige montage en inhuisdiensten</t>
  </si>
  <si>
    <r>
      <t xml:space="preserve">Dit betreft alle onderdelen uit scope, uitgaande van kosten die nodig zijn voor onderhoud van meubilair (dus hergebruik boven nieuw circulair meubilair). U dient in te schatten hoeveel uren nodig zijn voor het onderhoud van het opgegeven aantal onderdelen meubilair, dan wel de stuksprijs voor een onderdeel. </t>
    </r>
    <r>
      <rPr>
        <sz val="8"/>
        <color theme="5"/>
        <rFont val="Arial"/>
        <family val="2"/>
      </rPr>
      <t xml:space="preserve">Opdrachtgever gaat uit dat in het prijzenblad een prijs wordt opgegeven waarbij 100% vervanging wordt meegenomen. </t>
    </r>
    <r>
      <rPr>
        <sz val="8"/>
        <rFont val="Arial"/>
        <family val="2"/>
      </rPr>
      <t xml:space="preserve">Dit resulteert in één bedrag wat tezamen de totale som voor het onderhoud vormt. </t>
    </r>
    <r>
      <rPr>
        <sz val="8"/>
        <color rgb="FF00B0F0"/>
        <rFont val="Arial"/>
        <family val="2"/>
      </rPr>
      <t>U dient het uurtarief zelf in te vullen, waarbij de keuze is tussen het tarief van de monteur of handyman.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</si>
</sst>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22" x14ac:knownFonts="1">
    <font>
      <sz val="11"/>
      <color theme="1"/>
      <name val="Calibri"/>
      <family val="2"/>
      <scheme val="minor"/>
    </font>
    <font>
      <sz val="11"/>
      <color theme="1"/>
      <name val="Calibri"/>
      <family val="2"/>
      <scheme val="minor"/>
    </font>
    <font>
      <b/>
      <sz val="8"/>
      <color theme="0"/>
      <name val="Arial"/>
      <family val="2"/>
    </font>
    <font>
      <sz val="8"/>
      <color theme="1"/>
      <name val="Arial"/>
      <family val="2"/>
    </font>
    <font>
      <b/>
      <sz val="8"/>
      <name val="Arial"/>
      <family val="2"/>
    </font>
    <font>
      <sz val="8"/>
      <name val="Arial"/>
      <family val="2"/>
    </font>
    <font>
      <b/>
      <sz val="9"/>
      <color theme="0"/>
      <name val="Arial"/>
      <family val="2"/>
    </font>
    <font>
      <sz val="8"/>
      <color rgb="FF0070C0"/>
      <name val="Arial"/>
      <family val="2"/>
    </font>
    <font>
      <sz val="8"/>
      <color theme="0"/>
      <name val="Arial"/>
      <family val="2"/>
    </font>
    <font>
      <b/>
      <sz val="8"/>
      <color theme="7" tint="0.39997558519241921"/>
      <name val="Arial"/>
      <family val="2"/>
    </font>
    <font>
      <b/>
      <i/>
      <sz val="8"/>
      <name val="Arial"/>
      <family val="2"/>
    </font>
    <font>
      <sz val="11"/>
      <name val="Calibri"/>
      <family val="2"/>
      <scheme val="minor"/>
    </font>
    <font>
      <sz val="10"/>
      <name val="Arial"/>
      <family val="2"/>
    </font>
    <font>
      <sz val="12"/>
      <name val="System"/>
      <family val="2"/>
    </font>
    <font>
      <sz val="8"/>
      <color rgb="FF000000"/>
      <name val="Arial"/>
      <family val="2"/>
    </font>
    <font>
      <sz val="8"/>
      <color rgb="FF00B0F0"/>
      <name val="Arial"/>
      <family val="2"/>
    </font>
    <font>
      <sz val="8"/>
      <color theme="5"/>
      <name val="Arial"/>
      <family val="2"/>
    </font>
    <font>
      <strike/>
      <sz val="8"/>
      <name val="Arial"/>
      <family val="2"/>
    </font>
    <font>
      <strike/>
      <sz val="8"/>
      <color theme="5"/>
      <name val="Arial"/>
      <family val="2"/>
    </font>
    <font>
      <b/>
      <sz val="8"/>
      <color rgb="FF00B0F0"/>
      <name val="Arial"/>
      <family val="2"/>
    </font>
    <font>
      <strike/>
      <sz val="8"/>
      <color rgb="FF00B0F0"/>
      <name val="Arial"/>
      <family val="2"/>
    </font>
    <font>
      <sz val="11"/>
      <color rgb="FF00B0F0"/>
      <name val="Calibri"/>
      <family val="2"/>
      <scheme val="minor"/>
    </font>
  </fonts>
  <fills count="9">
    <fill>
      <patternFill patternType="none"/>
    </fill>
    <fill>
      <patternFill patternType="gray125"/>
    </fill>
    <fill>
      <patternFill patternType="solid">
        <fgColor rgb="FFC00000"/>
        <bgColor indexed="64"/>
      </patternFill>
    </fill>
    <fill>
      <patternFill patternType="solid">
        <fgColor theme="0"/>
        <bgColor indexed="64"/>
      </patternFill>
    </fill>
    <fill>
      <patternFill patternType="solid">
        <fgColor theme="8" tint="0.59999389629810485"/>
        <bgColor indexed="64"/>
      </patternFill>
    </fill>
    <fill>
      <patternFill patternType="solid">
        <fgColor theme="1"/>
        <bgColor indexed="64"/>
      </patternFill>
    </fill>
    <fill>
      <patternFill patternType="solid">
        <fgColor rgb="FFFF928F"/>
        <bgColor indexed="64"/>
      </patternFill>
    </fill>
    <fill>
      <patternFill patternType="solid">
        <fgColor theme="4" tint="0.59999389629810485"/>
        <bgColor indexed="64"/>
      </patternFill>
    </fill>
    <fill>
      <patternFill patternType="solid">
        <fgColor rgb="FFCC0000"/>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thin">
        <color indexed="64"/>
      </left>
      <right/>
      <top/>
      <bottom style="thin">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top/>
      <bottom/>
      <diagonal/>
    </border>
    <border>
      <left style="medium">
        <color indexed="64"/>
      </left>
      <right style="thin">
        <color indexed="64"/>
      </right>
      <top style="thin">
        <color indexed="64"/>
      </top>
      <bottom style="medium">
        <color indexed="64"/>
      </bottom>
      <diagonal/>
    </border>
    <border>
      <left/>
      <right/>
      <top style="thin">
        <color indexed="64"/>
      </top>
      <bottom/>
      <diagonal/>
    </border>
    <border>
      <left/>
      <right style="medium">
        <color indexed="64"/>
      </right>
      <top style="thin">
        <color indexed="64"/>
      </top>
      <bottom/>
      <diagonal/>
    </border>
    <border>
      <left/>
      <right style="medium">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s>
  <cellStyleXfs count="6">
    <xf numFmtId="0" fontId="0" fillId="0" borderId="0"/>
    <xf numFmtId="44" fontId="1" fillId="0" borderId="0" applyFont="0" applyFill="0" applyBorder="0" applyAlignment="0" applyProtection="0"/>
    <xf numFmtId="44" fontId="1" fillId="0" borderId="0" applyFont="0" applyFill="0" applyBorder="0" applyAlignment="0" applyProtection="0"/>
    <xf numFmtId="0" fontId="1" fillId="0" borderId="0"/>
    <xf numFmtId="0" fontId="12" fillId="0" borderId="0"/>
    <xf numFmtId="0" fontId="13" fillId="0" borderId="0"/>
  </cellStyleXfs>
  <cellXfs count="188">
    <xf numFmtId="0" fontId="0" fillId="0" borderId="0" xfId="0"/>
    <xf numFmtId="0" fontId="2" fillId="2" borderId="1" xfId="0" applyFont="1" applyFill="1" applyBorder="1" applyAlignment="1">
      <alignment horizontal="left" vertical="center"/>
    </xf>
    <xf numFmtId="0" fontId="3" fillId="3" borderId="1" xfId="0" applyFont="1" applyFill="1" applyBorder="1"/>
    <xf numFmtId="44" fontId="2" fillId="2" borderId="1" xfId="1" applyFont="1" applyFill="1" applyBorder="1"/>
    <xf numFmtId="44" fontId="2" fillId="2" borderId="1" xfId="0" applyNumberFormat="1" applyFont="1" applyFill="1" applyBorder="1"/>
    <xf numFmtId="0" fontId="5" fillId="3" borderId="1" xfId="0" applyFont="1" applyFill="1" applyBorder="1" applyAlignment="1">
      <alignment horizontal="center" vertical="center"/>
    </xf>
    <xf numFmtId="0" fontId="5" fillId="3" borderId="1" xfId="0" applyFont="1" applyFill="1" applyBorder="1"/>
    <xf numFmtId="0" fontId="5" fillId="3" borderId="1" xfId="0" applyFont="1" applyFill="1" applyBorder="1" applyAlignment="1">
      <alignment wrapText="1"/>
    </xf>
    <xf numFmtId="0" fontId="5" fillId="3" borderId="1" xfId="0" applyFont="1" applyFill="1" applyBorder="1" applyAlignment="1">
      <alignment horizontal="left" vertical="center" wrapText="1"/>
    </xf>
    <xf numFmtId="0" fontId="5" fillId="0" borderId="1" xfId="0" applyFont="1" applyBorder="1" applyAlignment="1">
      <alignment horizontal="left" vertical="center" wrapText="1"/>
    </xf>
    <xf numFmtId="0" fontId="5" fillId="3" borderId="1" xfId="0" quotePrefix="1" applyFont="1" applyFill="1" applyBorder="1" applyAlignment="1">
      <alignment horizontal="left" vertical="center" wrapText="1"/>
    </xf>
    <xf numFmtId="0" fontId="0" fillId="0" borderId="0" xfId="0" applyAlignment="1">
      <alignment wrapText="1"/>
    </xf>
    <xf numFmtId="44" fontId="3" fillId="0" borderId="1" xfId="0" applyNumberFormat="1" applyFont="1" applyBorder="1"/>
    <xf numFmtId="0" fontId="2" fillId="2" borderId="3" xfId="0" applyFont="1" applyFill="1" applyBorder="1" applyAlignment="1">
      <alignment horizontal="left" vertical="center"/>
    </xf>
    <xf numFmtId="0" fontId="2" fillId="2" borderId="4"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3" fillId="0" borderId="0" xfId="0" applyFont="1"/>
    <xf numFmtId="0" fontId="3" fillId="0" borderId="1" xfId="0" applyFont="1" applyBorder="1" applyAlignment="1">
      <alignment horizontal="center"/>
    </xf>
    <xf numFmtId="164" fontId="3" fillId="0" borderId="1" xfId="0" applyNumberFormat="1" applyFont="1" applyBorder="1"/>
    <xf numFmtId="164" fontId="2" fillId="2" borderId="1" xfId="0" applyNumberFormat="1" applyFont="1" applyFill="1" applyBorder="1"/>
    <xf numFmtId="0" fontId="5" fillId="3" borderId="1" xfId="0" applyFont="1" applyFill="1" applyBorder="1" applyAlignment="1">
      <alignment horizontal="left" vertical="center"/>
    </xf>
    <xf numFmtId="0" fontId="5" fillId="3" borderId="1" xfId="0" applyFont="1" applyFill="1" applyBorder="1" applyAlignment="1">
      <alignment horizontal="center" vertical="center" wrapText="1"/>
    </xf>
    <xf numFmtId="44" fontId="5" fillId="3" borderId="10" xfId="0" applyNumberFormat="1" applyFont="1" applyFill="1" applyBorder="1"/>
    <xf numFmtId="0" fontId="9" fillId="2" borderId="38" xfId="0" applyFont="1" applyFill="1" applyBorder="1" applyAlignment="1">
      <alignment horizontal="center" vertical="center" wrapText="1"/>
    </xf>
    <xf numFmtId="0" fontId="9" fillId="2" borderId="40" xfId="0" applyFont="1" applyFill="1" applyBorder="1" applyAlignment="1">
      <alignment horizontal="center" vertical="center" wrapText="1"/>
    </xf>
    <xf numFmtId="0" fontId="9" fillId="2" borderId="18" xfId="0" applyFont="1" applyFill="1" applyBorder="1" applyAlignment="1">
      <alignment horizontal="center" vertical="center" wrapText="1"/>
    </xf>
    <xf numFmtId="0" fontId="5" fillId="0" borderId="0" xfId="0" applyFont="1" applyAlignment="1">
      <alignment horizontal="center" vertical="center" wrapText="1"/>
    </xf>
    <xf numFmtId="0" fontId="3" fillId="0" borderId="0" xfId="0" applyFont="1" applyAlignment="1">
      <alignment horizontal="center" vertical="center" wrapText="1"/>
    </xf>
    <xf numFmtId="0" fontId="5" fillId="0" borderId="0" xfId="0" applyFont="1"/>
    <xf numFmtId="0" fontId="5" fillId="0" borderId="0" xfId="0" applyFont="1" applyAlignment="1">
      <alignment wrapText="1"/>
    </xf>
    <xf numFmtId="0" fontId="4" fillId="0" borderId="0" xfId="0" applyFont="1"/>
    <xf numFmtId="0" fontId="2" fillId="0" borderId="0" xfId="0" applyFont="1"/>
    <xf numFmtId="0" fontId="3" fillId="0" borderId="0" xfId="0" applyFont="1" applyAlignment="1">
      <alignment horizontal="center" vertical="center"/>
    </xf>
    <xf numFmtId="0" fontId="2" fillId="0" borderId="0" xfId="0" applyFont="1" applyAlignment="1">
      <alignment horizontal="center" vertical="center" wrapText="1"/>
    </xf>
    <xf numFmtId="0" fontId="4" fillId="0" borderId="0" xfId="0" applyFont="1" applyAlignment="1">
      <alignment horizontal="center" vertical="center" wrapText="1"/>
    </xf>
    <xf numFmtId="0" fontId="3" fillId="0" borderId="21" xfId="0" applyFont="1" applyBorder="1" applyAlignment="1">
      <alignment horizontal="center"/>
    </xf>
    <xf numFmtId="0" fontId="3" fillId="0" borderId="23" xfId="0" applyFont="1" applyBorder="1" applyAlignment="1">
      <alignment horizontal="center"/>
    </xf>
    <xf numFmtId="0" fontId="3" fillId="2" borderId="0" xfId="0" applyFont="1" applyFill="1"/>
    <xf numFmtId="0" fontId="5" fillId="0" borderId="19" xfId="0" applyFont="1" applyBorder="1" applyAlignment="1">
      <alignment horizontal="left" vertical="center"/>
    </xf>
    <xf numFmtId="0" fontId="5" fillId="0" borderId="14" xfId="0" applyFont="1" applyBorder="1" applyAlignment="1">
      <alignment horizontal="left" vertical="center"/>
    </xf>
    <xf numFmtId="0" fontId="5" fillId="0" borderId="20" xfId="0" applyFont="1" applyBorder="1" applyAlignment="1">
      <alignment horizontal="left" vertical="center" wrapText="1"/>
    </xf>
    <xf numFmtId="0" fontId="5" fillId="0" borderId="14" xfId="0" applyFont="1" applyBorder="1" applyAlignment="1">
      <alignment horizontal="left" vertical="center" wrapText="1"/>
    </xf>
    <xf numFmtId="0" fontId="5" fillId="0" borderId="26" xfId="0" applyFont="1" applyBorder="1" applyAlignment="1">
      <alignment horizontal="left" vertical="center"/>
    </xf>
    <xf numFmtId="0" fontId="5" fillId="0" borderId="18" xfId="0" applyFont="1" applyBorder="1" applyAlignment="1">
      <alignment horizontal="left" vertical="center"/>
    </xf>
    <xf numFmtId="0" fontId="5" fillId="0" borderId="24" xfId="0" applyFont="1" applyBorder="1" applyAlignment="1">
      <alignment horizontal="left" vertical="center"/>
    </xf>
    <xf numFmtId="164" fontId="3" fillId="5" borderId="12" xfId="0" applyNumberFormat="1" applyFont="1" applyFill="1" applyBorder="1"/>
    <xf numFmtId="164" fontId="3" fillId="5" borderId="22" xfId="0" applyNumberFormat="1" applyFont="1" applyFill="1" applyBorder="1"/>
    <xf numFmtId="0" fontId="3" fillId="5" borderId="1" xfId="0" applyFont="1" applyFill="1" applyBorder="1" applyAlignment="1">
      <alignment horizontal="center"/>
    </xf>
    <xf numFmtId="44" fontId="5" fillId="5" borderId="2" xfId="0" applyNumberFormat="1" applyFont="1" applyFill="1" applyBorder="1" applyAlignment="1">
      <alignment horizontal="center" vertical="center"/>
    </xf>
    <xf numFmtId="44" fontId="5" fillId="5" borderId="17" xfId="1" applyFont="1" applyFill="1" applyBorder="1" applyAlignment="1">
      <alignment horizontal="center" vertical="center"/>
    </xf>
    <xf numFmtId="44" fontId="5" fillId="5" borderId="3" xfId="0" applyNumberFormat="1" applyFont="1" applyFill="1" applyBorder="1" applyAlignment="1">
      <alignment horizontal="center" vertical="center"/>
    </xf>
    <xf numFmtId="44" fontId="5" fillId="5" borderId="13" xfId="1" applyFont="1" applyFill="1" applyBorder="1" applyAlignment="1">
      <alignment horizontal="center" vertical="center"/>
    </xf>
    <xf numFmtId="44" fontId="5" fillId="5" borderId="1" xfId="0" applyNumberFormat="1" applyFont="1" applyFill="1" applyBorder="1" applyAlignment="1">
      <alignment horizontal="center" vertical="center"/>
    </xf>
    <xf numFmtId="44" fontId="5" fillId="5" borderId="5" xfId="1" applyFont="1" applyFill="1" applyBorder="1" applyAlignment="1">
      <alignment horizontal="center" vertical="center"/>
    </xf>
    <xf numFmtId="44" fontId="5" fillId="5" borderId="1" xfId="1" applyFont="1" applyFill="1" applyBorder="1"/>
    <xf numFmtId="44" fontId="5" fillId="5" borderId="5" xfId="1" applyFont="1" applyFill="1" applyBorder="1"/>
    <xf numFmtId="44" fontId="5" fillId="5" borderId="1" xfId="1" applyFont="1" applyFill="1" applyBorder="1" applyAlignment="1">
      <alignment wrapText="1"/>
    </xf>
    <xf numFmtId="44" fontId="5" fillId="5" borderId="5" xfId="1" applyFont="1" applyFill="1" applyBorder="1" applyAlignment="1">
      <alignment wrapText="1"/>
    </xf>
    <xf numFmtId="0" fontId="4" fillId="3" borderId="0" xfId="0" applyFont="1" applyFill="1" applyProtection="1">
      <protection hidden="1"/>
    </xf>
    <xf numFmtId="0" fontId="5" fillId="3" borderId="0" xfId="0" applyFont="1" applyFill="1" applyProtection="1">
      <protection hidden="1"/>
    </xf>
    <xf numFmtId="14" fontId="5" fillId="3" borderId="0" xfId="0" applyNumberFormat="1" applyFont="1" applyFill="1" applyAlignment="1" applyProtection="1">
      <alignment horizontal="left"/>
      <protection hidden="1"/>
    </xf>
    <xf numFmtId="0" fontId="4" fillId="3" borderId="1" xfId="0" applyFont="1" applyFill="1" applyBorder="1" applyAlignment="1">
      <alignment horizontal="left" vertical="center" wrapText="1"/>
    </xf>
    <xf numFmtId="0" fontId="4" fillId="3" borderId="2" xfId="0" applyFont="1" applyFill="1" applyBorder="1" applyAlignment="1">
      <alignment horizontal="left" vertical="center" wrapText="1"/>
    </xf>
    <xf numFmtId="0" fontId="4" fillId="3" borderId="1" xfId="0" applyFont="1" applyFill="1" applyBorder="1" applyAlignment="1">
      <alignment vertical="center"/>
    </xf>
    <xf numFmtId="0" fontId="4" fillId="3" borderId="3" xfId="0" applyFont="1" applyFill="1" applyBorder="1" applyAlignment="1">
      <alignment vertical="center"/>
    </xf>
    <xf numFmtId="0" fontId="4" fillId="3" borderId="13" xfId="0" applyFont="1" applyFill="1" applyBorder="1" applyAlignment="1">
      <alignment vertical="center"/>
    </xf>
    <xf numFmtId="0" fontId="4" fillId="3" borderId="2" xfId="0" applyFont="1" applyFill="1" applyBorder="1" applyAlignment="1">
      <alignment vertical="center"/>
    </xf>
    <xf numFmtId="44" fontId="3" fillId="0" borderId="2" xfId="0" applyNumberFormat="1" applyFont="1" applyBorder="1"/>
    <xf numFmtId="0" fontId="5" fillId="0" borderId="43" xfId="0" applyFont="1" applyBorder="1" applyAlignment="1">
      <alignment horizontal="left" vertical="center"/>
    </xf>
    <xf numFmtId="0" fontId="5" fillId="0" borderId="39" xfId="0" applyFont="1" applyBorder="1" applyAlignment="1">
      <alignment horizontal="left" vertical="center" wrapText="1"/>
    </xf>
    <xf numFmtId="0" fontId="5" fillId="0" borderId="1" xfId="0" applyFont="1" applyBorder="1" applyAlignment="1">
      <alignment horizontal="left" vertical="center"/>
    </xf>
    <xf numFmtId="0" fontId="5" fillId="0" borderId="16" xfId="0" applyFont="1" applyBorder="1" applyAlignment="1">
      <alignment horizontal="left" vertical="center"/>
    </xf>
    <xf numFmtId="0" fontId="3" fillId="3" borderId="10" xfId="0" applyFont="1" applyFill="1" applyBorder="1"/>
    <xf numFmtId="0" fontId="3" fillId="3" borderId="44" xfId="0" applyFont="1" applyFill="1" applyBorder="1"/>
    <xf numFmtId="0" fontId="8" fillId="2" borderId="3" xfId="0" applyFont="1" applyFill="1" applyBorder="1" applyAlignment="1">
      <alignment horizontal="center" vertical="center" wrapText="1"/>
    </xf>
    <xf numFmtId="0" fontId="2" fillId="2" borderId="5" xfId="0" applyFont="1" applyFill="1" applyBorder="1"/>
    <xf numFmtId="0" fontId="2" fillId="2" borderId="7" xfId="0" applyFont="1" applyFill="1" applyBorder="1"/>
    <xf numFmtId="44" fontId="2" fillId="2" borderId="10" xfId="0" applyNumberFormat="1" applyFont="1" applyFill="1" applyBorder="1"/>
    <xf numFmtId="0" fontId="2" fillId="6" borderId="5" xfId="0" applyFont="1" applyFill="1" applyBorder="1"/>
    <xf numFmtId="0" fontId="2" fillId="6" borderId="7" xfId="0" applyFont="1" applyFill="1" applyBorder="1"/>
    <xf numFmtId="44" fontId="2" fillId="6" borderId="10" xfId="0" applyNumberFormat="1" applyFont="1" applyFill="1" applyBorder="1"/>
    <xf numFmtId="44" fontId="5" fillId="0" borderId="0" xfId="0" applyNumberFormat="1" applyFont="1"/>
    <xf numFmtId="0" fontId="11" fillId="0" borderId="0" xfId="0" applyFont="1"/>
    <xf numFmtId="0" fontId="5" fillId="3" borderId="10" xfId="0" applyFont="1" applyFill="1" applyBorder="1"/>
    <xf numFmtId="0" fontId="5" fillId="3" borderId="10" xfId="0" applyFont="1" applyFill="1" applyBorder="1" applyAlignment="1">
      <alignment wrapText="1"/>
    </xf>
    <xf numFmtId="0" fontId="2" fillId="2" borderId="3" xfId="0" applyFont="1" applyFill="1" applyBorder="1" applyAlignment="1">
      <alignment horizontal="left" vertical="center" wrapText="1"/>
    </xf>
    <xf numFmtId="0" fontId="2" fillId="2" borderId="17" xfId="0" applyFont="1" applyFill="1" applyBorder="1"/>
    <xf numFmtId="0" fontId="5" fillId="3" borderId="10" xfId="0" applyFont="1" applyFill="1" applyBorder="1" applyAlignment="1">
      <alignment vertical="top" wrapText="1"/>
    </xf>
    <xf numFmtId="0" fontId="3" fillId="0" borderId="10" xfId="0" applyFont="1" applyBorder="1" applyAlignment="1">
      <alignment horizontal="center"/>
    </xf>
    <xf numFmtId="44" fontId="2" fillId="2" borderId="7" xfId="0" applyNumberFormat="1" applyFont="1" applyFill="1" applyBorder="1"/>
    <xf numFmtId="164" fontId="2" fillId="0" borderId="0" xfId="0" applyNumberFormat="1" applyFont="1"/>
    <xf numFmtId="0" fontId="5" fillId="0" borderId="1" xfId="1" applyNumberFormat="1" applyFont="1" applyFill="1" applyBorder="1" applyAlignment="1">
      <alignment horizontal="center"/>
    </xf>
    <xf numFmtId="0" fontId="3" fillId="0" borderId="3" xfId="0" applyFont="1" applyBorder="1" applyAlignment="1">
      <alignment horizontal="center"/>
    </xf>
    <xf numFmtId="164" fontId="8" fillId="2" borderId="0" xfId="0" applyNumberFormat="1" applyFont="1" applyFill="1"/>
    <xf numFmtId="164" fontId="3" fillId="4" borderId="1" xfId="1" applyNumberFormat="1" applyFont="1" applyFill="1" applyBorder="1" applyProtection="1">
      <protection locked="0"/>
    </xf>
    <xf numFmtId="0" fontId="5" fillId="4" borderId="1" xfId="0" applyFont="1" applyFill="1" applyBorder="1" applyAlignment="1" applyProtection="1">
      <alignment horizontal="center" vertical="center"/>
      <protection locked="0"/>
    </xf>
    <xf numFmtId="44" fontId="5" fillId="4" borderId="1" xfId="1" applyFont="1" applyFill="1" applyBorder="1" applyProtection="1">
      <protection locked="0"/>
    </xf>
    <xf numFmtId="44" fontId="5" fillId="4" borderId="39" xfId="1" applyFont="1" applyFill="1" applyBorder="1" applyAlignment="1" applyProtection="1">
      <alignment horizontal="center" vertical="center"/>
      <protection locked="0"/>
    </xf>
    <xf numFmtId="44" fontId="5" fillId="4" borderId="8" xfId="1" applyFont="1" applyFill="1" applyBorder="1" applyAlignment="1" applyProtection="1">
      <alignment horizontal="center" vertical="center"/>
      <protection locked="0"/>
    </xf>
    <xf numFmtId="44" fontId="5" fillId="4" borderId="15" xfId="1" applyFont="1" applyFill="1" applyBorder="1" applyAlignment="1" applyProtection="1">
      <alignment horizontal="center" vertical="center"/>
      <protection locked="0"/>
    </xf>
    <xf numFmtId="44" fontId="5" fillId="4" borderId="9" xfId="1" applyFont="1" applyFill="1" applyBorder="1" applyAlignment="1" applyProtection="1">
      <alignment horizontal="center" vertical="center"/>
      <protection locked="0"/>
    </xf>
    <xf numFmtId="44" fontId="5" fillId="4" borderId="15" xfId="0" applyNumberFormat="1" applyFont="1" applyFill="1" applyBorder="1" applyAlignment="1" applyProtection="1">
      <alignment horizontal="center" vertical="center"/>
      <protection locked="0"/>
    </xf>
    <xf numFmtId="44" fontId="5" fillId="4" borderId="26" xfId="0" applyNumberFormat="1" applyFont="1" applyFill="1" applyBorder="1" applyAlignment="1" applyProtection="1">
      <alignment horizontal="center" vertical="center"/>
      <protection locked="0"/>
    </xf>
    <xf numFmtId="44" fontId="5" fillId="4" borderId="12" xfId="1" applyFont="1" applyFill="1" applyBorder="1" applyAlignment="1" applyProtection="1">
      <alignment horizontal="center" vertical="center"/>
      <protection locked="0"/>
    </xf>
    <xf numFmtId="44" fontId="5" fillId="4" borderId="6" xfId="1" applyFont="1" applyFill="1" applyBorder="1" applyAlignment="1" applyProtection="1">
      <alignment horizontal="center" vertical="center"/>
      <protection locked="0"/>
    </xf>
    <xf numFmtId="44" fontId="5" fillId="4" borderId="36" xfId="1" applyFont="1" applyFill="1" applyBorder="1" applyAlignment="1" applyProtection="1">
      <alignment horizontal="center" vertical="center"/>
      <protection locked="0"/>
    </xf>
    <xf numFmtId="44" fontId="5" fillId="4" borderId="28" xfId="1" applyFont="1" applyFill="1" applyBorder="1" applyAlignment="1" applyProtection="1">
      <alignment horizontal="center" vertical="center"/>
      <protection locked="0"/>
    </xf>
    <xf numFmtId="44" fontId="5" fillId="4" borderId="32" xfId="1" applyFont="1" applyFill="1" applyBorder="1" applyAlignment="1" applyProtection="1">
      <alignment horizontal="center" vertical="center"/>
      <protection locked="0"/>
    </xf>
    <xf numFmtId="44" fontId="5" fillId="4" borderId="30" xfId="1" applyFont="1" applyFill="1" applyBorder="1" applyAlignment="1" applyProtection="1">
      <alignment horizontal="center" vertical="center"/>
      <protection locked="0"/>
    </xf>
    <xf numFmtId="44" fontId="5" fillId="4" borderId="6" xfId="1" applyFont="1" applyFill="1" applyBorder="1" applyAlignment="1" applyProtection="1">
      <alignment horizontal="center" vertical="center" wrapText="1"/>
      <protection locked="0"/>
    </xf>
    <xf numFmtId="44" fontId="5" fillId="4" borderId="11" xfId="1" applyFont="1" applyFill="1" applyBorder="1" applyAlignment="1" applyProtection="1">
      <alignment horizontal="center" vertical="center"/>
      <protection locked="0"/>
    </xf>
    <xf numFmtId="44" fontId="5" fillId="4" borderId="34" xfId="1" applyFont="1" applyFill="1" applyBorder="1" applyAlignment="1" applyProtection="1">
      <alignment horizontal="center" vertical="center"/>
      <protection locked="0"/>
    </xf>
    <xf numFmtId="44" fontId="5" fillId="4" borderId="31" xfId="0" applyNumberFormat="1" applyFont="1" applyFill="1" applyBorder="1" applyAlignment="1" applyProtection="1">
      <alignment horizontal="center" vertical="center"/>
      <protection locked="0"/>
    </xf>
    <xf numFmtId="44" fontId="5" fillId="4" borderId="34" xfId="0" applyNumberFormat="1" applyFont="1" applyFill="1" applyBorder="1" applyAlignment="1" applyProtection="1">
      <alignment horizontal="center" vertical="center"/>
      <protection locked="0"/>
    </xf>
    <xf numFmtId="164" fontId="3" fillId="4" borderId="9" xfId="0" applyNumberFormat="1" applyFont="1" applyFill="1" applyBorder="1" applyProtection="1">
      <protection locked="0"/>
    </xf>
    <xf numFmtId="44" fontId="5" fillId="4" borderId="9" xfId="1" applyFont="1" applyFill="1" applyBorder="1" applyProtection="1">
      <protection locked="0"/>
    </xf>
    <xf numFmtId="44" fontId="5" fillId="4" borderId="12" xfId="1" applyFont="1" applyFill="1" applyBorder="1" applyProtection="1">
      <protection locked="0"/>
    </xf>
    <xf numFmtId="44" fontId="5" fillId="4" borderId="22" xfId="1" applyFont="1" applyFill="1" applyBorder="1" applyProtection="1">
      <protection locked="0"/>
    </xf>
    <xf numFmtId="44" fontId="5" fillId="4" borderId="46" xfId="1" applyFont="1" applyFill="1" applyBorder="1" applyProtection="1">
      <protection locked="0"/>
    </xf>
    <xf numFmtId="44" fontId="3" fillId="4" borderId="1" xfId="1" applyFont="1" applyFill="1" applyBorder="1" applyProtection="1">
      <protection locked="0"/>
    </xf>
    <xf numFmtId="0" fontId="8" fillId="8" borderId="1" xfId="0" applyFont="1" applyFill="1" applyBorder="1" applyAlignment="1">
      <alignment horizontal="left" vertical="center"/>
    </xf>
    <xf numFmtId="164" fontId="2" fillId="2" borderId="0" xfId="0" applyNumberFormat="1" applyFont="1" applyFill="1"/>
    <xf numFmtId="164" fontId="5" fillId="0" borderId="1" xfId="0" applyNumberFormat="1" applyFont="1" applyBorder="1"/>
    <xf numFmtId="0" fontId="5" fillId="0" borderId="1" xfId="0" applyFont="1" applyBorder="1" applyAlignment="1">
      <alignment horizontal="center"/>
    </xf>
    <xf numFmtId="0" fontId="15" fillId="3" borderId="1" xfId="0" applyFont="1" applyFill="1" applyBorder="1"/>
    <xf numFmtId="0" fontId="15" fillId="0" borderId="1" xfId="0" applyFont="1" applyBorder="1" applyAlignment="1">
      <alignment horizontal="center"/>
    </xf>
    <xf numFmtId="0" fontId="19" fillId="2" borderId="1" xfId="0" applyFont="1" applyFill="1" applyBorder="1" applyAlignment="1">
      <alignment horizontal="center" vertical="center" wrapText="1"/>
    </xf>
    <xf numFmtId="44" fontId="5" fillId="5" borderId="2" xfId="1" applyFont="1" applyFill="1" applyBorder="1" applyAlignment="1" applyProtection="1">
      <alignment horizontal="center" vertical="center"/>
      <protection locked="0"/>
    </xf>
    <xf numFmtId="44" fontId="5" fillId="5" borderId="1" xfId="1" applyFont="1" applyFill="1" applyBorder="1" applyAlignment="1" applyProtection="1">
      <alignment horizontal="center" vertical="center"/>
      <protection locked="0"/>
    </xf>
    <xf numFmtId="44" fontId="5" fillId="5" borderId="23" xfId="1" applyFont="1" applyFill="1" applyBorder="1" applyAlignment="1" applyProtection="1">
      <alignment horizontal="center" vertical="center"/>
      <protection locked="0"/>
    </xf>
    <xf numFmtId="44" fontId="5" fillId="5" borderId="33" xfId="1" applyFont="1" applyFill="1" applyBorder="1" applyAlignment="1" applyProtection="1">
      <alignment horizontal="center" vertical="center"/>
      <protection locked="0"/>
    </xf>
    <xf numFmtId="44" fontId="5" fillId="5" borderId="5" xfId="1" applyFont="1" applyFill="1" applyBorder="1" applyAlignment="1" applyProtection="1">
      <alignment horizontal="center" vertical="center"/>
      <protection locked="0"/>
    </xf>
    <xf numFmtId="44" fontId="5" fillId="5" borderId="37" xfId="1" applyFont="1" applyFill="1" applyBorder="1" applyAlignment="1" applyProtection="1">
      <alignment horizontal="center" vertical="center"/>
      <protection locked="0"/>
    </xf>
    <xf numFmtId="44" fontId="5" fillId="5" borderId="35" xfId="1" applyFont="1" applyFill="1" applyBorder="1" applyAlignment="1" applyProtection="1">
      <alignment horizontal="center" vertical="center"/>
      <protection locked="0"/>
    </xf>
    <xf numFmtId="0" fontId="15" fillId="3" borderId="44" xfId="0" applyFont="1" applyFill="1" applyBorder="1"/>
    <xf numFmtId="0" fontId="19" fillId="2" borderId="1" xfId="0" applyFont="1" applyFill="1" applyBorder="1" applyAlignment="1">
      <alignment horizontal="left" vertical="center" wrapText="1"/>
    </xf>
    <xf numFmtId="0" fontId="15" fillId="3" borderId="1" xfId="0" applyFont="1" applyFill="1" applyBorder="1" applyAlignment="1">
      <alignment horizontal="left" vertical="center" wrapText="1"/>
    </xf>
    <xf numFmtId="0" fontId="21" fillId="0" borderId="0" xfId="0" applyFont="1"/>
    <xf numFmtId="0" fontId="15" fillId="3" borderId="1" xfId="0" applyFont="1" applyFill="1" applyBorder="1" applyAlignment="1">
      <alignment horizontal="left" vertical="center"/>
    </xf>
    <xf numFmtId="0" fontId="15" fillId="3" borderId="5" xfId="0" applyFont="1" applyFill="1" applyBorder="1" applyAlignment="1">
      <alignment horizontal="center" vertical="center"/>
    </xf>
    <xf numFmtId="0" fontId="5" fillId="5" borderId="1" xfId="0" applyFont="1" applyFill="1" applyBorder="1" applyAlignment="1">
      <alignment horizontal="center" vertical="center"/>
    </xf>
    <xf numFmtId="0" fontId="19" fillId="2" borderId="21" xfId="0" applyFont="1" applyFill="1" applyBorder="1" applyAlignment="1">
      <alignment horizontal="center" vertical="center" wrapText="1"/>
    </xf>
    <xf numFmtId="0" fontId="5" fillId="3" borderId="1" xfId="0" applyFont="1" applyFill="1" applyBorder="1" applyAlignment="1">
      <alignment horizontal="left" vertical="center" wrapText="1"/>
    </xf>
    <xf numFmtId="0" fontId="5" fillId="3" borderId="5" xfId="0" applyFont="1" applyFill="1" applyBorder="1" applyAlignment="1" applyProtection="1">
      <alignment horizontal="left" vertical="center" wrapText="1"/>
      <protection hidden="1"/>
    </xf>
    <xf numFmtId="0" fontId="5" fillId="3" borderId="7" xfId="0" applyFont="1" applyFill="1" applyBorder="1" applyAlignment="1" applyProtection="1">
      <alignment horizontal="left" vertical="center" wrapText="1"/>
      <protection hidden="1"/>
    </xf>
    <xf numFmtId="0" fontId="5" fillId="3" borderId="10" xfId="0" applyFont="1" applyFill="1" applyBorder="1" applyAlignment="1" applyProtection="1">
      <alignment horizontal="left" vertical="center" wrapText="1"/>
      <protection hidden="1"/>
    </xf>
    <xf numFmtId="0" fontId="5" fillId="3" borderId="2" xfId="0" applyFont="1" applyFill="1" applyBorder="1" applyAlignment="1" applyProtection="1">
      <alignment horizontal="left" vertical="center" wrapText="1"/>
      <protection hidden="1"/>
    </xf>
    <xf numFmtId="0" fontId="2" fillId="2" borderId="1" xfId="0" applyFont="1" applyFill="1" applyBorder="1" applyAlignment="1" applyProtection="1">
      <alignment horizontal="left"/>
      <protection hidden="1"/>
    </xf>
    <xf numFmtId="0" fontId="5" fillId="3" borderId="1" xfId="0" applyFont="1" applyFill="1" applyBorder="1" applyAlignment="1" applyProtection="1">
      <alignment vertical="center" wrapText="1"/>
      <protection hidden="1"/>
    </xf>
    <xf numFmtId="0" fontId="5" fillId="3" borderId="3" xfId="0" applyFont="1" applyFill="1" applyBorder="1" applyAlignment="1" applyProtection="1">
      <alignment vertical="center" wrapText="1"/>
      <protection hidden="1"/>
    </xf>
    <xf numFmtId="0" fontId="2" fillId="2" borderId="0" xfId="0" applyFont="1" applyFill="1" applyAlignment="1">
      <alignment horizontal="left"/>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3" fillId="2" borderId="5" xfId="0" applyFont="1" applyFill="1" applyBorder="1" applyAlignment="1">
      <alignment horizontal="center"/>
    </xf>
    <xf numFmtId="0" fontId="3" fillId="2" borderId="7" xfId="0" applyFont="1" applyFill="1" applyBorder="1" applyAlignment="1">
      <alignment horizontal="center"/>
    </xf>
    <xf numFmtId="0" fontId="3" fillId="2" borderId="10" xfId="0" applyFont="1" applyFill="1" applyBorder="1" applyAlignment="1">
      <alignment horizontal="center"/>
    </xf>
    <xf numFmtId="0" fontId="2" fillId="2" borderId="5" xfId="0" applyFont="1" applyFill="1" applyBorder="1" applyAlignment="1">
      <alignment horizontal="center"/>
    </xf>
    <xf numFmtId="0" fontId="2" fillId="2" borderId="7" xfId="0" applyFont="1" applyFill="1" applyBorder="1" applyAlignment="1">
      <alignment horizontal="center"/>
    </xf>
    <xf numFmtId="0" fontId="2" fillId="2" borderId="10" xfId="0" applyFont="1" applyFill="1" applyBorder="1" applyAlignment="1">
      <alignment horizontal="center"/>
    </xf>
    <xf numFmtId="0" fontId="8" fillId="2" borderId="1" xfId="0" applyFont="1" applyFill="1" applyBorder="1" applyAlignment="1">
      <alignment horizontal="center" vertical="center" wrapText="1"/>
    </xf>
    <xf numFmtId="0" fontId="2" fillId="2" borderId="13" xfId="0" applyFont="1" applyFill="1" applyBorder="1" applyAlignment="1">
      <alignment horizontal="left"/>
    </xf>
    <xf numFmtId="0" fontId="2" fillId="2" borderId="27" xfId="0" applyFont="1" applyFill="1" applyBorder="1" applyAlignment="1">
      <alignment horizontal="left"/>
    </xf>
    <xf numFmtId="0" fontId="2" fillId="2" borderId="29" xfId="0" applyFont="1" applyFill="1" applyBorder="1" applyAlignment="1">
      <alignment horizontal="left"/>
    </xf>
    <xf numFmtId="0" fontId="2" fillId="2" borderId="16" xfId="0" applyFont="1" applyFill="1" applyBorder="1" applyAlignment="1">
      <alignment horizontal="left"/>
    </xf>
    <xf numFmtId="0" fontId="2" fillId="2" borderId="45" xfId="0" applyFont="1" applyFill="1" applyBorder="1" applyAlignment="1">
      <alignment horizontal="left"/>
    </xf>
    <xf numFmtId="0" fontId="8" fillId="2" borderId="25" xfId="0" applyFont="1" applyFill="1" applyBorder="1" applyAlignment="1">
      <alignment horizontal="center" vertical="center" wrapText="1"/>
    </xf>
    <xf numFmtId="0" fontId="2" fillId="2" borderId="5" xfId="0" applyFont="1" applyFill="1" applyBorder="1" applyAlignment="1">
      <alignment vertical="center"/>
    </xf>
    <xf numFmtId="0" fontId="2" fillId="2" borderId="7" xfId="0" applyFont="1" applyFill="1" applyBorder="1" applyAlignment="1">
      <alignment vertical="center"/>
    </xf>
    <xf numFmtId="0" fontId="2" fillId="2" borderId="10" xfId="0" applyFont="1" applyFill="1" applyBorder="1" applyAlignment="1">
      <alignment vertical="center"/>
    </xf>
    <xf numFmtId="0" fontId="2" fillId="2" borderId="5" xfId="0" applyFont="1" applyFill="1" applyBorder="1" applyAlignment="1">
      <alignment horizontal="left"/>
    </xf>
    <xf numFmtId="0" fontId="2" fillId="2" borderId="7" xfId="0" applyFont="1" applyFill="1" applyBorder="1" applyAlignment="1">
      <alignment horizontal="left"/>
    </xf>
    <xf numFmtId="0" fontId="2" fillId="2" borderId="10" xfId="0" applyFont="1" applyFill="1" applyBorder="1" applyAlignment="1">
      <alignment horizontal="left"/>
    </xf>
    <xf numFmtId="2" fontId="5" fillId="7" borderId="1" xfId="0" applyNumberFormat="1" applyFont="1" applyFill="1" applyBorder="1" applyAlignment="1" applyProtection="1">
      <alignment horizontal="center" vertical="center"/>
      <protection locked="0"/>
    </xf>
    <xf numFmtId="164" fontId="6" fillId="2" borderId="41" xfId="0" applyNumberFormat="1" applyFont="1" applyFill="1" applyBorder="1" applyAlignment="1">
      <alignment horizontal="center" vertical="center"/>
    </xf>
    <xf numFmtId="164" fontId="6" fillId="2" borderId="42" xfId="0" applyNumberFormat="1" applyFont="1" applyFill="1" applyBorder="1" applyAlignment="1">
      <alignment horizontal="center" vertical="center"/>
    </xf>
    <xf numFmtId="0" fontId="2" fillId="2" borderId="13" xfId="0" applyFont="1" applyFill="1" applyBorder="1" applyAlignment="1">
      <alignment horizontal="left" vertical="center" wrapText="1"/>
    </xf>
    <xf numFmtId="0" fontId="2" fillId="2" borderId="17" xfId="0" applyFont="1" applyFill="1" applyBorder="1" applyAlignment="1">
      <alignment horizontal="left" vertical="center" wrapText="1"/>
    </xf>
    <xf numFmtId="0" fontId="14" fillId="0" borderId="0" xfId="0" applyFont="1" applyAlignment="1">
      <alignment horizontal="left" vertical="center" wrapText="1"/>
    </xf>
    <xf numFmtId="0" fontId="2" fillId="2" borderId="13" xfId="0" applyFont="1" applyFill="1" applyBorder="1" applyAlignment="1">
      <alignment horizontal="center" vertical="center" wrapText="1"/>
    </xf>
    <xf numFmtId="0" fontId="2" fillId="2" borderId="27" xfId="0" applyFont="1" applyFill="1" applyBorder="1" applyAlignment="1">
      <alignment horizontal="center" vertical="center" wrapText="1"/>
    </xf>
    <xf numFmtId="0" fontId="2" fillId="2" borderId="45" xfId="0" applyFont="1" applyFill="1" applyBorder="1" applyAlignment="1">
      <alignment horizontal="center" vertical="center" wrapText="1"/>
    </xf>
    <xf numFmtId="0" fontId="8" fillId="2" borderId="3" xfId="0" applyFont="1" applyFill="1" applyBorder="1" applyAlignment="1">
      <alignment horizontal="left" vertical="center" wrapText="1"/>
    </xf>
    <xf numFmtId="0" fontId="8" fillId="2" borderId="2" xfId="0" applyFont="1" applyFill="1" applyBorder="1" applyAlignment="1">
      <alignment horizontal="left" vertical="center" wrapText="1"/>
    </xf>
    <xf numFmtId="164" fontId="3" fillId="0" borderId="3" xfId="0" applyNumberFormat="1" applyFont="1" applyBorder="1" applyAlignment="1">
      <alignment horizontal="center"/>
    </xf>
    <xf numFmtId="164" fontId="3" fillId="0" borderId="2" xfId="0" applyNumberFormat="1" applyFont="1" applyBorder="1" applyAlignment="1">
      <alignment horizontal="center"/>
    </xf>
    <xf numFmtId="164" fontId="3" fillId="0" borderId="4" xfId="0" applyNumberFormat="1" applyFont="1" applyBorder="1" applyAlignment="1">
      <alignment horizontal="center"/>
    </xf>
  </cellXfs>
  <cellStyles count="6">
    <cellStyle name="Standaard" xfId="0" builtinId="0"/>
    <cellStyle name="Standaard 2" xfId="4" xr:uid="{8F3DA356-EDB6-4FDB-A21F-8849C6481DC6}"/>
    <cellStyle name="Standard 2 4" xfId="3" xr:uid="{618DAC36-5B0B-4C42-BDA7-489D91A28605}"/>
    <cellStyle name="Standard_Ecklohn Baden Württemberg 2" xfId="5" xr:uid="{EE3FED6B-F8D5-4738-B97A-F33E262BB953}"/>
    <cellStyle name="Valuta" xfId="1" builtinId="4"/>
    <cellStyle name="Valuta 2" xfId="2" xr:uid="{08E2426B-C6FA-4F81-BB5C-E61381975DF9}"/>
  </cellStyles>
  <dxfs count="0"/>
  <tableStyles count="0" defaultTableStyle="TableStyleMedium2" defaultPivotStyle="PivotStyleLight16"/>
  <colors>
    <mruColors>
      <color rgb="FFCC0000"/>
      <color rgb="FFFF928F"/>
      <color rgb="FFFFD2D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88900</xdr:colOff>
      <xdr:row>0</xdr:row>
      <xdr:rowOff>0</xdr:rowOff>
    </xdr:from>
    <xdr:to>
      <xdr:col>8</xdr:col>
      <xdr:colOff>477520</xdr:colOff>
      <xdr:row>3</xdr:row>
      <xdr:rowOff>115570</xdr:rowOff>
    </xdr:to>
    <xdr:pic>
      <xdr:nvPicPr>
        <xdr:cNvPr id="2" name="Afbeelding 3">
          <a:extLst>
            <a:ext uri="{FF2B5EF4-FFF2-40B4-BE49-F238E27FC236}">
              <a16:creationId xmlns:a16="http://schemas.microsoft.com/office/drawing/2014/main" id="{8A57CBCF-6F2C-4705-BF32-5216D21256C8}"/>
            </a:ext>
          </a:extLst>
        </xdr:cNvPr>
        <xdr:cNvPicPr>
          <a:picLocks noChangeAspect="1"/>
        </xdr:cNvPicPr>
      </xdr:nvPicPr>
      <xdr:blipFill>
        <a:blip xmlns:r="http://schemas.openxmlformats.org/officeDocument/2006/relationships" r:embed="rId1"/>
        <a:stretch>
          <a:fillRect/>
        </a:stretch>
      </xdr:blipFill>
      <xdr:spPr>
        <a:xfrm>
          <a:off x="9963150" y="0"/>
          <a:ext cx="1001395" cy="65849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5D5FF-5EAE-482D-B6C7-E684E32CFCFA}">
  <dimension ref="A1:J21"/>
  <sheetViews>
    <sheetView tabSelected="1" workbookViewId="0">
      <selection activeCell="B9" sqref="B9:J9"/>
    </sheetView>
  </sheetViews>
  <sheetFormatPr defaultRowHeight="15" x14ac:dyDescent="0.25"/>
  <cols>
    <col min="1" max="1" width="23.28515625" bestFit="1" customWidth="1"/>
    <col min="2" max="2" width="137.42578125" customWidth="1"/>
  </cols>
  <sheetData>
    <row r="1" spans="1:10" x14ac:dyDescent="0.25">
      <c r="A1" s="59" t="s">
        <v>94</v>
      </c>
      <c r="B1" s="60" t="s">
        <v>292</v>
      </c>
      <c r="C1" s="60"/>
      <c r="D1" s="60"/>
      <c r="E1" s="60"/>
      <c r="F1" s="60"/>
      <c r="G1" s="60"/>
      <c r="H1" s="60"/>
      <c r="I1" s="60"/>
      <c r="J1" s="60"/>
    </row>
    <row r="2" spans="1:10" x14ac:dyDescent="0.25">
      <c r="A2" s="59" t="s">
        <v>190</v>
      </c>
      <c r="B2" s="60" t="s">
        <v>191</v>
      </c>
      <c r="C2" s="60"/>
      <c r="D2" s="60"/>
      <c r="E2" s="60"/>
      <c r="F2" s="60"/>
      <c r="G2" s="60"/>
      <c r="H2" s="60"/>
      <c r="I2" s="60"/>
      <c r="J2" s="60"/>
    </row>
    <row r="3" spans="1:10" x14ac:dyDescent="0.25">
      <c r="A3" s="59" t="s">
        <v>95</v>
      </c>
      <c r="B3" s="61">
        <v>45292</v>
      </c>
      <c r="C3" s="60"/>
      <c r="D3" s="60"/>
      <c r="E3" s="60"/>
      <c r="F3" s="60"/>
      <c r="G3" s="60"/>
      <c r="H3" s="60"/>
      <c r="I3" s="60"/>
      <c r="J3" s="60"/>
    </row>
    <row r="4" spans="1:10" x14ac:dyDescent="0.25">
      <c r="A4" s="60"/>
      <c r="B4" s="60"/>
      <c r="C4" s="60"/>
      <c r="D4" s="60"/>
      <c r="E4" s="60"/>
      <c r="F4" s="60"/>
      <c r="G4" s="60"/>
      <c r="H4" s="60"/>
      <c r="I4" s="60"/>
      <c r="J4" s="60"/>
    </row>
    <row r="5" spans="1:10" x14ac:dyDescent="0.25">
      <c r="A5" s="148" t="s">
        <v>96</v>
      </c>
      <c r="B5" s="148"/>
      <c r="C5" s="148"/>
      <c r="D5" s="148"/>
      <c r="E5" s="148"/>
      <c r="F5" s="148"/>
      <c r="G5" s="148"/>
      <c r="H5" s="148"/>
      <c r="I5" s="148"/>
      <c r="J5" s="148"/>
    </row>
    <row r="6" spans="1:10" ht="117" customHeight="1" x14ac:dyDescent="0.25">
      <c r="A6" s="62" t="s">
        <v>97</v>
      </c>
      <c r="B6" s="149" t="s">
        <v>284</v>
      </c>
      <c r="C6" s="149"/>
      <c r="D6" s="149"/>
      <c r="E6" s="149"/>
      <c r="F6" s="149"/>
      <c r="G6" s="149"/>
      <c r="H6" s="149"/>
      <c r="I6" s="149"/>
      <c r="J6" s="149"/>
    </row>
    <row r="7" spans="1:10" ht="23.1" customHeight="1" x14ac:dyDescent="0.25">
      <c r="A7" s="63" t="s">
        <v>114</v>
      </c>
      <c r="B7" s="144" t="s">
        <v>290</v>
      </c>
      <c r="C7" s="145"/>
      <c r="D7" s="145"/>
      <c r="E7" s="145"/>
      <c r="F7" s="145"/>
      <c r="G7" s="145"/>
      <c r="H7" s="145"/>
      <c r="I7" s="145"/>
      <c r="J7" s="146"/>
    </row>
    <row r="8" spans="1:10" ht="29.45" customHeight="1" x14ac:dyDescent="0.25">
      <c r="A8" s="64" t="s">
        <v>254</v>
      </c>
      <c r="B8" s="143" t="s">
        <v>296</v>
      </c>
      <c r="C8" s="143"/>
      <c r="D8" s="143"/>
      <c r="E8" s="143"/>
      <c r="F8" s="143"/>
      <c r="G8" s="143"/>
      <c r="H8" s="143"/>
      <c r="I8" s="143"/>
      <c r="J8" s="143"/>
    </row>
    <row r="9" spans="1:10" ht="33.6" customHeight="1" x14ac:dyDescent="0.25">
      <c r="A9" s="65" t="s">
        <v>108</v>
      </c>
      <c r="B9" s="150" t="s">
        <v>192</v>
      </c>
      <c r="C9" s="150"/>
      <c r="D9" s="150"/>
      <c r="E9" s="150"/>
      <c r="F9" s="150"/>
      <c r="G9" s="150"/>
      <c r="H9" s="150"/>
      <c r="I9" s="150"/>
      <c r="J9" s="150"/>
    </row>
    <row r="10" spans="1:10" ht="23.45" customHeight="1" x14ac:dyDescent="0.25">
      <c r="A10" s="66" t="s">
        <v>120</v>
      </c>
      <c r="B10" s="144" t="s">
        <v>291</v>
      </c>
      <c r="C10" s="145"/>
      <c r="D10" s="145"/>
      <c r="E10" s="145"/>
      <c r="F10" s="145"/>
      <c r="G10" s="145"/>
      <c r="H10" s="145"/>
      <c r="I10" s="145"/>
      <c r="J10" s="146"/>
    </row>
    <row r="11" spans="1:10" ht="32.1" customHeight="1" x14ac:dyDescent="0.25">
      <c r="A11" s="66" t="s">
        <v>179</v>
      </c>
      <c r="B11" s="144" t="s">
        <v>265</v>
      </c>
      <c r="C11" s="145"/>
      <c r="D11" s="145"/>
      <c r="E11" s="145"/>
      <c r="F11" s="145"/>
      <c r="G11" s="145"/>
      <c r="H11" s="145"/>
      <c r="I11" s="145"/>
      <c r="J11" s="146"/>
    </row>
    <row r="12" spans="1:10" ht="29.45" customHeight="1" x14ac:dyDescent="0.25">
      <c r="A12" s="64" t="s">
        <v>109</v>
      </c>
      <c r="B12" s="145" t="s">
        <v>256</v>
      </c>
      <c r="C12" s="145"/>
      <c r="D12" s="145"/>
      <c r="E12" s="145"/>
      <c r="F12" s="145"/>
      <c r="G12" s="145"/>
      <c r="H12" s="145"/>
      <c r="I12" s="145"/>
      <c r="J12" s="146"/>
    </row>
    <row r="13" spans="1:10" ht="23.45" customHeight="1" x14ac:dyDescent="0.25">
      <c r="A13" s="67" t="s">
        <v>255</v>
      </c>
      <c r="B13" s="147" t="s">
        <v>257</v>
      </c>
      <c r="C13" s="147"/>
      <c r="D13" s="147"/>
      <c r="E13" s="147"/>
      <c r="F13" s="147"/>
      <c r="G13" s="147"/>
      <c r="H13" s="147"/>
      <c r="I13" s="147"/>
      <c r="J13" s="147"/>
    </row>
    <row r="14" spans="1:10" x14ac:dyDescent="0.25">
      <c r="A14" s="148" t="s">
        <v>99</v>
      </c>
      <c r="B14" s="148"/>
      <c r="C14" s="148"/>
      <c r="D14" s="148"/>
      <c r="E14" s="148"/>
      <c r="F14" s="148"/>
      <c r="G14" s="148"/>
      <c r="H14" s="148"/>
      <c r="I14" s="148"/>
      <c r="J14" s="148"/>
    </row>
    <row r="15" spans="1:10" x14ac:dyDescent="0.25">
      <c r="A15" s="143" t="s">
        <v>100</v>
      </c>
      <c r="B15" s="143"/>
      <c r="C15" s="143"/>
      <c r="D15" s="143"/>
      <c r="E15" s="143"/>
      <c r="F15" s="143"/>
      <c r="G15" s="143"/>
      <c r="H15" s="143"/>
      <c r="I15" s="143"/>
      <c r="J15" s="143"/>
    </row>
    <row r="16" spans="1:10" x14ac:dyDescent="0.25">
      <c r="A16" s="143" t="s">
        <v>101</v>
      </c>
      <c r="B16" s="143"/>
      <c r="C16" s="143"/>
      <c r="D16" s="143"/>
      <c r="E16" s="143"/>
      <c r="F16" s="143"/>
      <c r="G16" s="143"/>
      <c r="H16" s="143"/>
      <c r="I16" s="143"/>
      <c r="J16" s="143"/>
    </row>
    <row r="17" spans="1:10" x14ac:dyDescent="0.25">
      <c r="A17" s="143" t="s">
        <v>102</v>
      </c>
      <c r="B17" s="143"/>
      <c r="C17" s="143"/>
      <c r="D17" s="143"/>
      <c r="E17" s="143"/>
      <c r="F17" s="143"/>
      <c r="G17" s="143"/>
      <c r="H17" s="143"/>
      <c r="I17" s="143"/>
      <c r="J17" s="143"/>
    </row>
    <row r="18" spans="1:10" x14ac:dyDescent="0.25">
      <c r="A18" s="143" t="s">
        <v>294</v>
      </c>
      <c r="B18" s="143"/>
      <c r="C18" s="143"/>
      <c r="D18" s="143"/>
      <c r="E18" s="143"/>
      <c r="F18" s="143"/>
      <c r="G18" s="143"/>
      <c r="H18" s="143"/>
      <c r="I18" s="143"/>
      <c r="J18" s="143"/>
    </row>
    <row r="19" spans="1:10" s="138" customFormat="1" x14ac:dyDescent="0.25">
      <c r="A19" s="139" t="s">
        <v>295</v>
      </c>
      <c r="B19" s="137"/>
      <c r="C19" s="137"/>
      <c r="D19" s="137"/>
      <c r="E19" s="137"/>
      <c r="F19" s="137"/>
      <c r="G19" s="137"/>
      <c r="H19" s="137"/>
      <c r="I19" s="137"/>
      <c r="J19" s="137"/>
    </row>
    <row r="20" spans="1:10" x14ac:dyDescent="0.25">
      <c r="A20" s="143" t="s">
        <v>193</v>
      </c>
      <c r="B20" s="143"/>
      <c r="C20" s="143"/>
      <c r="D20" s="143"/>
      <c r="E20" s="143"/>
      <c r="F20" s="143"/>
      <c r="G20" s="143"/>
      <c r="H20" s="143"/>
      <c r="I20" s="143"/>
      <c r="J20" s="143"/>
    </row>
    <row r="21" spans="1:10" x14ac:dyDescent="0.25">
      <c r="A21" s="143" t="s">
        <v>103</v>
      </c>
      <c r="B21" s="143"/>
      <c r="C21" s="143"/>
      <c r="D21" s="143"/>
      <c r="E21" s="143"/>
      <c r="F21" s="143"/>
      <c r="G21" s="143"/>
      <c r="H21" s="143"/>
      <c r="I21" s="143"/>
      <c r="J21" s="143"/>
    </row>
  </sheetData>
  <sheetProtection algorithmName="SHA-512" hashValue="umoTWbkVV68/+uTyQTO0cewPameJwK9YnW0MWf3NILc3lvgt6AQeHSAOIMW/3vavdZNVi451gvwa0spbC6Ntag==" saltValue="n4Nm3AXFtsbenlbIYcXdbg==" spinCount="100000" sheet="1" objects="1" scenarios="1"/>
  <mergeCells count="16">
    <mergeCell ref="B10:J10"/>
    <mergeCell ref="A5:J5"/>
    <mergeCell ref="B6:J6"/>
    <mergeCell ref="B7:J7"/>
    <mergeCell ref="B8:J8"/>
    <mergeCell ref="B9:J9"/>
    <mergeCell ref="A17:J17"/>
    <mergeCell ref="A18:J18"/>
    <mergeCell ref="A20:J20"/>
    <mergeCell ref="A21:J21"/>
    <mergeCell ref="B11:J11"/>
    <mergeCell ref="B12:J12"/>
    <mergeCell ref="B13:J13"/>
    <mergeCell ref="A14:J14"/>
    <mergeCell ref="A15:J15"/>
    <mergeCell ref="A16:J16"/>
  </mergeCell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EDC00-68A1-45D0-B091-A45F462BA94F}">
  <dimension ref="A1:E15"/>
  <sheetViews>
    <sheetView workbookViewId="0">
      <selection activeCell="C10" sqref="C10"/>
    </sheetView>
  </sheetViews>
  <sheetFormatPr defaultRowHeight="15" x14ac:dyDescent="0.25"/>
  <cols>
    <col min="1" max="1" width="21.28515625" customWidth="1"/>
    <col min="2" max="2" width="37.140625" customWidth="1"/>
    <col min="3" max="3" width="12.7109375" customWidth="1"/>
    <col min="4" max="4" width="16" customWidth="1"/>
    <col min="5" max="5" width="15" customWidth="1"/>
    <col min="6" max="6" width="18.42578125" customWidth="1"/>
  </cols>
  <sheetData>
    <row r="1" spans="1:5" x14ac:dyDescent="0.25">
      <c r="A1" s="15" t="s">
        <v>1</v>
      </c>
      <c r="B1" s="1" t="s">
        <v>2</v>
      </c>
      <c r="C1" s="15" t="s">
        <v>0</v>
      </c>
      <c r="D1" s="14" t="s">
        <v>3</v>
      </c>
      <c r="E1" s="14" t="s">
        <v>4</v>
      </c>
    </row>
    <row r="2" spans="1:5" x14ac:dyDescent="0.25">
      <c r="A2" s="152" t="s">
        <v>5</v>
      </c>
      <c r="B2" s="2" t="s">
        <v>6</v>
      </c>
      <c r="C2" s="120"/>
      <c r="D2" s="18">
        <v>300</v>
      </c>
      <c r="E2" s="19">
        <f>C2*D2</f>
        <v>0</v>
      </c>
    </row>
    <row r="3" spans="1:5" x14ac:dyDescent="0.25">
      <c r="A3" s="153"/>
      <c r="B3" s="2" t="s">
        <v>7</v>
      </c>
      <c r="C3" s="120"/>
      <c r="D3" s="18">
        <v>100</v>
      </c>
      <c r="E3" s="19">
        <f>C3*D3</f>
        <v>0</v>
      </c>
    </row>
    <row r="4" spans="1:5" x14ac:dyDescent="0.25">
      <c r="A4" s="153"/>
      <c r="B4" s="6" t="s">
        <v>281</v>
      </c>
      <c r="C4" s="97"/>
      <c r="D4" s="124">
        <v>200</v>
      </c>
      <c r="E4" s="123">
        <f>C4*D4</f>
        <v>0</v>
      </c>
    </row>
    <row r="5" spans="1:5" x14ac:dyDescent="0.25">
      <c r="A5" s="153"/>
      <c r="B5" s="6" t="s">
        <v>282</v>
      </c>
      <c r="C5" s="97"/>
      <c r="D5" s="124">
        <v>200</v>
      </c>
      <c r="E5" s="123">
        <f t="shared" ref="E5" si="0">C5*D5</f>
        <v>0</v>
      </c>
    </row>
    <row r="6" spans="1:5" x14ac:dyDescent="0.25">
      <c r="A6" s="154"/>
      <c r="B6" s="158"/>
      <c r="C6" s="159"/>
      <c r="D6" s="159"/>
      <c r="E6" s="160"/>
    </row>
    <row r="7" spans="1:5" x14ac:dyDescent="0.25">
      <c r="A7" s="152" t="s">
        <v>186</v>
      </c>
      <c r="B7" s="2" t="s">
        <v>6</v>
      </c>
      <c r="C7" s="120"/>
      <c r="D7" s="18">
        <v>50</v>
      </c>
      <c r="E7" s="19">
        <f>C7*D7</f>
        <v>0</v>
      </c>
    </row>
    <row r="8" spans="1:5" x14ac:dyDescent="0.25">
      <c r="A8" s="153"/>
      <c r="B8" s="2" t="s">
        <v>104</v>
      </c>
      <c r="C8" s="120"/>
      <c r="D8" s="18">
        <v>50</v>
      </c>
      <c r="E8" s="19">
        <f t="shared" ref="E8:E11" si="1">C8*D8</f>
        <v>0</v>
      </c>
    </row>
    <row r="9" spans="1:5" x14ac:dyDescent="0.25">
      <c r="A9" s="153"/>
      <c r="B9" s="2" t="s">
        <v>9</v>
      </c>
      <c r="C9" s="120"/>
      <c r="D9" s="126">
        <v>280</v>
      </c>
      <c r="E9" s="19">
        <f t="shared" si="1"/>
        <v>0</v>
      </c>
    </row>
    <row r="10" spans="1:5" x14ac:dyDescent="0.25">
      <c r="A10" s="153"/>
      <c r="B10" s="125" t="s">
        <v>285</v>
      </c>
      <c r="C10" s="120"/>
      <c r="D10" s="126">
        <v>200</v>
      </c>
      <c r="E10" s="19">
        <f t="shared" si="1"/>
        <v>0</v>
      </c>
    </row>
    <row r="11" spans="1:5" x14ac:dyDescent="0.25">
      <c r="A11" s="153"/>
      <c r="B11" s="2" t="s">
        <v>105</v>
      </c>
      <c r="C11" s="120"/>
      <c r="D11" s="18">
        <v>200</v>
      </c>
      <c r="E11" s="19">
        <f t="shared" si="1"/>
        <v>0</v>
      </c>
    </row>
    <row r="12" spans="1:5" x14ac:dyDescent="0.25">
      <c r="A12" s="154"/>
      <c r="B12" s="158"/>
      <c r="C12" s="159"/>
      <c r="D12" s="159"/>
      <c r="E12" s="160"/>
    </row>
    <row r="13" spans="1:5" x14ac:dyDescent="0.25">
      <c r="A13" s="152" t="s">
        <v>21</v>
      </c>
      <c r="B13" s="2" t="s">
        <v>293</v>
      </c>
      <c r="C13" s="120"/>
      <c r="D13" s="18">
        <v>100</v>
      </c>
      <c r="E13" s="19">
        <f t="shared" ref="E13" si="2">C13*D13</f>
        <v>0</v>
      </c>
    </row>
    <row r="14" spans="1:5" x14ac:dyDescent="0.25">
      <c r="A14" s="154"/>
      <c r="B14" s="155"/>
      <c r="C14" s="156"/>
      <c r="D14" s="156"/>
      <c r="E14" s="157"/>
    </row>
    <row r="15" spans="1:5" x14ac:dyDescent="0.25">
      <c r="A15" s="151" t="s">
        <v>188</v>
      </c>
      <c r="B15" s="151"/>
      <c r="C15" s="151"/>
      <c r="D15" s="151"/>
      <c r="E15" s="122">
        <f>SUM(E2:E13)</f>
        <v>0</v>
      </c>
    </row>
  </sheetData>
  <sheetProtection algorithmName="SHA-512" hashValue="ERgwhW/WgjwHc/n0PX9phtqn0HvmgEOXCvlq4Zdssp9IOMxFZRXqCpeit+lpGBOvLiMkHftCk0P2H5zOApmIvQ==" saltValue="QWFbYH2zKMk9BW1Wy9Kb5Q==" spinCount="100000" sheet="1" objects="1" scenarios="1"/>
  <mergeCells count="7">
    <mergeCell ref="A15:D15"/>
    <mergeCell ref="A2:A6"/>
    <mergeCell ref="A7:A12"/>
    <mergeCell ref="A13:A14"/>
    <mergeCell ref="B14:E14"/>
    <mergeCell ref="B6:E6"/>
    <mergeCell ref="B12:E12"/>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A955A4-73A9-4FCB-8E05-53D669F4C2CD}">
  <dimension ref="A1:K40"/>
  <sheetViews>
    <sheetView topLeftCell="C16" zoomScale="130" zoomScaleNormal="130" workbookViewId="0">
      <selection activeCell="H19" sqref="H19"/>
    </sheetView>
  </sheetViews>
  <sheetFormatPr defaultRowHeight="15" x14ac:dyDescent="0.25"/>
  <cols>
    <col min="1" max="1" width="19" customWidth="1"/>
    <col min="2" max="2" width="62" bestFit="1" customWidth="1"/>
    <col min="3" max="3" width="22.85546875" customWidth="1"/>
    <col min="4" max="4" width="14.85546875" customWidth="1"/>
    <col min="5" max="8" width="11.28515625" customWidth="1"/>
    <col min="9" max="9" width="12.42578125" customWidth="1"/>
    <col min="10" max="10" width="14.28515625" customWidth="1"/>
    <col min="11" max="11" width="14.5703125" customWidth="1"/>
  </cols>
  <sheetData>
    <row r="1" spans="1:11" ht="33.75" x14ac:dyDescent="0.25">
      <c r="A1" s="86" t="s">
        <v>288</v>
      </c>
      <c r="B1" s="15" t="s">
        <v>8</v>
      </c>
      <c r="C1" s="15" t="s">
        <v>10</v>
      </c>
      <c r="D1" s="15" t="s">
        <v>11</v>
      </c>
      <c r="E1" s="15" t="s">
        <v>171</v>
      </c>
      <c r="F1" s="15" t="s">
        <v>195</v>
      </c>
      <c r="G1" s="127" t="s">
        <v>194</v>
      </c>
      <c r="H1" s="16" t="s">
        <v>172</v>
      </c>
    </row>
    <row r="2" spans="1:11" x14ac:dyDescent="0.25">
      <c r="A2" s="152" t="s">
        <v>8</v>
      </c>
      <c r="B2" s="73" t="s">
        <v>217</v>
      </c>
      <c r="C2" s="2" t="s">
        <v>12</v>
      </c>
      <c r="D2" s="5" t="s">
        <v>13</v>
      </c>
      <c r="E2" s="5">
        <v>25</v>
      </c>
      <c r="F2" s="96"/>
      <c r="G2" s="96"/>
      <c r="H2" s="12">
        <f>F2*G2</f>
        <v>0</v>
      </c>
      <c r="K2" s="82"/>
    </row>
    <row r="3" spans="1:11" x14ac:dyDescent="0.25">
      <c r="A3" s="153"/>
      <c r="B3" s="73" t="s">
        <v>218</v>
      </c>
      <c r="C3" s="2" t="s">
        <v>12</v>
      </c>
      <c r="D3" s="5" t="s">
        <v>13</v>
      </c>
      <c r="E3" s="5">
        <v>50</v>
      </c>
      <c r="F3" s="96"/>
      <c r="G3" s="96"/>
      <c r="H3" s="12">
        <f t="shared" ref="H3:H15" si="0">F3*G3</f>
        <v>0</v>
      </c>
      <c r="K3" s="83"/>
    </row>
    <row r="4" spans="1:11" x14ac:dyDescent="0.25">
      <c r="A4" s="153"/>
      <c r="B4" s="73" t="s">
        <v>219</v>
      </c>
      <c r="C4" s="2" t="s">
        <v>12</v>
      </c>
      <c r="D4" s="5" t="s">
        <v>13</v>
      </c>
      <c r="E4" s="5">
        <v>50</v>
      </c>
      <c r="F4" s="96"/>
      <c r="G4" s="96"/>
      <c r="H4" s="12">
        <f t="shared" si="0"/>
        <v>0</v>
      </c>
      <c r="K4" s="83"/>
    </row>
    <row r="5" spans="1:11" x14ac:dyDescent="0.25">
      <c r="A5" s="153"/>
      <c r="B5" s="84" t="s">
        <v>187</v>
      </c>
      <c r="C5" s="6" t="s">
        <v>12</v>
      </c>
      <c r="D5" s="5" t="s">
        <v>13</v>
      </c>
      <c r="E5" s="5">
        <v>40</v>
      </c>
      <c r="F5" s="96"/>
      <c r="G5" s="96"/>
      <c r="H5" s="12">
        <f>F5*G5</f>
        <v>0</v>
      </c>
      <c r="K5" s="83"/>
    </row>
    <row r="6" spans="1:11" x14ac:dyDescent="0.25">
      <c r="A6" s="153"/>
      <c r="B6" s="84" t="s">
        <v>110</v>
      </c>
      <c r="C6" s="6" t="s">
        <v>12</v>
      </c>
      <c r="D6" s="5" t="s">
        <v>13</v>
      </c>
      <c r="E6" s="5">
        <v>40</v>
      </c>
      <c r="F6" s="96"/>
      <c r="G6" s="96"/>
      <c r="H6" s="12">
        <f t="shared" si="0"/>
        <v>0</v>
      </c>
      <c r="K6" s="83"/>
    </row>
    <row r="7" spans="1:11" x14ac:dyDescent="0.25">
      <c r="A7" s="154"/>
      <c r="B7" s="84" t="s">
        <v>113</v>
      </c>
      <c r="C7" s="6" t="s">
        <v>12</v>
      </c>
      <c r="D7" s="5" t="s">
        <v>13</v>
      </c>
      <c r="E7" s="5">
        <v>20</v>
      </c>
      <c r="F7" s="96"/>
      <c r="G7" s="96"/>
      <c r="H7" s="12">
        <f t="shared" si="0"/>
        <v>0</v>
      </c>
      <c r="K7" s="83"/>
    </row>
    <row r="8" spans="1:11" ht="20.45" customHeight="1" x14ac:dyDescent="0.25">
      <c r="A8" s="152" t="s">
        <v>14</v>
      </c>
      <c r="B8" s="85" t="s">
        <v>111</v>
      </c>
      <c r="C8" s="6" t="s">
        <v>12</v>
      </c>
      <c r="D8" s="5" t="s">
        <v>13</v>
      </c>
      <c r="E8" s="5">
        <v>5</v>
      </c>
      <c r="F8" s="96"/>
      <c r="G8" s="96"/>
      <c r="H8" s="12">
        <f t="shared" si="0"/>
        <v>0</v>
      </c>
      <c r="K8" s="83"/>
    </row>
    <row r="9" spans="1:11" ht="20.100000000000001" customHeight="1" x14ac:dyDescent="0.25">
      <c r="A9" s="153"/>
      <c r="B9" s="85" t="s">
        <v>221</v>
      </c>
      <c r="C9" s="6" t="s">
        <v>12</v>
      </c>
      <c r="D9" s="5" t="s">
        <v>13</v>
      </c>
      <c r="E9" s="5">
        <v>5</v>
      </c>
      <c r="F9" s="96"/>
      <c r="G9" s="96"/>
      <c r="H9" s="12">
        <f t="shared" si="0"/>
        <v>0</v>
      </c>
      <c r="K9" s="83"/>
    </row>
    <row r="10" spans="1:11" x14ac:dyDescent="0.25">
      <c r="A10" s="153"/>
      <c r="B10" s="85" t="s">
        <v>16</v>
      </c>
      <c r="C10" s="6" t="s">
        <v>12</v>
      </c>
      <c r="D10" s="5" t="s">
        <v>13</v>
      </c>
      <c r="E10" s="5">
        <v>30</v>
      </c>
      <c r="F10" s="96"/>
      <c r="G10" s="96"/>
      <c r="H10" s="12">
        <f t="shared" si="0"/>
        <v>0</v>
      </c>
      <c r="K10" s="83"/>
    </row>
    <row r="11" spans="1:11" x14ac:dyDescent="0.25">
      <c r="A11" s="153"/>
      <c r="B11" s="85" t="s">
        <v>17</v>
      </c>
      <c r="C11" s="6" t="s">
        <v>12</v>
      </c>
      <c r="D11" s="5" t="s">
        <v>13</v>
      </c>
      <c r="E11" s="5">
        <v>50</v>
      </c>
      <c r="F11" s="96"/>
      <c r="G11" s="96"/>
      <c r="H11" s="12">
        <f t="shared" si="0"/>
        <v>0</v>
      </c>
      <c r="K11" s="83"/>
    </row>
    <row r="12" spans="1:11" ht="18.600000000000001" customHeight="1" x14ac:dyDescent="0.25">
      <c r="A12" s="153"/>
      <c r="B12" s="85" t="s">
        <v>18</v>
      </c>
      <c r="C12" s="6" t="s">
        <v>12</v>
      </c>
      <c r="D12" s="5" t="s">
        <v>13</v>
      </c>
      <c r="E12" s="5">
        <v>3</v>
      </c>
      <c r="F12" s="96"/>
      <c r="G12" s="96"/>
      <c r="H12" s="12">
        <f t="shared" si="0"/>
        <v>0</v>
      </c>
      <c r="K12" s="83"/>
    </row>
    <row r="13" spans="1:11" ht="18" customHeight="1" x14ac:dyDescent="0.25">
      <c r="A13" s="153"/>
      <c r="B13" s="85" t="s">
        <v>19</v>
      </c>
      <c r="C13" s="6" t="s">
        <v>12</v>
      </c>
      <c r="D13" s="5" t="s">
        <v>13</v>
      </c>
      <c r="E13" s="5">
        <v>3</v>
      </c>
      <c r="F13" s="96"/>
      <c r="G13" s="96"/>
      <c r="H13" s="12">
        <f t="shared" si="0"/>
        <v>0</v>
      </c>
      <c r="K13" s="83"/>
    </row>
    <row r="14" spans="1:11" ht="12" customHeight="1" x14ac:dyDescent="0.25">
      <c r="A14" s="153"/>
      <c r="B14" s="85" t="s">
        <v>20</v>
      </c>
      <c r="C14" s="6" t="s">
        <v>12</v>
      </c>
      <c r="D14" s="5" t="s">
        <v>13</v>
      </c>
      <c r="E14" s="5">
        <v>10</v>
      </c>
      <c r="F14" s="96"/>
      <c r="G14" s="96"/>
      <c r="H14" s="12">
        <f t="shared" si="0"/>
        <v>0</v>
      </c>
      <c r="K14" s="83"/>
    </row>
    <row r="15" spans="1:11" ht="33.950000000000003" customHeight="1" x14ac:dyDescent="0.25">
      <c r="A15" s="154"/>
      <c r="B15" s="88" t="s">
        <v>215</v>
      </c>
      <c r="C15" s="6" t="s">
        <v>12</v>
      </c>
      <c r="D15" s="5" t="s">
        <v>13</v>
      </c>
      <c r="E15" s="5">
        <v>20</v>
      </c>
      <c r="F15" s="96"/>
      <c r="G15" s="96"/>
      <c r="H15" s="12">
        <f t="shared" si="0"/>
        <v>0</v>
      </c>
      <c r="K15" s="83"/>
    </row>
    <row r="16" spans="1:11" x14ac:dyDescent="0.25">
      <c r="A16" s="87" t="s">
        <v>196</v>
      </c>
      <c r="B16" s="77"/>
      <c r="C16" s="77"/>
      <c r="D16" s="77"/>
      <c r="E16" s="77"/>
      <c r="F16" s="77"/>
      <c r="G16" s="77"/>
      <c r="H16" s="20">
        <f>SUM(H2:H15)</f>
        <v>0</v>
      </c>
    </row>
    <row r="18" spans="1:11" ht="45" x14ac:dyDescent="0.25">
      <c r="A18" s="136" t="s">
        <v>289</v>
      </c>
      <c r="B18" s="15" t="s">
        <v>8</v>
      </c>
      <c r="C18" s="15" t="s">
        <v>10</v>
      </c>
      <c r="D18" s="15" t="s">
        <v>11</v>
      </c>
      <c r="E18" s="15" t="s">
        <v>171</v>
      </c>
      <c r="F18" s="15" t="s">
        <v>170</v>
      </c>
      <c r="G18" s="15" t="s">
        <v>195</v>
      </c>
      <c r="H18" s="127" t="s">
        <v>194</v>
      </c>
      <c r="I18" s="16" t="s">
        <v>172</v>
      </c>
    </row>
    <row r="19" spans="1:11" x14ac:dyDescent="0.25">
      <c r="A19" s="152" t="s">
        <v>8</v>
      </c>
      <c r="B19" s="2" t="s">
        <v>258</v>
      </c>
      <c r="C19" s="2" t="s">
        <v>116</v>
      </c>
      <c r="D19" s="5" t="s">
        <v>115</v>
      </c>
      <c r="E19" s="5">
        <v>50</v>
      </c>
      <c r="F19" s="97"/>
      <c r="G19" s="96"/>
      <c r="H19" s="96"/>
      <c r="I19" s="68">
        <f>(E19*F19)+(G19*H19)</f>
        <v>0</v>
      </c>
      <c r="K19" s="83"/>
    </row>
    <row r="20" spans="1:11" x14ac:dyDescent="0.25">
      <c r="A20" s="153"/>
      <c r="B20" s="2" t="s">
        <v>259</v>
      </c>
      <c r="C20" s="2" t="s">
        <v>116</v>
      </c>
      <c r="D20" s="5" t="s">
        <v>115</v>
      </c>
      <c r="E20" s="5">
        <v>50</v>
      </c>
      <c r="F20" s="97"/>
      <c r="G20" s="96"/>
      <c r="H20" s="96"/>
      <c r="I20" s="68">
        <f>(E20*F20)+(G20*H20)</f>
        <v>0</v>
      </c>
      <c r="K20" s="83"/>
    </row>
    <row r="21" spans="1:11" x14ac:dyDescent="0.25">
      <c r="A21" s="153"/>
      <c r="B21" s="2" t="s">
        <v>260</v>
      </c>
      <c r="C21" s="2" t="s">
        <v>123</v>
      </c>
      <c r="D21" s="5" t="s">
        <v>115</v>
      </c>
      <c r="E21" s="5">
        <v>50</v>
      </c>
      <c r="F21" s="97"/>
      <c r="G21" s="96"/>
      <c r="H21" s="96"/>
      <c r="I21" s="68">
        <f>(E21*F21)+(G21*H21)</f>
        <v>0</v>
      </c>
      <c r="K21" s="83"/>
    </row>
    <row r="22" spans="1:11" x14ac:dyDescent="0.25">
      <c r="A22" s="153"/>
      <c r="B22" s="2" t="s">
        <v>261</v>
      </c>
      <c r="C22" s="2" t="s">
        <v>123</v>
      </c>
      <c r="D22" s="5" t="s">
        <v>115</v>
      </c>
      <c r="E22" s="5">
        <v>50</v>
      </c>
      <c r="F22" s="97"/>
      <c r="G22" s="96"/>
      <c r="H22" s="96"/>
      <c r="I22" s="68">
        <f>(E22*F22)+(G22*H22)</f>
        <v>0</v>
      </c>
      <c r="K22" s="83"/>
    </row>
    <row r="23" spans="1:11" x14ac:dyDescent="0.25">
      <c r="A23" s="153"/>
      <c r="B23" s="2" t="s">
        <v>223</v>
      </c>
      <c r="C23" s="2" t="s">
        <v>116</v>
      </c>
      <c r="D23" s="5" t="s">
        <v>92</v>
      </c>
      <c r="E23" s="5">
        <v>50</v>
      </c>
      <c r="F23" s="97"/>
      <c r="G23" s="96"/>
      <c r="H23" s="96"/>
      <c r="I23" s="68">
        <f t="shared" ref="I23:I35" si="1">(E23*F23)+(G23*H23)</f>
        <v>0</v>
      </c>
      <c r="K23" s="83"/>
    </row>
    <row r="24" spans="1:11" x14ac:dyDescent="0.25">
      <c r="A24" s="153"/>
      <c r="B24" s="2" t="s">
        <v>262</v>
      </c>
      <c r="C24" s="2" t="s">
        <v>116</v>
      </c>
      <c r="D24" s="5" t="s">
        <v>92</v>
      </c>
      <c r="E24" s="5">
        <v>50</v>
      </c>
      <c r="F24" s="97"/>
      <c r="G24" s="96"/>
      <c r="H24" s="96"/>
      <c r="I24" s="68">
        <f t="shared" si="1"/>
        <v>0</v>
      </c>
      <c r="K24" s="83"/>
    </row>
    <row r="25" spans="1:11" x14ac:dyDescent="0.25">
      <c r="A25" s="153"/>
      <c r="B25" s="2" t="s">
        <v>224</v>
      </c>
      <c r="C25" s="2" t="s">
        <v>116</v>
      </c>
      <c r="D25" s="5" t="s">
        <v>92</v>
      </c>
      <c r="E25" s="5">
        <v>50</v>
      </c>
      <c r="F25" s="97"/>
      <c r="G25" s="96"/>
      <c r="H25" s="96"/>
      <c r="I25" s="68">
        <f t="shared" si="1"/>
        <v>0</v>
      </c>
      <c r="K25" s="83"/>
    </row>
    <row r="26" spans="1:11" x14ac:dyDescent="0.25">
      <c r="A26" s="153"/>
      <c r="B26" s="2" t="s">
        <v>225</v>
      </c>
      <c r="C26" s="2" t="s">
        <v>116</v>
      </c>
      <c r="D26" s="5" t="s">
        <v>92</v>
      </c>
      <c r="E26" s="5">
        <v>50</v>
      </c>
      <c r="F26" s="97"/>
      <c r="G26" s="96"/>
      <c r="H26" s="96"/>
      <c r="I26" s="68">
        <f t="shared" si="1"/>
        <v>0</v>
      </c>
      <c r="K26" s="83"/>
    </row>
    <row r="27" spans="1:11" x14ac:dyDescent="0.25">
      <c r="A27" s="153"/>
      <c r="B27" s="2" t="s">
        <v>226</v>
      </c>
      <c r="C27" s="2" t="s">
        <v>116</v>
      </c>
      <c r="D27" s="5" t="s">
        <v>92</v>
      </c>
      <c r="E27" s="5">
        <v>50</v>
      </c>
      <c r="F27" s="97"/>
      <c r="G27" s="96"/>
      <c r="H27" s="96"/>
      <c r="I27" s="68">
        <f t="shared" si="1"/>
        <v>0</v>
      </c>
      <c r="K27" s="83"/>
    </row>
    <row r="28" spans="1:11" x14ac:dyDescent="0.25">
      <c r="A28" s="153"/>
      <c r="B28" s="2" t="s">
        <v>227</v>
      </c>
      <c r="C28" s="2" t="s">
        <v>116</v>
      </c>
      <c r="D28" s="5" t="s">
        <v>92</v>
      </c>
      <c r="E28" s="5">
        <v>50</v>
      </c>
      <c r="F28" s="97"/>
      <c r="G28" s="96"/>
      <c r="H28" s="96"/>
      <c r="I28" s="68">
        <f t="shared" si="1"/>
        <v>0</v>
      </c>
      <c r="K28" s="83"/>
    </row>
    <row r="29" spans="1:11" x14ac:dyDescent="0.25">
      <c r="A29" s="153"/>
      <c r="B29" s="2" t="s">
        <v>229</v>
      </c>
      <c r="C29" s="2" t="s">
        <v>116</v>
      </c>
      <c r="D29" s="5" t="s">
        <v>92</v>
      </c>
      <c r="E29" s="5">
        <v>50</v>
      </c>
      <c r="F29" s="97"/>
      <c r="G29" s="96"/>
      <c r="H29" s="96"/>
      <c r="I29" s="68">
        <f t="shared" si="1"/>
        <v>0</v>
      </c>
      <c r="K29" s="83"/>
    </row>
    <row r="30" spans="1:11" x14ac:dyDescent="0.25">
      <c r="A30" s="153"/>
      <c r="B30" s="2" t="s">
        <v>230</v>
      </c>
      <c r="C30" s="2" t="s">
        <v>116</v>
      </c>
      <c r="D30" s="5" t="s">
        <v>92</v>
      </c>
      <c r="E30" s="5">
        <v>50</v>
      </c>
      <c r="F30" s="97"/>
      <c r="G30" s="96"/>
      <c r="H30" s="96"/>
      <c r="I30" s="68">
        <f t="shared" si="1"/>
        <v>0</v>
      </c>
      <c r="K30" s="83"/>
    </row>
    <row r="31" spans="1:11" x14ac:dyDescent="0.25">
      <c r="A31" s="153"/>
      <c r="B31" s="2" t="s">
        <v>232</v>
      </c>
      <c r="C31" s="2" t="s">
        <v>116</v>
      </c>
      <c r="D31" s="5" t="s">
        <v>92</v>
      </c>
      <c r="E31" s="5">
        <v>50</v>
      </c>
      <c r="F31" s="97"/>
      <c r="G31" s="96"/>
      <c r="H31" s="96"/>
      <c r="I31" s="68">
        <f t="shared" si="1"/>
        <v>0</v>
      </c>
      <c r="K31" s="83"/>
    </row>
    <row r="32" spans="1:11" x14ac:dyDescent="0.25">
      <c r="A32" s="154"/>
      <c r="B32" s="2" t="s">
        <v>233</v>
      </c>
      <c r="C32" s="2" t="s">
        <v>116</v>
      </c>
      <c r="D32" s="5" t="s">
        <v>92</v>
      </c>
      <c r="E32" s="5">
        <v>50</v>
      </c>
      <c r="F32" s="97"/>
      <c r="G32" s="96"/>
      <c r="H32" s="96"/>
      <c r="I32" s="68">
        <f t="shared" si="1"/>
        <v>0</v>
      </c>
      <c r="K32" s="83"/>
    </row>
    <row r="33" spans="1:11" x14ac:dyDescent="0.25">
      <c r="A33" s="161" t="s">
        <v>14</v>
      </c>
      <c r="B33" s="7" t="s">
        <v>263</v>
      </c>
      <c r="C33" s="6" t="s">
        <v>12</v>
      </c>
      <c r="D33" s="5" t="s">
        <v>91</v>
      </c>
      <c r="E33" s="5">
        <v>10</v>
      </c>
      <c r="F33" s="97"/>
      <c r="G33" s="96"/>
      <c r="H33" s="96"/>
      <c r="I33" s="68">
        <f t="shared" si="1"/>
        <v>0</v>
      </c>
      <c r="K33" s="83"/>
    </row>
    <row r="34" spans="1:11" x14ac:dyDescent="0.25">
      <c r="A34" s="161"/>
      <c r="B34" s="7" t="s">
        <v>264</v>
      </c>
      <c r="C34" s="6" t="s">
        <v>12</v>
      </c>
      <c r="D34" s="5" t="s">
        <v>91</v>
      </c>
      <c r="E34" s="5">
        <v>50</v>
      </c>
      <c r="F34" s="97"/>
      <c r="G34" s="96"/>
      <c r="H34" s="96"/>
      <c r="I34" s="68">
        <f t="shared" si="1"/>
        <v>0</v>
      </c>
      <c r="K34" s="83"/>
    </row>
    <row r="35" spans="1:11" x14ac:dyDescent="0.25">
      <c r="A35" s="75" t="s">
        <v>21</v>
      </c>
      <c r="B35" s="7" t="s">
        <v>147</v>
      </c>
      <c r="C35" s="6" t="s">
        <v>146</v>
      </c>
      <c r="D35" s="5" t="s">
        <v>148</v>
      </c>
      <c r="E35" s="5">
        <v>100</v>
      </c>
      <c r="F35" s="97"/>
      <c r="G35" s="96"/>
      <c r="H35" s="96"/>
      <c r="I35" s="68">
        <f t="shared" si="1"/>
        <v>0</v>
      </c>
      <c r="K35" s="83"/>
    </row>
    <row r="36" spans="1:11" x14ac:dyDescent="0.25">
      <c r="A36" s="76" t="s">
        <v>197</v>
      </c>
      <c r="B36" s="77"/>
      <c r="C36" s="77"/>
      <c r="D36" s="77"/>
      <c r="E36" s="77"/>
      <c r="F36" s="77"/>
      <c r="G36" s="77"/>
      <c r="H36" s="77"/>
      <c r="I36" s="90">
        <f>SUM(I19:I35)</f>
        <v>0</v>
      </c>
      <c r="J36" s="91"/>
    </row>
    <row r="38" spans="1:11" x14ac:dyDescent="0.25">
      <c r="A38" s="79" t="s">
        <v>196</v>
      </c>
      <c r="B38" s="80"/>
      <c r="C38" s="80"/>
      <c r="D38" s="80"/>
      <c r="E38" s="80"/>
      <c r="F38" s="80"/>
      <c r="G38" s="80"/>
      <c r="H38" s="80"/>
      <c r="I38" s="81">
        <f>H16</f>
        <v>0</v>
      </c>
    </row>
    <row r="39" spans="1:11" x14ac:dyDescent="0.25">
      <c r="A39" s="79" t="s">
        <v>197</v>
      </c>
      <c r="B39" s="80"/>
      <c r="C39" s="80"/>
      <c r="D39" s="80"/>
      <c r="E39" s="80"/>
      <c r="F39" s="80"/>
      <c r="G39" s="80"/>
      <c r="H39" s="80"/>
      <c r="I39" s="81">
        <f>I36</f>
        <v>0</v>
      </c>
    </row>
    <row r="40" spans="1:11" x14ac:dyDescent="0.25">
      <c r="A40" s="76" t="s">
        <v>197</v>
      </c>
      <c r="B40" s="77"/>
      <c r="C40" s="77"/>
      <c r="D40" s="77"/>
      <c r="E40" s="77"/>
      <c r="F40" s="77"/>
      <c r="G40" s="77"/>
      <c r="H40" s="77"/>
      <c r="I40" s="78">
        <f>I38+I39</f>
        <v>0</v>
      </c>
    </row>
  </sheetData>
  <sheetProtection algorithmName="SHA-512" hashValue="HNbcGkfTQ26Qv1/Q1gVzP3oxyy+k8rJnmN6nD3tqB8/Mm5OOwprKHJ8dADHI2KO9SnD6gmYwZd9SY9I40S5N1g==" saltValue="G4KTMVuWZYg3HDNWgqvrxw==" spinCount="100000" sheet="1" objects="1" scenarios="1"/>
  <mergeCells count="4">
    <mergeCell ref="A19:A32"/>
    <mergeCell ref="A2:A7"/>
    <mergeCell ref="A8:A15"/>
    <mergeCell ref="A33:A34"/>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213D7-0FE2-42FC-8461-81DB1D7BBFE0}">
  <dimension ref="A1:P58"/>
  <sheetViews>
    <sheetView topLeftCell="C3" zoomScale="115" zoomScaleNormal="115" workbookViewId="0">
      <selection activeCell="H3" sqref="H3"/>
    </sheetView>
  </sheetViews>
  <sheetFormatPr defaultRowHeight="15" x14ac:dyDescent="0.25"/>
  <cols>
    <col min="1" max="1" width="18.7109375" customWidth="1"/>
    <col min="2" max="2" width="25.5703125" customWidth="1"/>
    <col min="3" max="3" width="27.85546875" customWidth="1"/>
    <col min="5" max="5" width="11.5703125" customWidth="1"/>
    <col min="6" max="6" width="11.85546875" customWidth="1"/>
    <col min="7" max="7" width="11.140625" customWidth="1"/>
    <col min="8" max="8" width="14" customWidth="1"/>
    <col min="9" max="9" width="15.140625" customWidth="1"/>
    <col min="10" max="10" width="11.7109375" customWidth="1"/>
    <col min="11" max="11" width="13.5703125" customWidth="1"/>
    <col min="13" max="14" width="10.140625" bestFit="1" customWidth="1"/>
    <col min="15" max="15" width="11.140625" bestFit="1" customWidth="1"/>
    <col min="16" max="16" width="22.5703125" customWidth="1"/>
  </cols>
  <sheetData>
    <row r="1" spans="1:12" ht="29.1" customHeight="1" x14ac:dyDescent="0.25">
      <c r="A1" s="34"/>
      <c r="B1" s="27"/>
      <c r="C1" s="35"/>
      <c r="D1" s="27"/>
      <c r="E1" s="26" t="s">
        <v>239</v>
      </c>
      <c r="F1" s="142" t="s">
        <v>240</v>
      </c>
      <c r="G1" s="142" t="s">
        <v>241</v>
      </c>
      <c r="H1" s="25" t="s">
        <v>93</v>
      </c>
      <c r="I1" s="142" t="s">
        <v>242</v>
      </c>
      <c r="J1" s="24" t="s">
        <v>241</v>
      </c>
      <c r="K1" s="27"/>
      <c r="L1" s="27"/>
    </row>
    <row r="2" spans="1:12" ht="78.75" x14ac:dyDescent="0.25">
      <c r="A2" s="15" t="s">
        <v>238</v>
      </c>
      <c r="B2" s="15" t="s">
        <v>236</v>
      </c>
      <c r="C2" s="15" t="s">
        <v>237</v>
      </c>
      <c r="D2" s="15" t="s">
        <v>173</v>
      </c>
      <c r="E2" s="16" t="s">
        <v>22</v>
      </c>
      <c r="F2" s="127" t="s">
        <v>23</v>
      </c>
      <c r="G2" s="127" t="s">
        <v>24</v>
      </c>
      <c r="H2" s="15" t="s">
        <v>25</v>
      </c>
      <c r="I2" s="127" t="s">
        <v>26</v>
      </c>
      <c r="J2" s="16" t="s">
        <v>27</v>
      </c>
      <c r="K2" s="15" t="s">
        <v>28</v>
      </c>
      <c r="L2" s="28"/>
    </row>
    <row r="3" spans="1:12" ht="33.75" x14ac:dyDescent="0.25">
      <c r="A3" s="153" t="s">
        <v>8</v>
      </c>
      <c r="B3" s="8" t="s">
        <v>216</v>
      </c>
      <c r="C3" s="9" t="s">
        <v>198</v>
      </c>
      <c r="D3" s="21" t="s">
        <v>29</v>
      </c>
      <c r="E3" s="5">
        <v>12</v>
      </c>
      <c r="F3" s="141"/>
      <c r="G3" s="140">
        <v>24</v>
      </c>
      <c r="H3" s="98"/>
      <c r="I3" s="128"/>
      <c r="J3" s="99"/>
      <c r="K3" s="23">
        <f>(E3*H3)+(G3*J3)</f>
        <v>0</v>
      </c>
      <c r="L3" s="29"/>
    </row>
    <row r="4" spans="1:12" ht="56.25" x14ac:dyDescent="0.25">
      <c r="A4" s="153"/>
      <c r="B4" s="8" t="s">
        <v>216</v>
      </c>
      <c r="C4" s="8" t="s">
        <v>199</v>
      </c>
      <c r="D4" s="21" t="s">
        <v>29</v>
      </c>
      <c r="E4" s="5">
        <v>16</v>
      </c>
      <c r="F4" s="141"/>
      <c r="G4" s="140">
        <v>32</v>
      </c>
      <c r="H4" s="100"/>
      <c r="I4" s="129"/>
      <c r="J4" s="101"/>
      <c r="K4" s="23">
        <f>(E4*H4)+(G4*J4)</f>
        <v>0</v>
      </c>
      <c r="L4" s="29"/>
    </row>
    <row r="5" spans="1:12" ht="56.25" x14ac:dyDescent="0.25">
      <c r="A5" s="153"/>
      <c r="B5" s="8" t="s">
        <v>216</v>
      </c>
      <c r="C5" s="8" t="s">
        <v>200</v>
      </c>
      <c r="D5" s="21" t="s">
        <v>29</v>
      </c>
      <c r="E5" s="5">
        <v>14</v>
      </c>
      <c r="F5" s="141"/>
      <c r="G5" s="140">
        <v>28</v>
      </c>
      <c r="H5" s="100"/>
      <c r="I5" s="129"/>
      <c r="J5" s="101"/>
      <c r="K5" s="23">
        <f>(E5*H5)+(G5*J5)</f>
        <v>0</v>
      </c>
      <c r="L5" s="29"/>
    </row>
    <row r="6" spans="1:12" ht="56.25" x14ac:dyDescent="0.25">
      <c r="A6" s="153"/>
      <c r="B6" s="8" t="s">
        <v>216</v>
      </c>
      <c r="C6" s="8" t="s">
        <v>189</v>
      </c>
      <c r="D6" s="21" t="s">
        <v>29</v>
      </c>
      <c r="E6" s="5">
        <v>14</v>
      </c>
      <c r="F6" s="141"/>
      <c r="G6" s="140">
        <v>28</v>
      </c>
      <c r="H6" s="100"/>
      <c r="I6" s="129"/>
      <c r="J6" s="101"/>
      <c r="K6" s="23">
        <f t="shared" ref="K6:K17" si="0">(E6*H6)+(G6*J6)</f>
        <v>0</v>
      </c>
      <c r="L6" s="29"/>
    </row>
    <row r="7" spans="1:12" ht="56.25" x14ac:dyDescent="0.25">
      <c r="A7" s="153"/>
      <c r="B7" s="8" t="s">
        <v>220</v>
      </c>
      <c r="C7" s="9" t="s">
        <v>201</v>
      </c>
      <c r="D7" s="21" t="s">
        <v>29</v>
      </c>
      <c r="E7" s="5">
        <v>46</v>
      </c>
      <c r="F7" s="141"/>
      <c r="G7" s="140">
        <v>92</v>
      </c>
      <c r="H7" s="100"/>
      <c r="I7" s="129"/>
      <c r="J7" s="101"/>
      <c r="K7" s="23">
        <f t="shared" si="0"/>
        <v>0</v>
      </c>
      <c r="L7" s="29"/>
    </row>
    <row r="8" spans="1:12" ht="67.5" x14ac:dyDescent="0.25">
      <c r="A8" s="153"/>
      <c r="B8" s="8" t="s">
        <v>222</v>
      </c>
      <c r="C8" s="8" t="s">
        <v>202</v>
      </c>
      <c r="D8" s="21" t="s">
        <v>29</v>
      </c>
      <c r="E8" s="5">
        <v>42</v>
      </c>
      <c r="F8" s="141"/>
      <c r="G8" s="140">
        <v>84</v>
      </c>
      <c r="H8" s="100"/>
      <c r="I8" s="129"/>
      <c r="J8" s="101"/>
      <c r="K8" s="23">
        <f t="shared" si="0"/>
        <v>0</v>
      </c>
      <c r="L8" s="29"/>
    </row>
    <row r="9" spans="1:12" ht="45" x14ac:dyDescent="0.25">
      <c r="A9" s="153"/>
      <c r="B9" s="8" t="s">
        <v>149</v>
      </c>
      <c r="C9" s="8" t="s">
        <v>280</v>
      </c>
      <c r="D9" s="21" t="s">
        <v>29</v>
      </c>
      <c r="E9" s="5">
        <v>8</v>
      </c>
      <c r="F9" s="141"/>
      <c r="G9" s="140">
        <v>16</v>
      </c>
      <c r="H9" s="100"/>
      <c r="I9" s="129"/>
      <c r="J9" s="101"/>
      <c r="K9" s="23">
        <f t="shared" si="0"/>
        <v>0</v>
      </c>
      <c r="L9" s="29"/>
    </row>
    <row r="10" spans="1:12" ht="51.75" customHeight="1" x14ac:dyDescent="0.25">
      <c r="A10" s="153"/>
      <c r="B10" s="8" t="s">
        <v>150</v>
      </c>
      <c r="C10" s="8" t="s">
        <v>279</v>
      </c>
      <c r="D10" s="21" t="s">
        <v>29</v>
      </c>
      <c r="E10" s="5">
        <v>1</v>
      </c>
      <c r="F10" s="141"/>
      <c r="G10" s="140">
        <v>2</v>
      </c>
      <c r="H10" s="100"/>
      <c r="I10" s="129"/>
      <c r="J10" s="101"/>
      <c r="K10" s="23">
        <f t="shared" si="0"/>
        <v>0</v>
      </c>
      <c r="L10" s="29"/>
    </row>
    <row r="11" spans="1:12" ht="33.75" x14ac:dyDescent="0.25">
      <c r="A11" s="153"/>
      <c r="B11" s="8" t="s">
        <v>30</v>
      </c>
      <c r="C11" s="9" t="s">
        <v>266</v>
      </c>
      <c r="D11" s="21" t="s">
        <v>29</v>
      </c>
      <c r="E11" s="5">
        <v>15</v>
      </c>
      <c r="F11" s="141"/>
      <c r="G11" s="140">
        <v>30</v>
      </c>
      <c r="H11" s="100"/>
      <c r="I11" s="129"/>
      <c r="J11" s="101"/>
      <c r="K11" s="23">
        <f t="shared" si="0"/>
        <v>0</v>
      </c>
      <c r="L11" s="29"/>
    </row>
    <row r="12" spans="1:12" ht="56.25" x14ac:dyDescent="0.25">
      <c r="A12" s="153"/>
      <c r="B12" s="8" t="s">
        <v>31</v>
      </c>
      <c r="C12" s="8" t="s">
        <v>278</v>
      </c>
      <c r="D12" s="21" t="s">
        <v>29</v>
      </c>
      <c r="E12" s="5">
        <v>28</v>
      </c>
      <c r="F12" s="141"/>
      <c r="G12" s="140">
        <v>56</v>
      </c>
      <c r="H12" s="100"/>
      <c r="I12" s="129"/>
      <c r="J12" s="101"/>
      <c r="K12" s="23">
        <f t="shared" si="0"/>
        <v>0</v>
      </c>
      <c r="L12" s="29"/>
    </row>
    <row r="13" spans="1:12" ht="67.5" x14ac:dyDescent="0.25">
      <c r="A13" s="153"/>
      <c r="B13" s="8" t="s">
        <v>32</v>
      </c>
      <c r="C13" s="8" t="s">
        <v>277</v>
      </c>
      <c r="D13" s="21" t="s">
        <v>29</v>
      </c>
      <c r="E13" s="5">
        <v>11</v>
      </c>
      <c r="F13" s="141"/>
      <c r="G13" s="140">
        <v>22</v>
      </c>
      <c r="H13" s="100"/>
      <c r="I13" s="129"/>
      <c r="J13" s="101"/>
      <c r="K13" s="23">
        <f t="shared" si="0"/>
        <v>0</v>
      </c>
      <c r="L13" s="29"/>
    </row>
    <row r="14" spans="1:12" ht="45" x14ac:dyDescent="0.25">
      <c r="A14" s="153"/>
      <c r="B14" s="8" t="s">
        <v>33</v>
      </c>
      <c r="C14" s="8" t="s">
        <v>267</v>
      </c>
      <c r="D14" s="21" t="s">
        <v>29</v>
      </c>
      <c r="E14" s="5">
        <v>26</v>
      </c>
      <c r="F14" s="141"/>
      <c r="G14" s="140">
        <v>52</v>
      </c>
      <c r="H14" s="100"/>
      <c r="I14" s="129"/>
      <c r="J14" s="101"/>
      <c r="K14" s="23">
        <f t="shared" si="0"/>
        <v>0</v>
      </c>
      <c r="L14" s="29"/>
    </row>
    <row r="15" spans="1:12" ht="45" x14ac:dyDescent="0.25">
      <c r="A15" s="153"/>
      <c r="B15" s="8" t="s">
        <v>34</v>
      </c>
      <c r="C15" s="8" t="s">
        <v>276</v>
      </c>
      <c r="D15" s="21" t="s">
        <v>29</v>
      </c>
      <c r="E15" s="5">
        <v>4</v>
      </c>
      <c r="F15" s="141"/>
      <c r="G15" s="140">
        <v>8</v>
      </c>
      <c r="H15" s="100"/>
      <c r="I15" s="129"/>
      <c r="J15" s="101"/>
      <c r="K15" s="23">
        <f t="shared" si="0"/>
        <v>0</v>
      </c>
      <c r="L15" s="29"/>
    </row>
    <row r="16" spans="1:12" ht="56.25" x14ac:dyDescent="0.25">
      <c r="A16" s="153"/>
      <c r="B16" s="8" t="s">
        <v>35</v>
      </c>
      <c r="C16" s="8" t="s">
        <v>275</v>
      </c>
      <c r="D16" s="21" t="s">
        <v>29</v>
      </c>
      <c r="E16" s="5">
        <v>22</v>
      </c>
      <c r="F16" s="141"/>
      <c r="G16" s="140">
        <v>44</v>
      </c>
      <c r="H16" s="102"/>
      <c r="I16" s="129"/>
      <c r="J16" s="101"/>
      <c r="K16" s="23">
        <f t="shared" si="0"/>
        <v>0</v>
      </c>
      <c r="L16" s="29"/>
    </row>
    <row r="17" spans="1:12" ht="57" thickBot="1" x14ac:dyDescent="0.3">
      <c r="A17" s="153"/>
      <c r="B17" s="8" t="s">
        <v>35</v>
      </c>
      <c r="C17" s="8" t="s">
        <v>274</v>
      </c>
      <c r="D17" s="21" t="s">
        <v>29</v>
      </c>
      <c r="E17" s="5">
        <v>40</v>
      </c>
      <c r="F17" s="141"/>
      <c r="G17" s="140">
        <v>80</v>
      </c>
      <c r="H17" s="103"/>
      <c r="I17" s="130"/>
      <c r="J17" s="104"/>
      <c r="K17" s="23">
        <f t="shared" si="0"/>
        <v>0</v>
      </c>
      <c r="L17" s="29"/>
    </row>
    <row r="18" spans="1:12" ht="34.5" thickBot="1" x14ac:dyDescent="0.3">
      <c r="A18" s="153"/>
      <c r="B18" s="8" t="s">
        <v>36</v>
      </c>
      <c r="C18" s="9" t="s">
        <v>37</v>
      </c>
      <c r="D18" s="21" t="s">
        <v>29</v>
      </c>
      <c r="E18" s="5"/>
      <c r="F18" s="141"/>
      <c r="G18" s="5">
        <v>1</v>
      </c>
      <c r="H18" s="51"/>
      <c r="I18" s="52"/>
      <c r="J18" s="105"/>
      <c r="K18" s="23">
        <f>(G18*J18)</f>
        <v>0</v>
      </c>
      <c r="L18" s="29"/>
    </row>
    <row r="19" spans="1:12" ht="45" x14ac:dyDescent="0.25">
      <c r="A19" s="153"/>
      <c r="B19" s="8" t="s">
        <v>38</v>
      </c>
      <c r="C19" s="8" t="s">
        <v>273</v>
      </c>
      <c r="D19" s="21" t="s">
        <v>29</v>
      </c>
      <c r="E19" s="5">
        <v>2</v>
      </c>
      <c r="F19" s="141"/>
      <c r="G19" s="140">
        <v>4</v>
      </c>
      <c r="H19" s="113"/>
      <c r="I19" s="131"/>
      <c r="J19" s="101"/>
      <c r="K19" s="23">
        <f>(E19*H19)+(G19*J19)</f>
        <v>0</v>
      </c>
      <c r="L19" s="29"/>
    </row>
    <row r="20" spans="1:12" ht="56.25" x14ac:dyDescent="0.25">
      <c r="A20" s="153"/>
      <c r="B20" s="8" t="s">
        <v>39</v>
      </c>
      <c r="C20" s="8" t="s">
        <v>272</v>
      </c>
      <c r="D20" s="21" t="s">
        <v>29</v>
      </c>
      <c r="E20" s="5">
        <v>16</v>
      </c>
      <c r="F20" s="141"/>
      <c r="G20" s="140">
        <v>32</v>
      </c>
      <c r="H20" s="102"/>
      <c r="I20" s="129"/>
      <c r="J20" s="106"/>
      <c r="K20" s="23">
        <f t="shared" ref="K20:K22" si="1">(E20*H20)+(G20*J20)</f>
        <v>0</v>
      </c>
      <c r="L20" s="29"/>
    </row>
    <row r="21" spans="1:12" ht="45" x14ac:dyDescent="0.25">
      <c r="A21" s="153"/>
      <c r="B21" s="8" t="s">
        <v>40</v>
      </c>
      <c r="C21" s="8" t="s">
        <v>271</v>
      </c>
      <c r="D21" s="21" t="s">
        <v>29</v>
      </c>
      <c r="E21" s="5">
        <v>8</v>
      </c>
      <c r="F21" s="141"/>
      <c r="G21" s="140">
        <v>16</v>
      </c>
      <c r="H21" s="102"/>
      <c r="I21" s="132"/>
      <c r="J21" s="101"/>
      <c r="K21" s="23">
        <f t="shared" si="1"/>
        <v>0</v>
      </c>
      <c r="L21" s="29"/>
    </row>
    <row r="22" spans="1:12" ht="45.75" thickBot="1" x14ac:dyDescent="0.3">
      <c r="A22" s="153"/>
      <c r="B22" s="8" t="s">
        <v>41</v>
      </c>
      <c r="C22" s="8" t="s">
        <v>270</v>
      </c>
      <c r="D22" s="21" t="s">
        <v>29</v>
      </c>
      <c r="E22" s="5">
        <v>10</v>
      </c>
      <c r="F22" s="141"/>
      <c r="G22" s="140">
        <v>20</v>
      </c>
      <c r="H22" s="103"/>
      <c r="I22" s="130"/>
      <c r="J22" s="107"/>
      <c r="K22" s="23">
        <f t="shared" si="1"/>
        <v>0</v>
      </c>
      <c r="L22" s="29"/>
    </row>
    <row r="23" spans="1:12" ht="22.5" x14ac:dyDescent="0.25">
      <c r="A23" s="153"/>
      <c r="B23" s="8" t="s">
        <v>42</v>
      </c>
      <c r="C23" s="8" t="s">
        <v>43</v>
      </c>
      <c r="D23" s="21" t="s">
        <v>29</v>
      </c>
      <c r="E23" s="5"/>
      <c r="F23" s="141"/>
      <c r="G23" s="5">
        <v>1</v>
      </c>
      <c r="H23" s="49"/>
      <c r="I23" s="50"/>
      <c r="J23" s="105"/>
      <c r="K23" s="23">
        <f>(G23*J23)</f>
        <v>0</v>
      </c>
      <c r="L23" s="29"/>
    </row>
    <row r="24" spans="1:12" ht="22.5" x14ac:dyDescent="0.25">
      <c r="A24" s="153"/>
      <c r="B24" s="8" t="s">
        <v>44</v>
      </c>
      <c r="C24" s="8" t="s">
        <v>243</v>
      </c>
      <c r="D24" s="21" t="s">
        <v>29</v>
      </c>
      <c r="E24" s="5"/>
      <c r="F24" s="141"/>
      <c r="G24" s="5">
        <v>4</v>
      </c>
      <c r="H24" s="53"/>
      <c r="I24" s="54"/>
      <c r="J24" s="105"/>
      <c r="K24" s="23">
        <f t="shared" ref="K24" si="2">(G24*J24)</f>
        <v>0</v>
      </c>
      <c r="L24" s="29"/>
    </row>
    <row r="25" spans="1:12" ht="23.25" thickBot="1" x14ac:dyDescent="0.3">
      <c r="A25" s="153"/>
      <c r="B25" s="8" t="s">
        <v>45</v>
      </c>
      <c r="C25" s="8" t="s">
        <v>244</v>
      </c>
      <c r="D25" s="21" t="s">
        <v>29</v>
      </c>
      <c r="E25" s="5"/>
      <c r="F25" s="141"/>
      <c r="G25" s="5">
        <v>4</v>
      </c>
      <c r="H25" s="51"/>
      <c r="I25" s="52"/>
      <c r="J25" s="108"/>
      <c r="K25" s="23">
        <f>(G25*J25)</f>
        <v>0</v>
      </c>
      <c r="L25" s="29"/>
    </row>
    <row r="26" spans="1:12" ht="34.5" thickBot="1" x14ac:dyDescent="0.3">
      <c r="A26" s="153"/>
      <c r="B26" s="8" t="s">
        <v>46</v>
      </c>
      <c r="C26" s="8" t="s">
        <v>269</v>
      </c>
      <c r="D26" s="21" t="s">
        <v>29</v>
      </c>
      <c r="E26" s="5">
        <v>4</v>
      </c>
      <c r="F26" s="141"/>
      <c r="G26" s="140">
        <v>8</v>
      </c>
      <c r="H26" s="114"/>
      <c r="I26" s="133"/>
      <c r="J26" s="107"/>
      <c r="K26" s="23">
        <f>(E26*H26)+(G26*J26)</f>
        <v>0</v>
      </c>
      <c r="L26" s="29"/>
    </row>
    <row r="27" spans="1:12" ht="22.5" x14ac:dyDescent="0.25">
      <c r="A27" s="153"/>
      <c r="B27" s="8" t="s">
        <v>47</v>
      </c>
      <c r="C27" s="8" t="s">
        <v>48</v>
      </c>
      <c r="D27" s="21" t="s">
        <v>29</v>
      </c>
      <c r="E27" s="5"/>
      <c r="F27" s="141"/>
      <c r="G27" s="5">
        <v>24</v>
      </c>
      <c r="H27" s="49"/>
      <c r="I27" s="50"/>
      <c r="J27" s="105"/>
      <c r="K27" s="23">
        <f>(G27*J27)</f>
        <v>0</v>
      </c>
      <c r="L27" s="29"/>
    </row>
    <row r="28" spans="1:12" ht="33.75" x14ac:dyDescent="0.25">
      <c r="A28" s="153"/>
      <c r="B28" s="8" t="s">
        <v>49</v>
      </c>
      <c r="C28" s="8" t="s">
        <v>151</v>
      </c>
      <c r="D28" s="21" t="s">
        <v>29</v>
      </c>
      <c r="E28" s="5"/>
      <c r="F28" s="141"/>
      <c r="G28" s="5">
        <v>38</v>
      </c>
      <c r="H28" s="53"/>
      <c r="I28" s="54"/>
      <c r="J28" s="105"/>
      <c r="K28" s="23">
        <f t="shared" ref="K28:K35" si="3">(G28*J28)</f>
        <v>0</v>
      </c>
      <c r="L28" s="29"/>
    </row>
    <row r="29" spans="1:12" ht="33.75" x14ac:dyDescent="0.25">
      <c r="A29" s="153"/>
      <c r="B29" s="8" t="s">
        <v>50</v>
      </c>
      <c r="C29" s="8" t="s">
        <v>51</v>
      </c>
      <c r="D29" s="21" t="s">
        <v>29</v>
      </c>
      <c r="E29" s="5"/>
      <c r="F29" s="141"/>
      <c r="G29" s="5">
        <v>4</v>
      </c>
      <c r="H29" s="53"/>
      <c r="I29" s="54"/>
      <c r="J29" s="105"/>
      <c r="K29" s="23">
        <f t="shared" si="3"/>
        <v>0</v>
      </c>
      <c r="L29" s="29"/>
    </row>
    <row r="30" spans="1:12" ht="33.75" x14ac:dyDescent="0.25">
      <c r="A30" s="153"/>
      <c r="B30" s="8" t="s">
        <v>52</v>
      </c>
      <c r="C30" s="8" t="s">
        <v>152</v>
      </c>
      <c r="D30" s="21" t="s">
        <v>29</v>
      </c>
      <c r="E30" s="5"/>
      <c r="F30" s="141"/>
      <c r="G30" s="5">
        <v>5</v>
      </c>
      <c r="H30" s="53"/>
      <c r="I30" s="54"/>
      <c r="J30" s="105"/>
      <c r="K30" s="23">
        <f t="shared" si="3"/>
        <v>0</v>
      </c>
      <c r="L30" s="29"/>
    </row>
    <row r="31" spans="1:12" ht="33.75" x14ac:dyDescent="0.25">
      <c r="A31" s="153"/>
      <c r="B31" s="8" t="s">
        <v>53</v>
      </c>
      <c r="C31" s="8" t="s">
        <v>54</v>
      </c>
      <c r="D31" s="21" t="s">
        <v>29</v>
      </c>
      <c r="E31" s="5"/>
      <c r="F31" s="141"/>
      <c r="G31" s="5">
        <v>1</v>
      </c>
      <c r="H31" s="53"/>
      <c r="I31" s="54"/>
      <c r="J31" s="105"/>
      <c r="K31" s="23">
        <f t="shared" si="3"/>
        <v>0</v>
      </c>
      <c r="L31" s="29"/>
    </row>
    <row r="32" spans="1:12" ht="45" x14ac:dyDescent="0.25">
      <c r="A32" s="153"/>
      <c r="B32" s="8" t="s">
        <v>55</v>
      </c>
      <c r="C32" s="10" t="s">
        <v>56</v>
      </c>
      <c r="D32" s="21" t="s">
        <v>29</v>
      </c>
      <c r="E32" s="5"/>
      <c r="F32" s="141"/>
      <c r="G32" s="5">
        <v>4</v>
      </c>
      <c r="H32" s="53"/>
      <c r="I32" s="54"/>
      <c r="J32" s="105"/>
      <c r="K32" s="23">
        <f t="shared" si="3"/>
        <v>0</v>
      </c>
      <c r="L32" s="29"/>
    </row>
    <row r="33" spans="1:16" ht="56.25" x14ac:dyDescent="0.25">
      <c r="A33" s="153"/>
      <c r="B33" s="8" t="s">
        <v>57</v>
      </c>
      <c r="C33" s="10" t="s">
        <v>153</v>
      </c>
      <c r="D33" s="21" t="s">
        <v>29</v>
      </c>
      <c r="E33" s="5"/>
      <c r="F33" s="141"/>
      <c r="G33" s="5">
        <v>12</v>
      </c>
      <c r="H33" s="53"/>
      <c r="I33" s="54"/>
      <c r="J33" s="105"/>
      <c r="K33" s="23">
        <f t="shared" si="3"/>
        <v>0</v>
      </c>
      <c r="L33" s="29"/>
    </row>
    <row r="34" spans="1:16" ht="33.75" x14ac:dyDescent="0.25">
      <c r="A34" s="153"/>
      <c r="B34" s="8" t="s">
        <v>58</v>
      </c>
      <c r="C34" s="8" t="s">
        <v>59</v>
      </c>
      <c r="D34" s="21" t="s">
        <v>29</v>
      </c>
      <c r="E34" s="5"/>
      <c r="F34" s="141"/>
      <c r="G34" s="5">
        <v>4</v>
      </c>
      <c r="H34" s="53"/>
      <c r="I34" s="54"/>
      <c r="J34" s="105"/>
      <c r="K34" s="23">
        <f t="shared" si="3"/>
        <v>0</v>
      </c>
      <c r="L34" s="29"/>
    </row>
    <row r="35" spans="1:16" ht="23.25" thickBot="1" x14ac:dyDescent="0.3">
      <c r="A35" s="153"/>
      <c r="B35" s="8" t="s">
        <v>60</v>
      </c>
      <c r="C35" s="8" t="s">
        <v>61</v>
      </c>
      <c r="D35" s="21" t="s">
        <v>29</v>
      </c>
      <c r="E35" s="5"/>
      <c r="F35" s="141"/>
      <c r="G35" s="5">
        <v>4</v>
      </c>
      <c r="H35" s="51"/>
      <c r="I35" s="52"/>
      <c r="J35" s="105"/>
      <c r="K35" s="23">
        <f t="shared" si="3"/>
        <v>0</v>
      </c>
      <c r="L35" s="29"/>
    </row>
    <row r="36" spans="1:16" ht="57" thickBot="1" x14ac:dyDescent="0.3">
      <c r="A36" s="153"/>
      <c r="B36" s="8" t="s">
        <v>62</v>
      </c>
      <c r="C36" s="8" t="s">
        <v>268</v>
      </c>
      <c r="D36" s="21" t="s">
        <v>29</v>
      </c>
      <c r="E36" s="5">
        <v>10</v>
      </c>
      <c r="F36" s="141"/>
      <c r="G36" s="140">
        <v>20</v>
      </c>
      <c r="H36" s="112"/>
      <c r="I36" s="134"/>
      <c r="J36" s="109"/>
      <c r="K36" s="23">
        <f>(E36*H36)+(G36*J36)</f>
        <v>0</v>
      </c>
      <c r="L36" s="29"/>
    </row>
    <row r="37" spans="1:16" ht="22.5" x14ac:dyDescent="0.25">
      <c r="A37" s="153"/>
      <c r="B37" s="8" t="s">
        <v>63</v>
      </c>
      <c r="C37" s="8" t="s">
        <v>64</v>
      </c>
      <c r="D37" s="21" t="s">
        <v>29</v>
      </c>
      <c r="E37" s="5"/>
      <c r="F37" s="141"/>
      <c r="G37" s="5">
        <v>12</v>
      </c>
      <c r="H37" s="49"/>
      <c r="I37" s="50"/>
      <c r="J37" s="105"/>
      <c r="K37" s="23">
        <f>G37*J37</f>
        <v>0</v>
      </c>
      <c r="L37" s="29"/>
    </row>
    <row r="38" spans="1:16" x14ac:dyDescent="0.25">
      <c r="A38" s="153"/>
      <c r="B38" s="8" t="s">
        <v>65</v>
      </c>
      <c r="C38" s="8" t="s">
        <v>66</v>
      </c>
      <c r="D38" s="21" t="s">
        <v>29</v>
      </c>
      <c r="E38" s="5"/>
      <c r="F38" s="141"/>
      <c r="G38" s="5">
        <v>6</v>
      </c>
      <c r="H38" s="53"/>
      <c r="I38" s="54"/>
      <c r="J38" s="105"/>
      <c r="K38" s="23">
        <f t="shared" ref="K38:K55" si="4">G38*J38</f>
        <v>0</v>
      </c>
      <c r="L38" s="29"/>
    </row>
    <row r="39" spans="1:16" ht="33.75" x14ac:dyDescent="0.25">
      <c r="A39" s="153"/>
      <c r="B39" s="8" t="s">
        <v>67</v>
      </c>
      <c r="C39" s="8" t="s">
        <v>245</v>
      </c>
      <c r="D39" s="21" t="s">
        <v>29</v>
      </c>
      <c r="E39" s="5"/>
      <c r="F39" s="141"/>
      <c r="G39" s="5">
        <v>8</v>
      </c>
      <c r="H39" s="53"/>
      <c r="I39" s="54"/>
      <c r="J39" s="105"/>
      <c r="K39" s="23">
        <f t="shared" si="4"/>
        <v>0</v>
      </c>
      <c r="L39" s="29"/>
    </row>
    <row r="40" spans="1:16" ht="72" customHeight="1" x14ac:dyDescent="0.25">
      <c r="A40" s="154"/>
      <c r="B40" s="8" t="s">
        <v>68</v>
      </c>
      <c r="C40" s="8" t="s">
        <v>154</v>
      </c>
      <c r="D40" s="21" t="s">
        <v>29</v>
      </c>
      <c r="E40" s="5"/>
      <c r="F40" s="141"/>
      <c r="G40" s="5">
        <v>64</v>
      </c>
      <c r="H40" s="53"/>
      <c r="I40" s="54"/>
      <c r="J40" s="105"/>
      <c r="K40" s="23">
        <f t="shared" si="4"/>
        <v>0</v>
      </c>
      <c r="L40" s="29"/>
    </row>
    <row r="41" spans="1:16" ht="54.6" customHeight="1" x14ac:dyDescent="0.25">
      <c r="A41" s="161" t="s">
        <v>69</v>
      </c>
      <c r="B41" s="8" t="s">
        <v>15</v>
      </c>
      <c r="C41" s="8" t="s">
        <v>70</v>
      </c>
      <c r="D41" s="21" t="s">
        <v>29</v>
      </c>
      <c r="E41" s="5"/>
      <c r="F41" s="141"/>
      <c r="G41" s="5">
        <v>8</v>
      </c>
      <c r="H41" s="55"/>
      <c r="I41" s="56"/>
      <c r="J41" s="105"/>
      <c r="K41" s="23">
        <f t="shared" si="4"/>
        <v>0</v>
      </c>
      <c r="L41" s="29"/>
    </row>
    <row r="42" spans="1:16" ht="22.5" x14ac:dyDescent="0.25">
      <c r="A42" s="161"/>
      <c r="B42" s="8" t="s">
        <v>71</v>
      </c>
      <c r="C42" s="8" t="s">
        <v>155</v>
      </c>
      <c r="D42" s="21" t="s">
        <v>29</v>
      </c>
      <c r="E42" s="5"/>
      <c r="F42" s="141"/>
      <c r="G42" s="5">
        <v>26</v>
      </c>
      <c r="H42" s="55"/>
      <c r="I42" s="56"/>
      <c r="J42" s="105"/>
      <c r="K42" s="23">
        <f t="shared" si="4"/>
        <v>0</v>
      </c>
      <c r="L42" s="29"/>
    </row>
    <row r="43" spans="1:16" x14ac:dyDescent="0.25">
      <c r="A43" s="161"/>
      <c r="B43" s="8" t="s">
        <v>112</v>
      </c>
      <c r="C43" s="8" t="s">
        <v>156</v>
      </c>
      <c r="D43" s="21" t="s">
        <v>29</v>
      </c>
      <c r="E43" s="5"/>
      <c r="F43" s="141"/>
      <c r="G43" s="5">
        <v>10</v>
      </c>
      <c r="H43" s="55"/>
      <c r="I43" s="56"/>
      <c r="J43" s="105"/>
      <c r="K43" s="23">
        <f t="shared" si="4"/>
        <v>0</v>
      </c>
      <c r="L43" s="29"/>
    </row>
    <row r="44" spans="1:16" s="11" customFormat="1" ht="112.5" x14ac:dyDescent="0.25">
      <c r="A44" s="161"/>
      <c r="B44" s="8" t="s">
        <v>72</v>
      </c>
      <c r="C44" s="8" t="s">
        <v>246</v>
      </c>
      <c r="D44" s="8" t="s">
        <v>29</v>
      </c>
      <c r="E44" s="22"/>
      <c r="F44" s="141"/>
      <c r="G44" s="22">
        <v>4</v>
      </c>
      <c r="H44" s="57"/>
      <c r="I44" s="58"/>
      <c r="J44" s="110"/>
      <c r="K44" s="23">
        <f t="shared" si="4"/>
        <v>0</v>
      </c>
      <c r="L44" s="30"/>
      <c r="M44"/>
      <c r="N44"/>
      <c r="O44"/>
      <c r="P44"/>
    </row>
    <row r="45" spans="1:16" ht="45" x14ac:dyDescent="0.25">
      <c r="A45" s="161"/>
      <c r="B45" s="8" t="s">
        <v>73</v>
      </c>
      <c r="C45" s="8" t="s">
        <v>74</v>
      </c>
      <c r="D45" s="21" t="s">
        <v>29</v>
      </c>
      <c r="E45" s="5"/>
      <c r="F45" s="141"/>
      <c r="G45" s="5">
        <v>16</v>
      </c>
      <c r="H45" s="55"/>
      <c r="I45" s="56"/>
      <c r="J45" s="105"/>
      <c r="K45" s="23">
        <f t="shared" si="4"/>
        <v>0</v>
      </c>
      <c r="L45" s="29"/>
    </row>
    <row r="46" spans="1:16" ht="22.5" x14ac:dyDescent="0.25">
      <c r="A46" s="161"/>
      <c r="B46" s="8" t="s">
        <v>75</v>
      </c>
      <c r="C46" s="8" t="s">
        <v>247</v>
      </c>
      <c r="D46" s="21" t="s">
        <v>29</v>
      </c>
      <c r="E46" s="5"/>
      <c r="F46" s="141"/>
      <c r="G46" s="5">
        <v>24</v>
      </c>
      <c r="H46" s="55"/>
      <c r="I46" s="56"/>
      <c r="J46" s="105"/>
      <c r="K46" s="23">
        <f t="shared" si="4"/>
        <v>0</v>
      </c>
      <c r="L46" s="29"/>
    </row>
    <row r="47" spans="1:16" ht="33.75" x14ac:dyDescent="0.25">
      <c r="A47" s="161"/>
      <c r="B47" s="8" t="s">
        <v>228</v>
      </c>
      <c r="C47" s="8" t="s">
        <v>76</v>
      </c>
      <c r="D47" s="21" t="s">
        <v>29</v>
      </c>
      <c r="E47" s="5"/>
      <c r="F47" s="141"/>
      <c r="G47" s="5">
        <v>16</v>
      </c>
      <c r="H47" s="55"/>
      <c r="I47" s="56"/>
      <c r="J47" s="105"/>
      <c r="K47" s="23">
        <f t="shared" si="4"/>
        <v>0</v>
      </c>
      <c r="L47" s="29"/>
    </row>
    <row r="48" spans="1:16" ht="22.5" x14ac:dyDescent="0.25">
      <c r="A48" s="161"/>
      <c r="B48" s="8" t="s">
        <v>231</v>
      </c>
      <c r="C48" s="9" t="s">
        <v>77</v>
      </c>
      <c r="D48" s="21" t="s">
        <v>29</v>
      </c>
      <c r="E48" s="5"/>
      <c r="F48" s="141"/>
      <c r="G48" s="5">
        <v>40</v>
      </c>
      <c r="H48" s="55"/>
      <c r="I48" s="56"/>
      <c r="J48" s="105"/>
      <c r="K48" s="23">
        <f t="shared" si="4"/>
        <v>0</v>
      </c>
      <c r="L48" s="29"/>
    </row>
    <row r="49" spans="1:12" ht="33.75" x14ac:dyDescent="0.25">
      <c r="A49" s="161"/>
      <c r="B49" s="8" t="s">
        <v>78</v>
      </c>
      <c r="C49" s="8" t="s">
        <v>79</v>
      </c>
      <c r="D49" s="21" t="s">
        <v>29</v>
      </c>
      <c r="E49" s="5"/>
      <c r="F49" s="141"/>
      <c r="G49" s="5">
        <v>1</v>
      </c>
      <c r="H49" s="55"/>
      <c r="I49" s="56"/>
      <c r="J49" s="105"/>
      <c r="K49" s="23">
        <f t="shared" si="4"/>
        <v>0</v>
      </c>
      <c r="L49" s="29"/>
    </row>
    <row r="50" spans="1:12" ht="22.5" x14ac:dyDescent="0.25">
      <c r="A50" s="161"/>
      <c r="B50" s="8" t="s">
        <v>234</v>
      </c>
      <c r="C50" s="8" t="s">
        <v>80</v>
      </c>
      <c r="D50" s="21" t="s">
        <v>29</v>
      </c>
      <c r="E50" s="5"/>
      <c r="F50" s="141"/>
      <c r="G50" s="5">
        <v>1</v>
      </c>
      <c r="H50" s="55"/>
      <c r="I50" s="56"/>
      <c r="J50" s="105"/>
      <c r="K50" s="23">
        <f t="shared" si="4"/>
        <v>0</v>
      </c>
      <c r="L50" s="29"/>
    </row>
    <row r="51" spans="1:12" ht="22.5" x14ac:dyDescent="0.25">
      <c r="A51" s="161"/>
      <c r="B51" s="8" t="s">
        <v>81</v>
      </c>
      <c r="C51" s="8" t="s">
        <v>250</v>
      </c>
      <c r="D51" s="21" t="s">
        <v>29</v>
      </c>
      <c r="E51" s="5"/>
      <c r="F51" s="141"/>
      <c r="G51" s="5">
        <v>1</v>
      </c>
      <c r="H51" s="55"/>
      <c r="I51" s="56"/>
      <c r="J51" s="105"/>
      <c r="K51" s="23">
        <f t="shared" si="4"/>
        <v>0</v>
      </c>
      <c r="L51" s="31"/>
    </row>
    <row r="52" spans="1:12" ht="33.75" x14ac:dyDescent="0.25">
      <c r="A52" s="161"/>
      <c r="B52" s="8" t="s">
        <v>235</v>
      </c>
      <c r="C52" s="8" t="s">
        <v>82</v>
      </c>
      <c r="D52" s="21" t="s">
        <v>29</v>
      </c>
      <c r="E52" s="5"/>
      <c r="F52" s="141"/>
      <c r="G52" s="5">
        <v>1</v>
      </c>
      <c r="H52" s="55"/>
      <c r="I52" s="56"/>
      <c r="J52" s="105"/>
      <c r="K52" s="23">
        <f t="shared" si="4"/>
        <v>0</v>
      </c>
      <c r="L52" s="29"/>
    </row>
    <row r="53" spans="1:12" ht="33.75" x14ac:dyDescent="0.25">
      <c r="A53" s="161" t="s">
        <v>83</v>
      </c>
      <c r="B53" s="8" t="s">
        <v>84</v>
      </c>
      <c r="C53" s="8" t="s">
        <v>124</v>
      </c>
      <c r="D53" s="21" t="s">
        <v>29</v>
      </c>
      <c r="E53" s="5"/>
      <c r="F53" s="141"/>
      <c r="G53" s="5">
        <v>20</v>
      </c>
      <c r="H53" s="55"/>
      <c r="I53" s="56"/>
      <c r="J53" s="105"/>
      <c r="K53" s="23">
        <f t="shared" si="4"/>
        <v>0</v>
      </c>
      <c r="L53" s="29"/>
    </row>
    <row r="54" spans="1:12" x14ac:dyDescent="0.25">
      <c r="A54" s="161"/>
      <c r="B54" s="8" t="s">
        <v>85</v>
      </c>
      <c r="C54" s="8" t="s">
        <v>86</v>
      </c>
      <c r="D54" s="21" t="s">
        <v>29</v>
      </c>
      <c r="E54" s="5"/>
      <c r="F54" s="141"/>
      <c r="G54" s="5">
        <v>20</v>
      </c>
      <c r="H54" s="55"/>
      <c r="I54" s="56"/>
      <c r="J54" s="105"/>
      <c r="K54" s="23">
        <f t="shared" si="4"/>
        <v>0</v>
      </c>
      <c r="L54" s="29"/>
    </row>
    <row r="55" spans="1:12" x14ac:dyDescent="0.25">
      <c r="A55" s="161"/>
      <c r="B55" s="8" t="s">
        <v>87</v>
      </c>
      <c r="C55" s="8" t="s">
        <v>88</v>
      </c>
      <c r="D55" s="21" t="s">
        <v>89</v>
      </c>
      <c r="E55" s="5"/>
      <c r="F55" s="141"/>
      <c r="G55" s="5">
        <v>20</v>
      </c>
      <c r="H55" s="55"/>
      <c r="I55" s="56"/>
      <c r="J55" s="105"/>
      <c r="K55" s="23">
        <f t="shared" si="4"/>
        <v>0</v>
      </c>
      <c r="L55" s="29"/>
    </row>
    <row r="56" spans="1:12" ht="23.25" thickBot="1" x14ac:dyDescent="0.3">
      <c r="A56" s="161"/>
      <c r="B56" s="8" t="s">
        <v>90</v>
      </c>
      <c r="C56" s="8" t="s">
        <v>252</v>
      </c>
      <c r="D56" s="21" t="s">
        <v>89</v>
      </c>
      <c r="E56" s="5"/>
      <c r="F56" s="141"/>
      <c r="G56" s="5">
        <v>140</v>
      </c>
      <c r="H56" s="55"/>
      <c r="I56" s="56"/>
      <c r="J56" s="111"/>
      <c r="K56" s="23">
        <f>G56*J56</f>
        <v>0</v>
      </c>
      <c r="L56" s="29"/>
    </row>
    <row r="57" spans="1:12" x14ac:dyDescent="0.25">
      <c r="A57" s="162" t="s">
        <v>184</v>
      </c>
      <c r="B57" s="163"/>
      <c r="C57" s="163"/>
      <c r="D57" s="163"/>
      <c r="E57" s="163"/>
      <c r="F57" s="163"/>
      <c r="G57" s="163"/>
      <c r="H57" s="163"/>
      <c r="I57" s="163"/>
      <c r="J57" s="164"/>
      <c r="K57" s="4">
        <f>SUM(K3:K56)</f>
        <v>0</v>
      </c>
      <c r="L57" s="17"/>
    </row>
    <row r="58" spans="1:12" x14ac:dyDescent="0.25">
      <c r="A58" s="32"/>
      <c r="B58" s="29"/>
      <c r="C58" s="29"/>
      <c r="D58" s="33"/>
      <c r="E58" s="33"/>
      <c r="F58" s="33"/>
      <c r="G58" s="33"/>
      <c r="H58" s="29"/>
      <c r="I58" s="17"/>
      <c r="J58" s="29"/>
      <c r="K58" s="29"/>
      <c r="L58" s="17"/>
    </row>
  </sheetData>
  <sheetProtection algorithmName="SHA-512" hashValue="wPKNxDOqbtSZTtZijRaw3xp4opcH4pU6Tbk4OzX2pKNRcrBrngxvaXTj+W/42mw8iKg07xrcz4tCN6AiAutLKA==" saltValue="0/ZsQezjCxwT59ueSLNt8g==" spinCount="100000" sheet="1" selectLockedCells="1"/>
  <protectedRanges>
    <protectedRange sqref="H3:H15" name="Bereik1"/>
    <protectedRange sqref="I3:I15" name="Bereik2"/>
    <protectedRange sqref="J3:J56" name="Bereik3"/>
  </protectedRanges>
  <mergeCells count="4">
    <mergeCell ref="A53:A56"/>
    <mergeCell ref="A3:A40"/>
    <mergeCell ref="A41:A52"/>
    <mergeCell ref="A57:J57"/>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ADCE0-FC8A-4226-89B5-1993C06F2DA8}">
  <dimension ref="A1:E12"/>
  <sheetViews>
    <sheetView workbookViewId="0">
      <selection activeCell="E9" sqref="E9"/>
    </sheetView>
  </sheetViews>
  <sheetFormatPr defaultRowHeight="15" x14ac:dyDescent="0.25"/>
  <cols>
    <col min="1" max="1" width="20.5703125" customWidth="1"/>
    <col min="2" max="2" width="37.85546875" customWidth="1"/>
    <col min="3" max="3" width="13.42578125" customWidth="1"/>
    <col min="4" max="4" width="12.5703125" customWidth="1"/>
    <col min="5" max="5" width="17.140625" customWidth="1"/>
  </cols>
  <sheetData>
    <row r="1" spans="1:5" x14ac:dyDescent="0.25">
      <c r="A1" s="16" t="s">
        <v>1</v>
      </c>
      <c r="B1" s="1" t="s">
        <v>176</v>
      </c>
      <c r="C1" s="15" t="s">
        <v>0</v>
      </c>
      <c r="D1" s="16" t="s">
        <v>181</v>
      </c>
      <c r="E1" s="16" t="s">
        <v>4</v>
      </c>
    </row>
    <row r="2" spans="1:5" x14ac:dyDescent="0.25">
      <c r="A2" s="152" t="s">
        <v>182</v>
      </c>
      <c r="B2" s="73" t="s">
        <v>283</v>
      </c>
      <c r="C2" s="95"/>
      <c r="D2" s="18">
        <v>100</v>
      </c>
      <c r="E2" s="19">
        <f>C2*D2</f>
        <v>0</v>
      </c>
    </row>
    <row r="3" spans="1:5" x14ac:dyDescent="0.25">
      <c r="A3" s="153"/>
      <c r="B3" s="73" t="s">
        <v>248</v>
      </c>
      <c r="C3" s="95"/>
      <c r="D3" s="18">
        <v>1</v>
      </c>
      <c r="E3" s="19">
        <f>C3*D3</f>
        <v>0</v>
      </c>
    </row>
    <row r="4" spans="1:5" x14ac:dyDescent="0.25">
      <c r="A4" s="153"/>
      <c r="B4" s="73" t="s">
        <v>249</v>
      </c>
      <c r="C4" s="95"/>
      <c r="D4" s="18">
        <v>1</v>
      </c>
      <c r="E4" s="19">
        <f t="shared" ref="E4:E8" si="0">C4*D4</f>
        <v>0</v>
      </c>
    </row>
    <row r="5" spans="1:5" x14ac:dyDescent="0.25">
      <c r="A5" s="153"/>
      <c r="B5" s="135" t="s">
        <v>287</v>
      </c>
      <c r="C5" s="95"/>
      <c r="D5" s="126">
        <v>10</v>
      </c>
      <c r="E5" s="19">
        <f t="shared" si="0"/>
        <v>0</v>
      </c>
    </row>
    <row r="6" spans="1:5" x14ac:dyDescent="0.25">
      <c r="A6" s="153"/>
      <c r="B6" s="74" t="s">
        <v>251</v>
      </c>
      <c r="C6" s="95"/>
      <c r="D6" s="18">
        <v>50</v>
      </c>
      <c r="E6" s="19">
        <f t="shared" si="0"/>
        <v>0</v>
      </c>
    </row>
    <row r="7" spans="1:5" x14ac:dyDescent="0.25">
      <c r="A7" s="153"/>
      <c r="B7" s="73" t="s">
        <v>286</v>
      </c>
      <c r="C7" s="95"/>
      <c r="D7" s="18">
        <v>50</v>
      </c>
      <c r="E7" s="19">
        <f t="shared" si="0"/>
        <v>0</v>
      </c>
    </row>
    <row r="8" spans="1:5" x14ac:dyDescent="0.25">
      <c r="A8" s="153"/>
      <c r="B8" s="73" t="s">
        <v>253</v>
      </c>
      <c r="C8" s="95"/>
      <c r="D8" s="18">
        <v>50</v>
      </c>
      <c r="E8" s="19">
        <f t="shared" si="0"/>
        <v>0</v>
      </c>
    </row>
    <row r="9" spans="1:5" x14ac:dyDescent="0.25">
      <c r="A9" s="165" t="s">
        <v>180</v>
      </c>
      <c r="B9" s="163"/>
      <c r="C9" s="163"/>
      <c r="D9" s="166"/>
      <c r="E9" s="3">
        <f>SUM(E2:E8)</f>
        <v>0</v>
      </c>
    </row>
    <row r="10" spans="1:5" x14ac:dyDescent="0.25">
      <c r="B10" s="17"/>
    </row>
    <row r="11" spans="1:5" x14ac:dyDescent="0.25">
      <c r="B11" s="17"/>
    </row>
    <row r="12" spans="1:5" x14ac:dyDescent="0.25">
      <c r="B12" s="17"/>
    </row>
  </sheetData>
  <sheetProtection algorithmName="SHA-512" hashValue="zskXBHWte/aPupYtjYCktPh926VSnpCRTbve2ZW12uV7WVt278ekdyAnrzZQHIazKgyxAIf17it3YtPqCBV9CA==" saltValue="lnfN+D2c5vYFHO1Anf5JDw==" spinCount="100000" sheet="1" objects="1" scenarios="1"/>
  <mergeCells count="2">
    <mergeCell ref="A2:A8"/>
    <mergeCell ref="A9:D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C120C-6B17-4D9F-99EE-896785B9E842}">
  <dimension ref="A1:D34"/>
  <sheetViews>
    <sheetView workbookViewId="0">
      <selection activeCell="E10" sqref="E10"/>
    </sheetView>
  </sheetViews>
  <sheetFormatPr defaultRowHeight="15" x14ac:dyDescent="0.25"/>
  <cols>
    <col min="1" max="1" width="20.7109375" customWidth="1"/>
    <col min="2" max="2" width="40.42578125" customWidth="1"/>
    <col min="3" max="3" width="20.7109375" bestFit="1" customWidth="1"/>
    <col min="4" max="4" width="19.5703125" customWidth="1"/>
  </cols>
  <sheetData>
    <row r="1" spans="1:4" ht="15.75" thickBot="1" x14ac:dyDescent="0.3">
      <c r="A1" s="15" t="s">
        <v>1</v>
      </c>
      <c r="B1" s="13" t="s">
        <v>121</v>
      </c>
      <c r="C1" s="14" t="s">
        <v>174</v>
      </c>
      <c r="D1" s="14" t="s">
        <v>177</v>
      </c>
    </row>
    <row r="2" spans="1:4" x14ac:dyDescent="0.25">
      <c r="A2" s="152" t="s">
        <v>178</v>
      </c>
      <c r="B2" s="39" t="s">
        <v>125</v>
      </c>
      <c r="C2" s="36" t="s">
        <v>168</v>
      </c>
      <c r="D2" s="47" t="s">
        <v>169</v>
      </c>
    </row>
    <row r="3" spans="1:4" x14ac:dyDescent="0.25">
      <c r="A3" s="153"/>
      <c r="B3" s="40" t="s">
        <v>126</v>
      </c>
      <c r="C3" s="18">
        <v>2000</v>
      </c>
      <c r="D3" s="115"/>
    </row>
    <row r="4" spans="1:4" x14ac:dyDescent="0.25">
      <c r="A4" s="153"/>
      <c r="B4" s="40" t="s">
        <v>127</v>
      </c>
      <c r="C4" s="18">
        <v>2000</v>
      </c>
      <c r="D4" s="115"/>
    </row>
    <row r="5" spans="1:4" x14ac:dyDescent="0.25">
      <c r="A5" s="153"/>
      <c r="B5" s="40" t="s">
        <v>128</v>
      </c>
      <c r="C5" s="18">
        <v>550</v>
      </c>
      <c r="D5" s="115"/>
    </row>
    <row r="6" spans="1:4" x14ac:dyDescent="0.25">
      <c r="A6" s="153"/>
      <c r="B6" s="40" t="s">
        <v>129</v>
      </c>
      <c r="C6" s="18">
        <v>1000</v>
      </c>
      <c r="D6" s="115"/>
    </row>
    <row r="7" spans="1:4" x14ac:dyDescent="0.25">
      <c r="A7" s="153"/>
      <c r="B7" s="40" t="s">
        <v>130</v>
      </c>
      <c r="C7" s="18">
        <v>550</v>
      </c>
      <c r="D7" s="115"/>
    </row>
    <row r="8" spans="1:4" ht="15.75" thickBot="1" x14ac:dyDescent="0.3">
      <c r="A8" s="153"/>
      <c r="B8" s="41" t="s">
        <v>131</v>
      </c>
      <c r="C8" s="37" t="s">
        <v>168</v>
      </c>
      <c r="D8" s="46" t="s">
        <v>169</v>
      </c>
    </row>
    <row r="9" spans="1:4" x14ac:dyDescent="0.25">
      <c r="A9" s="167"/>
      <c r="B9" s="42" t="s">
        <v>132</v>
      </c>
      <c r="C9" s="18">
        <v>115</v>
      </c>
      <c r="D9" s="115"/>
    </row>
    <row r="10" spans="1:4" x14ac:dyDescent="0.25">
      <c r="A10" s="167"/>
      <c r="B10" s="40" t="s">
        <v>133</v>
      </c>
      <c r="C10" s="18">
        <v>115</v>
      </c>
      <c r="D10" s="115"/>
    </row>
    <row r="11" spans="1:4" x14ac:dyDescent="0.25">
      <c r="A11" s="167"/>
      <c r="B11" s="40" t="s">
        <v>134</v>
      </c>
      <c r="C11" s="18">
        <v>115</v>
      </c>
      <c r="D11" s="115"/>
    </row>
    <row r="12" spans="1:4" x14ac:dyDescent="0.25">
      <c r="A12" s="167"/>
      <c r="B12" s="40" t="s">
        <v>135</v>
      </c>
      <c r="C12" s="18">
        <v>115</v>
      </c>
      <c r="D12" s="115"/>
    </row>
    <row r="13" spans="1:4" x14ac:dyDescent="0.25">
      <c r="A13" s="167"/>
      <c r="B13" s="40" t="s">
        <v>136</v>
      </c>
      <c r="C13" s="18">
        <v>115</v>
      </c>
      <c r="D13" s="115"/>
    </row>
    <row r="14" spans="1:4" x14ac:dyDescent="0.25">
      <c r="A14" s="167"/>
      <c r="B14" s="42" t="s">
        <v>137</v>
      </c>
      <c r="C14" s="18">
        <v>115</v>
      </c>
      <c r="D14" s="115"/>
    </row>
    <row r="15" spans="1:4" x14ac:dyDescent="0.25">
      <c r="A15" s="167"/>
      <c r="B15" s="40" t="s">
        <v>138</v>
      </c>
      <c r="C15" s="18">
        <v>115</v>
      </c>
      <c r="D15" s="115"/>
    </row>
    <row r="16" spans="1:4" x14ac:dyDescent="0.25">
      <c r="A16" s="167"/>
      <c r="B16" s="40" t="s">
        <v>139</v>
      </c>
      <c r="C16" s="18">
        <v>115</v>
      </c>
      <c r="D16" s="115"/>
    </row>
    <row r="17" spans="1:4" x14ac:dyDescent="0.25">
      <c r="A17" s="167"/>
      <c r="B17" s="40" t="s">
        <v>140</v>
      </c>
      <c r="C17" s="18">
        <v>115</v>
      </c>
      <c r="D17" s="115"/>
    </row>
    <row r="18" spans="1:4" x14ac:dyDescent="0.25">
      <c r="A18" s="167"/>
      <c r="B18" s="40" t="s">
        <v>141</v>
      </c>
      <c r="C18" s="18">
        <v>115</v>
      </c>
      <c r="D18" s="115"/>
    </row>
    <row r="19" spans="1:4" x14ac:dyDescent="0.25">
      <c r="A19" s="167"/>
      <c r="B19" s="69" t="s">
        <v>142</v>
      </c>
      <c r="C19" s="92">
        <v>115</v>
      </c>
      <c r="D19" s="116"/>
    </row>
    <row r="20" spans="1:4" x14ac:dyDescent="0.25">
      <c r="A20" s="38"/>
      <c r="B20" s="71" t="s">
        <v>143</v>
      </c>
      <c r="C20" s="89">
        <v>115</v>
      </c>
      <c r="D20" s="116"/>
    </row>
    <row r="21" spans="1:4" x14ac:dyDescent="0.25">
      <c r="A21" s="38"/>
      <c r="B21" s="70" t="s">
        <v>144</v>
      </c>
      <c r="C21" s="18">
        <v>50</v>
      </c>
      <c r="D21" s="116"/>
    </row>
    <row r="22" spans="1:4" ht="15.75" thickBot="1" x14ac:dyDescent="0.3">
      <c r="A22" s="38"/>
      <c r="B22" s="43" t="s">
        <v>145</v>
      </c>
      <c r="C22" s="37">
        <v>115</v>
      </c>
      <c r="D22" s="117"/>
    </row>
    <row r="23" spans="1:4" x14ac:dyDescent="0.25">
      <c r="A23" s="38"/>
      <c r="B23" s="44" t="s">
        <v>157</v>
      </c>
      <c r="C23" s="36">
        <v>15</v>
      </c>
      <c r="D23" s="118"/>
    </row>
    <row r="24" spans="1:4" x14ac:dyDescent="0.25">
      <c r="A24" s="38"/>
      <c r="B24" s="40" t="s">
        <v>158</v>
      </c>
      <c r="C24" s="18">
        <v>15</v>
      </c>
      <c r="D24" s="116"/>
    </row>
    <row r="25" spans="1:4" x14ac:dyDescent="0.25">
      <c r="A25" s="38"/>
      <c r="B25" s="40" t="s">
        <v>159</v>
      </c>
      <c r="C25" s="18">
        <v>15</v>
      </c>
      <c r="D25" s="116"/>
    </row>
    <row r="26" spans="1:4" x14ac:dyDescent="0.25">
      <c r="A26" s="38"/>
      <c r="B26" s="40" t="s">
        <v>160</v>
      </c>
      <c r="C26" s="18">
        <v>15</v>
      </c>
      <c r="D26" s="116"/>
    </row>
    <row r="27" spans="1:4" x14ac:dyDescent="0.25">
      <c r="A27" s="38"/>
      <c r="B27" s="72" t="s">
        <v>161</v>
      </c>
      <c r="C27" s="18">
        <v>15</v>
      </c>
      <c r="D27" s="116"/>
    </row>
    <row r="28" spans="1:4" x14ac:dyDescent="0.25">
      <c r="A28" s="38"/>
      <c r="B28" s="40" t="s">
        <v>162</v>
      </c>
      <c r="C28" s="18">
        <v>15</v>
      </c>
      <c r="D28" s="116"/>
    </row>
    <row r="29" spans="1:4" ht="15.75" thickBot="1" x14ac:dyDescent="0.3">
      <c r="A29" s="38"/>
      <c r="B29" s="45" t="s">
        <v>163</v>
      </c>
      <c r="C29" s="37">
        <v>15</v>
      </c>
      <c r="D29" s="117"/>
    </row>
    <row r="30" spans="1:4" x14ac:dyDescent="0.25">
      <c r="A30" s="38"/>
      <c r="B30" s="39" t="s">
        <v>164</v>
      </c>
      <c r="C30" s="36">
        <v>100</v>
      </c>
      <c r="D30" s="118"/>
    </row>
    <row r="31" spans="1:4" x14ac:dyDescent="0.25">
      <c r="A31" s="38"/>
      <c r="B31" s="40" t="s">
        <v>165</v>
      </c>
      <c r="C31" s="18">
        <v>550</v>
      </c>
      <c r="D31" s="116"/>
    </row>
    <row r="32" spans="1:4" x14ac:dyDescent="0.25">
      <c r="A32" s="38"/>
      <c r="B32" s="40" t="s">
        <v>175</v>
      </c>
      <c r="C32" s="18">
        <v>250</v>
      </c>
      <c r="D32" s="116"/>
    </row>
    <row r="33" spans="1:4" x14ac:dyDescent="0.25">
      <c r="A33" s="38"/>
      <c r="B33" s="72" t="s">
        <v>166</v>
      </c>
      <c r="C33" s="93">
        <v>15</v>
      </c>
      <c r="D33" s="119"/>
    </row>
    <row r="34" spans="1:4" x14ac:dyDescent="0.25">
      <c r="A34" s="168" t="s">
        <v>203</v>
      </c>
      <c r="B34" s="169"/>
      <c r="C34" s="170"/>
      <c r="D34" s="94">
        <f>SUM(D2:D33)</f>
        <v>0</v>
      </c>
    </row>
  </sheetData>
  <sheetProtection algorithmName="SHA-512" hashValue="RlIH8Tr8TjkTZjh8Tyi8S38ZigZ8mzfm/XvQ8F2byg/jrvha7MUuun/7uWKRqStCze9FwKL2l4/pN4bAB900CA==" saltValue="WSp/+rMMzrstk8bq9aBGOw==" spinCount="100000" sheet="1" objects="1" scenarios="1"/>
  <mergeCells count="2">
    <mergeCell ref="A2:A19"/>
    <mergeCell ref="A34:C34"/>
  </mergeCell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50DD6-D681-470D-8121-8CCAFDCD73AD}">
  <dimension ref="A1:E4"/>
  <sheetViews>
    <sheetView workbookViewId="0">
      <selection activeCell="E13" sqref="E13"/>
    </sheetView>
  </sheetViews>
  <sheetFormatPr defaultRowHeight="15" x14ac:dyDescent="0.25"/>
  <cols>
    <col min="1" max="1" width="22.28515625" customWidth="1"/>
    <col min="2" max="2" width="36.85546875" customWidth="1"/>
    <col min="3" max="3" width="16.42578125" customWidth="1"/>
    <col min="4" max="4" width="22.140625" customWidth="1"/>
    <col min="5" max="5" width="23.140625" customWidth="1"/>
  </cols>
  <sheetData>
    <row r="1" spans="1:5" x14ac:dyDescent="0.25">
      <c r="A1" s="15" t="s">
        <v>1</v>
      </c>
      <c r="B1" s="1" t="s">
        <v>118</v>
      </c>
      <c r="C1" s="15" t="s">
        <v>0</v>
      </c>
      <c r="D1" s="14" t="s">
        <v>119</v>
      </c>
      <c r="E1" s="14" t="s">
        <v>4</v>
      </c>
    </row>
    <row r="2" spans="1:5" x14ac:dyDescent="0.25">
      <c r="A2" s="152" t="s">
        <v>21</v>
      </c>
      <c r="B2" s="2" t="s">
        <v>117</v>
      </c>
      <c r="C2" s="95"/>
      <c r="D2" s="18">
        <v>5</v>
      </c>
      <c r="E2" s="19">
        <f>C2*D2</f>
        <v>0</v>
      </c>
    </row>
    <row r="3" spans="1:5" x14ac:dyDescent="0.25">
      <c r="A3" s="153"/>
      <c r="B3" s="2" t="s">
        <v>167</v>
      </c>
      <c r="C3" s="95"/>
      <c r="D3" s="48"/>
      <c r="E3" s="19">
        <f>C3</f>
        <v>0</v>
      </c>
    </row>
    <row r="4" spans="1:5" x14ac:dyDescent="0.25">
      <c r="A4" s="171" t="s">
        <v>183</v>
      </c>
      <c r="B4" s="172"/>
      <c r="C4" s="172"/>
      <c r="D4" s="173"/>
      <c r="E4" s="3">
        <f>SUM(E2:E3)</f>
        <v>0</v>
      </c>
    </row>
  </sheetData>
  <sheetProtection algorithmName="SHA-512" hashValue="nTIQDSB1HQcZ/FJ4cJaBjHN6Pej+nb7/nj0ATqXhN6ip9vV/bHGVrPU+IrBn1BSQ4DeQb9b16WN2ep3P7O4YyQ==" saltValue="7EpUYbWS+Hmxc8aNZpO5sQ==" spinCount="100000" sheet="1" objects="1" scenarios="1"/>
  <mergeCells count="2">
    <mergeCell ref="A2:A3"/>
    <mergeCell ref="A4:D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220D5-D8CE-4558-B5B2-238CD40C1EC1}">
  <dimension ref="A1:D24"/>
  <sheetViews>
    <sheetView workbookViewId="0">
      <selection activeCell="C10" sqref="C10"/>
    </sheetView>
  </sheetViews>
  <sheetFormatPr defaultRowHeight="15" x14ac:dyDescent="0.25"/>
  <cols>
    <col min="1" max="1" width="39.42578125" customWidth="1"/>
    <col min="2" max="2" width="22.85546875" customWidth="1"/>
  </cols>
  <sheetData>
    <row r="1" spans="1:2" x14ac:dyDescent="0.25">
      <c r="A1" s="15" t="s">
        <v>1</v>
      </c>
      <c r="B1" s="14" t="s">
        <v>185</v>
      </c>
    </row>
    <row r="2" spans="1:2" x14ac:dyDescent="0.25">
      <c r="A2" s="183" t="s">
        <v>98</v>
      </c>
      <c r="B2" s="185">
        <f>'uurtarieven '!E15</f>
        <v>0</v>
      </c>
    </row>
    <row r="3" spans="1:2" x14ac:dyDescent="0.25">
      <c r="A3" s="184"/>
      <c r="B3" s="186"/>
    </row>
    <row r="4" spans="1:2" x14ac:dyDescent="0.25">
      <c r="A4" s="183" t="s">
        <v>106</v>
      </c>
      <c r="B4" s="185">
        <f>onderhoud!I40</f>
        <v>0</v>
      </c>
    </row>
    <row r="5" spans="1:2" x14ac:dyDescent="0.25">
      <c r="A5" s="184"/>
      <c r="B5" s="186"/>
    </row>
    <row r="6" spans="1:2" x14ac:dyDescent="0.25">
      <c r="A6" s="183" t="s">
        <v>107</v>
      </c>
      <c r="B6" s="185">
        <f>'levering meubilair'!K57</f>
        <v>0</v>
      </c>
    </row>
    <row r="7" spans="1:2" x14ac:dyDescent="0.25">
      <c r="A7" s="184"/>
      <c r="B7" s="186"/>
    </row>
    <row r="8" spans="1:2" x14ac:dyDescent="0.25">
      <c r="A8" s="183" t="s">
        <v>122</v>
      </c>
      <c r="B8" s="185">
        <f>transportkosten!E9</f>
        <v>0</v>
      </c>
    </row>
    <row r="9" spans="1:2" x14ac:dyDescent="0.25">
      <c r="A9" s="184"/>
      <c r="B9" s="186"/>
    </row>
    <row r="10" spans="1:2" x14ac:dyDescent="0.25">
      <c r="A10" s="183" t="s">
        <v>178</v>
      </c>
      <c r="B10" s="185">
        <f>inventarisatie!D34</f>
        <v>0</v>
      </c>
    </row>
    <row r="11" spans="1:2" x14ac:dyDescent="0.25">
      <c r="A11" s="184"/>
      <c r="B11" s="186"/>
    </row>
    <row r="12" spans="1:2" x14ac:dyDescent="0.25">
      <c r="A12" s="183" t="s">
        <v>21</v>
      </c>
      <c r="B12" s="185">
        <f>meubelmanagement!E4</f>
        <v>0</v>
      </c>
    </row>
    <row r="13" spans="1:2" ht="15.75" thickBot="1" x14ac:dyDescent="0.3">
      <c r="A13" s="184"/>
      <c r="B13" s="187"/>
    </row>
    <row r="14" spans="1:2" x14ac:dyDescent="0.25">
      <c r="A14" s="177" t="s">
        <v>204</v>
      </c>
      <c r="B14" s="175">
        <f>SUM(B2:B13)</f>
        <v>0</v>
      </c>
    </row>
    <row r="15" spans="1:2" ht="15.75" thickBot="1" x14ac:dyDescent="0.3">
      <c r="A15" s="178"/>
      <c r="B15" s="176"/>
    </row>
    <row r="18" spans="1:4" ht="56.25" customHeight="1" x14ac:dyDescent="0.25">
      <c r="A18" s="179" t="s">
        <v>207</v>
      </c>
      <c r="B18" s="179"/>
      <c r="C18" s="179"/>
      <c r="D18" s="179"/>
    </row>
    <row r="20" spans="1:4" x14ac:dyDescent="0.25">
      <c r="A20" s="180" t="s">
        <v>205</v>
      </c>
      <c r="B20" s="181"/>
      <c r="C20" s="181"/>
      <c r="D20" s="182"/>
    </row>
    <row r="21" spans="1:4" x14ac:dyDescent="0.25">
      <c r="A21" s="121" t="s">
        <v>206</v>
      </c>
      <c r="B21" s="174" t="s">
        <v>208</v>
      </c>
      <c r="C21" s="174"/>
      <c r="D21" s="174"/>
    </row>
    <row r="22" spans="1:4" x14ac:dyDescent="0.25">
      <c r="A22" s="121" t="s">
        <v>213</v>
      </c>
      <c r="B22" s="174" t="s">
        <v>209</v>
      </c>
      <c r="C22" s="174"/>
      <c r="D22" s="174"/>
    </row>
    <row r="23" spans="1:4" x14ac:dyDescent="0.25">
      <c r="A23" s="121" t="s">
        <v>212</v>
      </c>
      <c r="B23" s="174" t="s">
        <v>210</v>
      </c>
      <c r="C23" s="174"/>
      <c r="D23" s="174"/>
    </row>
    <row r="24" spans="1:4" ht="66.75" customHeight="1" x14ac:dyDescent="0.25">
      <c r="A24" s="121" t="s">
        <v>211</v>
      </c>
      <c r="B24" s="174" t="s">
        <v>214</v>
      </c>
      <c r="C24" s="174"/>
      <c r="D24" s="174"/>
    </row>
  </sheetData>
  <sheetProtection algorithmName="SHA-512" hashValue="ykcq3C1yh61xBxSOC1qvSgCL5CM+ldwlqq7AaAw1eqKQkE8zyVW97wNzzBAasB1TDTjgh7stIJYrCwsGI5d9nw==" saltValue="x2Sprx/bXQoCkTgvOLpwqg==" spinCount="100000" sheet="1" objects="1" scenarios="1"/>
  <mergeCells count="20">
    <mergeCell ref="A12:A13"/>
    <mergeCell ref="B2:B3"/>
    <mergeCell ref="B4:B5"/>
    <mergeCell ref="B6:B7"/>
    <mergeCell ref="B8:B9"/>
    <mergeCell ref="B10:B11"/>
    <mergeCell ref="B12:B13"/>
    <mergeCell ref="A8:A9"/>
    <mergeCell ref="A10:A11"/>
    <mergeCell ref="A2:A3"/>
    <mergeCell ref="A4:A5"/>
    <mergeCell ref="A6:A7"/>
    <mergeCell ref="B22:D22"/>
    <mergeCell ref="B23:D23"/>
    <mergeCell ref="B24:D24"/>
    <mergeCell ref="B14:B15"/>
    <mergeCell ref="A14:A15"/>
    <mergeCell ref="A18:D18"/>
    <mergeCell ref="A20:D20"/>
    <mergeCell ref="B21:D21"/>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70197df8-03e0-4926-8e79-a825229134ea">TS010EE4F1C-1132845876-1374</_dlc_DocId>
    <_dlc_DocIdUrl xmlns="70197df8-03e0-4926-8e79-a825229134ea">
      <Url>https://prorailbv.sharepoint.com/teams/TenderteamDKI2.0/_layouts/15/DocIdRedir.aspx?ID=TS010EE4F1C-1132845876-1374</Url>
      <Description>TS010EE4F1C-1132845876-1374</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5740211C7BA314CA24BD4934DC8E839" ma:contentTypeVersion="6" ma:contentTypeDescription="Create a new document." ma:contentTypeScope="" ma:versionID="6890fd059dc7f945f3e47451fab16ea4">
  <xsd:schema xmlns:xsd="http://www.w3.org/2001/XMLSchema" xmlns:xs="http://www.w3.org/2001/XMLSchema" xmlns:p="http://schemas.microsoft.com/office/2006/metadata/properties" xmlns:ns2="70197df8-03e0-4926-8e79-a825229134ea" xmlns:ns3="b0084b94-2ea4-40a1-9e8f-fc894a4e9f55" targetNamespace="http://schemas.microsoft.com/office/2006/metadata/properties" ma:root="true" ma:fieldsID="b0f9b5e971a40b0915d9d77564e6018a" ns2:_="" ns3:_="">
    <xsd:import namespace="70197df8-03e0-4926-8e79-a825229134ea"/>
    <xsd:import namespace="b0084b94-2ea4-40a1-9e8f-fc894a4e9f55"/>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2:SharedWithUsers" minOccurs="0"/>
                <xsd:element ref="ns2:SharedWithDetail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197df8-03e0-4926-8e79-a825229134e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0084b94-2ea4-40a1-9e8f-fc894a4e9f5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086656F5-C5EC-4C38-A4ED-DD99B27D0302}">
  <ds:schemaRefs>
    <ds:schemaRef ds:uri="http://schemas.microsoft.com/sharepoint/v3/contenttype/forms"/>
  </ds:schemaRefs>
</ds:datastoreItem>
</file>

<file path=customXml/itemProps2.xml><?xml version="1.0" encoding="utf-8"?>
<ds:datastoreItem xmlns:ds="http://schemas.openxmlformats.org/officeDocument/2006/customXml" ds:itemID="{7DD0B0F3-4DD5-4B4F-A4F0-630DA901DA27}">
  <ds:schemaRefs>
    <ds:schemaRef ds:uri="http://purl.org/dc/terms/"/>
    <ds:schemaRef ds:uri="http://schemas.microsoft.com/office/infopath/2007/PartnerControls"/>
    <ds:schemaRef ds:uri="http://purl.org/dc/dcmitype/"/>
    <ds:schemaRef ds:uri="http://schemas.openxmlformats.org/package/2006/metadata/core-properties"/>
    <ds:schemaRef ds:uri="http://schemas.microsoft.com/office/2006/metadata/properties"/>
    <ds:schemaRef ds:uri="http://schemas.microsoft.com/office/2006/documentManagement/types"/>
    <ds:schemaRef ds:uri="http://purl.org/dc/elements/1.1/"/>
    <ds:schemaRef ds:uri="70197df8-03e0-4926-8e79-a825229134ea"/>
    <ds:schemaRef ds:uri="http://www.w3.org/XML/1998/namespace"/>
    <ds:schemaRef ds:uri="b0084b94-2ea4-40a1-9e8f-fc894a4e9f55"/>
  </ds:schemaRefs>
</ds:datastoreItem>
</file>

<file path=customXml/itemProps3.xml><?xml version="1.0" encoding="utf-8"?>
<ds:datastoreItem xmlns:ds="http://schemas.openxmlformats.org/officeDocument/2006/customXml" ds:itemID="{C304AC5A-3349-4701-B4E3-632281ABFA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197df8-03e0-4926-8e79-a825229134ea"/>
    <ds:schemaRef ds:uri="b0084b94-2ea4-40a1-9e8f-fc894a4e9f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6611568-4E07-4190-ADD1-C0FB9183D580}">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8</vt:i4>
      </vt:variant>
    </vt:vector>
  </HeadingPairs>
  <TitlesOfParts>
    <vt:vector size="8" baseType="lpstr">
      <vt:lpstr>Invulinstructie</vt:lpstr>
      <vt:lpstr>uurtarieven </vt:lpstr>
      <vt:lpstr>onderhoud</vt:lpstr>
      <vt:lpstr>levering meubilair</vt:lpstr>
      <vt:lpstr>transportkosten</vt:lpstr>
      <vt:lpstr>inventarisatie</vt:lpstr>
      <vt:lpstr>meubelmanagement</vt:lpstr>
      <vt:lpstr>totaal</vt:lpstr>
    </vt:vector>
  </TitlesOfParts>
  <Manager/>
  <Company>ProRail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Scheijen-Willenborg, K. van (Karlijn)</dc:creator>
  <cp:keywords/>
  <dc:description/>
  <cp:lastModifiedBy>Wim Willems</cp:lastModifiedBy>
  <cp:revision/>
  <cp:lastPrinted>2023-06-26T06:50:59Z</cp:lastPrinted>
  <dcterms:created xsi:type="dcterms:W3CDTF">2023-05-11T08:31:27Z</dcterms:created>
  <dcterms:modified xsi:type="dcterms:W3CDTF">2023-09-22T10:11:56Z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e57bac-d225-40fb-8a9e-62b5be587a96_Enabled">
    <vt:lpwstr>true</vt:lpwstr>
  </property>
  <property fmtid="{D5CDD505-2E9C-101B-9397-08002B2CF9AE}" pid="3" name="MSIP_Label_24e57bac-d225-40fb-8a9e-62b5be587a96_SetDate">
    <vt:lpwstr>2023-05-11T08:31:27Z</vt:lpwstr>
  </property>
  <property fmtid="{D5CDD505-2E9C-101B-9397-08002B2CF9AE}" pid="4" name="MSIP_Label_24e57bac-d225-40fb-8a9e-62b5be587a96_Method">
    <vt:lpwstr>Standard</vt:lpwstr>
  </property>
  <property fmtid="{D5CDD505-2E9C-101B-9397-08002B2CF9AE}" pid="5" name="MSIP_Label_24e57bac-d225-40fb-8a9e-62b5be587a96_Name">
    <vt:lpwstr>Internal</vt:lpwstr>
  </property>
  <property fmtid="{D5CDD505-2E9C-101B-9397-08002B2CF9AE}" pid="6" name="MSIP_Label_24e57bac-d225-40fb-8a9e-62b5be587a96_SiteId">
    <vt:lpwstr>a398fcff-8d2b-4930-a7f7-e1c99a108d77</vt:lpwstr>
  </property>
  <property fmtid="{D5CDD505-2E9C-101B-9397-08002B2CF9AE}" pid="7" name="MSIP_Label_24e57bac-d225-40fb-8a9e-62b5be587a96_ActionId">
    <vt:lpwstr>320fce9a-c6f8-41fe-baf3-ca5641c03a3c</vt:lpwstr>
  </property>
  <property fmtid="{D5CDD505-2E9C-101B-9397-08002B2CF9AE}" pid="8" name="MSIP_Label_24e57bac-d225-40fb-8a9e-62b5be587a96_ContentBits">
    <vt:lpwstr>0</vt:lpwstr>
  </property>
  <property fmtid="{D5CDD505-2E9C-101B-9397-08002B2CF9AE}" pid="9" name="ContentTypeId">
    <vt:lpwstr>0x01010035740211C7BA314CA24BD4934DC8E839</vt:lpwstr>
  </property>
  <property fmtid="{D5CDD505-2E9C-101B-9397-08002B2CF9AE}" pid="10" name="_dlc_DocIdItemGuid">
    <vt:lpwstr>13e9068e-6837-428b-b479-fe1b7fc76131</vt:lpwstr>
  </property>
</Properties>
</file>