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P:\Groepsdata\KW\KW_SMG_Openbare Verlichting\projecten\Raamovereenkomst onderhoud OVL 2024-2027\Bijlagen\"/>
    </mc:Choice>
  </mc:AlternateContent>
  <xr:revisionPtr revIDLastSave="0" documentId="13_ncr:1_{FF3151F2-6131-4FAE-9EB0-015A5D1586C3}" xr6:coauthVersionLast="47" xr6:coauthVersionMax="47" xr10:uidLastSave="{00000000-0000-0000-0000-000000000000}"/>
  <bookViews>
    <workbookView xWindow="57480" yWindow="-120" windowWidth="29040" windowHeight="17640" xr2:uid="{00000000-000D-0000-FFFF-FFFF00000000}"/>
  </bookViews>
  <sheets>
    <sheet name="EMVI-vragenlijst" sheetId="1" r:id="rId1"/>
    <sheet name="Invulwaard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4" i="1" l="1"/>
  <c r="O29" i="1"/>
  <c r="H6" i="2" l="1"/>
  <c r="H9" i="2" s="1"/>
  <c r="H10" i="2" s="1"/>
  <c r="H11" i="2" s="1"/>
  <c r="H12" i="2" s="1"/>
  <c r="H13" i="2" s="1"/>
  <c r="H14" i="2" s="1"/>
  <c r="H15" i="2" s="1"/>
  <c r="H16" i="2" s="1"/>
  <c r="H5" i="2"/>
  <c r="H4" i="2"/>
  <c r="O54" i="1" l="1"/>
  <c r="O24" i="1" l="1"/>
  <c r="O26" i="1"/>
  <c r="O40" i="1"/>
  <c r="O42" i="1"/>
  <c r="O45" i="1"/>
  <c r="O47" i="1" l="1"/>
  <c r="R45" i="1" s="1"/>
  <c r="O31" i="1"/>
  <c r="R29" i="1" l="1"/>
  <c r="O53" i="1"/>
  <c r="R40" i="1"/>
  <c r="R58" i="1" l="1"/>
  <c r="O55" i="1" s="1"/>
  <c r="F6" i="2" l="1"/>
  <c r="F4" i="2"/>
  <c r="F8" i="2" s="1"/>
  <c r="F9" i="2" l="1"/>
  <c r="F10" i="2" s="1"/>
  <c r="F11" i="2" s="1"/>
  <c r="F12" i="2" s="1"/>
  <c r="O13" i="1" l="1"/>
  <c r="O8" i="1" l="1"/>
  <c r="N15" i="1" s="1"/>
  <c r="Q61" i="1" l="1"/>
</calcChain>
</file>

<file path=xl/sharedStrings.xml><?xml version="1.0" encoding="utf-8"?>
<sst xmlns="http://schemas.openxmlformats.org/spreadsheetml/2006/main" count="99" uniqueCount="68">
  <si>
    <t>Eisen</t>
  </si>
  <si>
    <t>:</t>
  </si>
  <si>
    <t>Wensen</t>
  </si>
  <si>
    <t>Categorie</t>
  </si>
  <si>
    <t>SROI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</si>
  <si>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</si>
  <si>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</si>
  <si>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</si>
  <si>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</si>
  <si>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</si>
  <si>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</si>
  <si>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tot</t>
  </si>
  <si>
    <t>maximaal te behalen score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</si>
  <si>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</si>
  <si>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</si>
  <si>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</si>
  <si>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</si>
  <si>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</si>
  <si>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</si>
  <si>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</si>
  <si>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</si>
  <si>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</si>
  <si>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</si>
  <si>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</si>
  <si>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</si>
  <si>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</si>
  <si>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</si>
  <si>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</si>
  <si>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</si>
  <si>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</si>
  <si>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Voertuigen</t>
  </si>
  <si>
    <t>Materieel</t>
  </si>
  <si>
    <t>Minimaal toe te kennen punten</t>
  </si>
  <si>
    <t>behaalde punten</t>
  </si>
  <si>
    <t>max korting</t>
  </si>
  <si>
    <t>behaalde korting</t>
  </si>
  <si>
    <t>Euro 5 is de minimum gewenst en wordt derhalve niet gewaardeerd of bestraft</t>
  </si>
  <si>
    <t>Basis voor berekening</t>
  </si>
  <si>
    <t>inschrijver</t>
  </si>
  <si>
    <t>naam</t>
  </si>
  <si>
    <t>functie</t>
  </si>
  <si>
    <t>Handtekening</t>
  </si>
  <si>
    <t>Geeft u invulling aan de minimaal gestelde eis van 2% in te zetten Social Return?</t>
  </si>
  <si>
    <t>Deze categorie is minimaal gewenst en wordt derhalve niet gewaardeerd of bestraft</t>
  </si>
  <si>
    <t>Deze voertuigen zijn (deels)  van de klasse euro 5 of euro 6</t>
  </si>
  <si>
    <t>Deze voertuigen zijn (deels)  van de klasse Euro 7 of hybride</t>
  </si>
  <si>
    <t>De inschrijver beschikt nog niet over euro 7 of hybride, maar zet deze over ### maanden in</t>
  </si>
  <si>
    <t>maanden</t>
  </si>
  <si>
    <t xml:space="preserve">tot </t>
  </si>
  <si>
    <t>Euro /hyb</t>
  </si>
  <si>
    <t>inzet over</t>
  </si>
  <si>
    <t xml:space="preserve">stap </t>
  </si>
  <si>
    <t>Indien u al beschikt  over euro 7 of hybride voertuigen en deze direct inzet, vul dan 0 in</t>
  </si>
  <si>
    <t>Dit materieel met verbrandingsmotor is (deels) van 2012 of ouder is</t>
  </si>
  <si>
    <t xml:space="preserve">Dit materieel met verbrandingsmotor is (deels) van de periode 2013 tot en met 2027 is </t>
  </si>
  <si>
    <t>Dit materieel is voor tenminste ###% elektrisch of hybride aangedreven</t>
  </si>
  <si>
    <t>Indien u al beschikt  over elektrisch of hybride meterieel en dit direct inzet, vul dan 0 in</t>
  </si>
  <si>
    <t>De inschrijver beschikt nog niet over elek. of hybride materieel, maar zet dit over ### maanden in</t>
  </si>
  <si>
    <t xml:space="preserve"> </t>
  </si>
  <si>
    <t>ja = vermindering met 300 punten, nee = 0 punten</t>
  </si>
  <si>
    <t>(in stappen van 25% invoeren)</t>
  </si>
  <si>
    <t>( indien van toepassing in stappen van 3 maanden invoeren)</t>
  </si>
  <si>
    <t>ja = vermindering met 200 punten, nee = 0 punten</t>
  </si>
  <si>
    <t>Deze velden moeten door de inschrijver worden ingevuld en hebben betrekking op de uitvoeringswijze van de inschrijver</t>
  </si>
  <si>
    <t>Indien deze velden niet gevuld zijn, wordt de inschrijving terzijde gelegd.</t>
  </si>
  <si>
    <t>Bijlage D</t>
  </si>
  <si>
    <t>Zaaknr: 1329095</t>
  </si>
  <si>
    <t>Onderhoud OVL gemeente Sint-Michielsgestel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</si>
</sst>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00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8">
    <xf numFmtId="0" fontId="0" fillId="0" borderId="0" xfId="0"/>
    <xf numFmtId="0" fontId="2" fillId="2" borderId="2" xfId="0" applyFont="1" applyFill="1" applyBorder="1" applyAlignment="1" applyProtection="1">
      <alignment vertical="top"/>
      <protection locked="0"/>
    </xf>
    <xf numFmtId="0" fontId="2" fillId="2" borderId="0" xfId="0" applyFont="1" applyFill="1" applyBorder="1" applyAlignment="1" applyProtection="1">
      <alignment vertical="top"/>
      <protection locked="0"/>
    </xf>
    <xf numFmtId="0" fontId="2" fillId="2" borderId="7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2" fillId="0" borderId="5" xfId="0" applyNumberFormat="1" applyFont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3" borderId="0" xfId="0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2" fillId="0" borderId="0" xfId="0" quotePrefix="1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3" xfId="0" applyNumberFormat="1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3" xfId="0" applyNumberFormat="1" applyFont="1" applyBorder="1" applyAlignment="1" applyProtection="1">
      <alignment vertical="top"/>
    </xf>
    <xf numFmtId="0" fontId="2" fillId="0" borderId="1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 wrapText="1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8" xfId="0" applyNumberFormat="1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7" xfId="0" applyFont="1" applyBorder="1" applyAlignment="1" applyProtection="1">
      <alignment vertical="top" wrapText="1"/>
    </xf>
    <xf numFmtId="0" fontId="2" fillId="0" borderId="5" xfId="0" applyFont="1" applyBorder="1" applyAlignment="1" applyProtection="1">
      <alignment vertical="top" wrapText="1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0" fontId="0" fillId="0" borderId="0" xfId="0" applyFill="1" applyProtection="1"/>
    <xf numFmtId="0" fontId="0" fillId="0" borderId="0" xfId="0" applyFill="1" applyBorder="1" applyProtection="1"/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0" fontId="2" fillId="0" borderId="7" xfId="0" applyNumberFormat="1" applyFont="1" applyBorder="1" applyAlignment="1" applyProtection="1">
      <alignment vertical="top"/>
    </xf>
    <xf numFmtId="44" fontId="2" fillId="0" borderId="0" xfId="1" applyFont="1" applyBorder="1" applyAlignment="1" applyProtection="1">
      <alignment vertical="top"/>
    </xf>
    <xf numFmtId="164" fontId="2" fillId="0" borderId="0" xfId="0" applyNumberFormat="1" applyFont="1" applyProtection="1"/>
    <xf numFmtId="166" fontId="2" fillId="0" borderId="0" xfId="0" applyNumberFormat="1" applyFont="1" applyProtection="1"/>
    <xf numFmtId="0" fontId="3" fillId="0" borderId="0" xfId="0" quotePrefix="1" applyFont="1" applyFill="1" applyBorder="1" applyAlignment="1" applyProtection="1">
      <alignment vertical="top"/>
    </xf>
    <xf numFmtId="164" fontId="2" fillId="0" borderId="0" xfId="0" quotePrefix="1" applyNumberFormat="1" applyFont="1" applyBorder="1" applyAlignment="1" applyProtection="1">
      <alignment vertical="top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164" fontId="2" fillId="0" borderId="5" xfId="0" applyNumberFormat="1" applyFont="1" applyFill="1" applyBorder="1" applyAlignment="1" applyProtection="1">
      <alignment vertical="top"/>
    </xf>
    <xf numFmtId="164" fontId="2" fillId="0" borderId="5" xfId="0" applyNumberFormat="1" applyFont="1" applyBorder="1" applyAlignment="1" applyProtection="1">
      <alignment vertical="top"/>
    </xf>
    <xf numFmtId="0" fontId="2" fillId="0" borderId="3" xfId="0" applyFont="1" applyBorder="1" applyProtection="1"/>
    <xf numFmtId="0" fontId="2" fillId="0" borderId="8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horizontal="left" vertical="top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Border="1" applyProtection="1"/>
    <xf numFmtId="164" fontId="2" fillId="0" borderId="0" xfId="0" applyNumberFormat="1" applyFont="1" applyFill="1" applyBorder="1" applyAlignment="1" applyProtection="1">
      <alignment vertical="top"/>
    </xf>
    <xf numFmtId="164" fontId="0" fillId="0" borderId="0" xfId="0" applyNumberFormat="1" applyBorder="1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0" xfId="0" applyProtection="1">
      <protection hidden="1"/>
    </xf>
    <xf numFmtId="164" fontId="0" fillId="0" borderId="0" xfId="0" applyNumberFormat="1" applyProtection="1">
      <protection hidden="1"/>
    </xf>
    <xf numFmtId="0" fontId="0" fillId="0" borderId="0" xfId="0" applyNumberFormat="1" applyProtection="1">
      <protection hidden="1"/>
    </xf>
    <xf numFmtId="49" fontId="0" fillId="0" borderId="0" xfId="0" applyNumberFormat="1" applyProtection="1">
      <protection hidden="1"/>
    </xf>
    <xf numFmtId="2" fontId="0" fillId="0" borderId="0" xfId="0" applyNumberFormat="1" applyProtection="1"/>
    <xf numFmtId="0" fontId="0" fillId="0" borderId="0" xfId="0" applyNumberFormat="1" applyProtection="1"/>
    <xf numFmtId="1" fontId="2" fillId="0" borderId="0" xfId="0" applyNumberFormat="1" applyFont="1" applyBorder="1" applyAlignment="1" applyProtection="1">
      <alignment vertical="top"/>
    </xf>
    <xf numFmtId="1" fontId="2" fillId="0" borderId="5" xfId="0" applyNumberFormat="1" applyFont="1" applyBorder="1" applyAlignment="1" applyProtection="1">
      <alignment vertical="top"/>
    </xf>
    <xf numFmtId="1" fontId="2" fillId="0" borderId="5" xfId="0" applyNumberFormat="1" applyFont="1" applyBorder="1" applyProtection="1"/>
    <xf numFmtId="1" fontId="0" fillId="0" borderId="5" xfId="0" applyNumberFormat="1" applyBorder="1"/>
    <xf numFmtId="1" fontId="2" fillId="0" borderId="5" xfId="0" quotePrefix="1" applyNumberFormat="1" applyFont="1" applyBorder="1" applyAlignment="1" applyProtection="1">
      <alignment vertical="top"/>
    </xf>
    <xf numFmtId="1" fontId="0" fillId="0" borderId="5" xfId="0" applyNumberFormat="1" applyFill="1" applyBorder="1" applyProtection="1"/>
    <xf numFmtId="1" fontId="2" fillId="0" borderId="8" xfId="0" applyNumberFormat="1" applyFont="1" applyBorder="1" applyAlignment="1" applyProtection="1">
      <alignment vertical="top"/>
    </xf>
    <xf numFmtId="1" fontId="2" fillId="0" borderId="3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0" fillId="2" borderId="0" xfId="0" applyFill="1" applyAlignment="1" applyProtection="1">
      <alignment horizontal="left"/>
      <protection locked="0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wrapText="1"/>
    </xf>
    <xf numFmtId="0" fontId="2" fillId="2" borderId="0" xfId="0" applyFont="1" applyFill="1" applyBorder="1" applyAlignment="1" applyProtection="1">
      <alignment horizontal="left" vertical="top" wrapText="1"/>
    </xf>
    <xf numFmtId="0" fontId="2" fillId="0" borderId="7" xfId="0" applyFont="1" applyBorder="1" applyAlignment="1" applyProtection="1">
      <alignment horizontal="left" vertical="top"/>
    </xf>
    <xf numFmtId="0" fontId="2" fillId="0" borderId="8" xfId="0" applyFont="1" applyBorder="1" applyAlignment="1" applyProtection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 applyProtection="1">
      <alignment vertical="top" wrapText="1"/>
    </xf>
    <xf numFmtId="0" fontId="0" fillId="0" borderId="0" xfId="0" applyAlignment="1">
      <alignment vertical="top" wrapText="1"/>
    </xf>
  </cellXfs>
  <cellStyles count="3">
    <cellStyle name="Komma" xfId="2" builtinId="3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X76"/>
  <sheetViews>
    <sheetView tabSelected="1" zoomScale="85" zoomScaleNormal="85" workbookViewId="0">
      <selection activeCell="S31" sqref="S31"/>
    </sheetView>
  </sheetViews>
  <sheetFormatPr defaultColWidth="9.109375" defaultRowHeight="13.2" x14ac:dyDescent="0.25"/>
  <cols>
    <col min="1" max="1" width="9.109375" style="18"/>
    <col min="2" max="2" width="12.88671875" style="18" bestFit="1" customWidth="1"/>
    <col min="3" max="3" width="1.109375" style="18" customWidth="1"/>
    <col min="4" max="4" width="3.109375" style="18" customWidth="1"/>
    <col min="5" max="5" width="10.6640625" style="18" customWidth="1"/>
    <col min="6" max="6" width="11.33203125" style="18" customWidth="1"/>
    <col min="7" max="7" width="9.109375" style="18"/>
    <col min="8" max="8" width="47.6640625" style="18" customWidth="1"/>
    <col min="9" max="9" width="7.6640625" style="18" customWidth="1"/>
    <col min="10" max="10" width="6.5546875" style="18" bestFit="1" customWidth="1"/>
    <col min="11" max="11" width="3.109375" style="18" bestFit="1" customWidth="1"/>
    <col min="12" max="12" width="4.109375" style="27" customWidth="1"/>
    <col min="13" max="13" width="3.109375" style="18" customWidth="1"/>
    <col min="14" max="14" width="9.109375" style="18"/>
    <col min="15" max="15" width="10.44140625" style="18" customWidth="1"/>
    <col min="16" max="16" width="9.44140625" style="18" customWidth="1"/>
    <col min="17" max="17" width="15.109375" style="18" customWidth="1"/>
    <col min="18" max="18" width="10.109375" style="18" customWidth="1"/>
    <col min="19" max="19" width="13.6640625" style="18" bestFit="1" customWidth="1"/>
    <col min="20" max="22" width="10.109375" style="18" customWidth="1"/>
    <col min="23" max="23" width="3.88671875" style="18" customWidth="1"/>
    <col min="24" max="24" width="2.44140625" style="18" bestFit="1" customWidth="1"/>
    <col min="25" max="25" width="15.44140625" style="18" customWidth="1"/>
    <col min="26" max="26" width="3.109375" style="18" customWidth="1"/>
    <col min="27" max="27" width="16.109375" style="18" customWidth="1"/>
    <col min="28" max="28" width="2.88671875" style="18" customWidth="1"/>
    <col min="29" max="29" width="6.6640625" style="18" customWidth="1"/>
    <col min="30" max="53" width="5.6640625" style="18" bestFit="1" customWidth="1"/>
    <col min="54" max="16384" width="9.109375" style="18"/>
  </cols>
  <sheetData>
    <row r="2" spans="2:33" x14ac:dyDescent="0.25">
      <c r="B2" s="18" t="s">
        <v>65</v>
      </c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</row>
    <row r="3" spans="2:33" x14ac:dyDescent="0.25">
      <c r="B3" s="28" t="s">
        <v>66</v>
      </c>
      <c r="C3" s="28"/>
      <c r="E3" s="28" t="s">
        <v>67</v>
      </c>
      <c r="F3" s="28"/>
      <c r="G3" s="6"/>
      <c r="H3" s="6"/>
      <c r="I3" s="6"/>
      <c r="J3" s="6"/>
      <c r="K3" s="6"/>
      <c r="L3" s="29"/>
      <c r="M3" s="6"/>
      <c r="N3" s="6"/>
      <c r="O3" s="6"/>
      <c r="P3" s="6"/>
      <c r="Q3" s="6"/>
      <c r="R3" s="6"/>
      <c r="W3" s="11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2:33" x14ac:dyDescent="0.25">
      <c r="B4" s="6"/>
      <c r="C4" s="6"/>
      <c r="D4" s="6"/>
      <c r="E4" s="6"/>
      <c r="F4" s="6"/>
      <c r="G4" s="6"/>
      <c r="H4" s="6"/>
      <c r="I4" s="6"/>
      <c r="J4" s="6"/>
      <c r="K4" s="6"/>
      <c r="L4" s="29"/>
      <c r="M4" s="6"/>
      <c r="N4" s="6"/>
      <c r="O4" s="6"/>
      <c r="P4" s="6"/>
      <c r="Q4" s="6"/>
      <c r="R4" s="6"/>
      <c r="S4" s="90"/>
      <c r="T4" s="90"/>
      <c r="U4" s="90"/>
      <c r="V4" s="90"/>
      <c r="W4" s="11"/>
      <c r="X4" s="16"/>
      <c r="Y4" s="16"/>
      <c r="Z4" s="16"/>
      <c r="AA4" s="16"/>
      <c r="AB4" s="16"/>
      <c r="AC4" s="16"/>
      <c r="AD4" s="16"/>
      <c r="AE4" s="16"/>
      <c r="AF4" s="16"/>
      <c r="AG4" s="16"/>
    </row>
    <row r="5" spans="2:33" x14ac:dyDescent="0.25">
      <c r="B5" s="6"/>
      <c r="C5" s="6"/>
      <c r="D5" s="6"/>
      <c r="E5" s="111"/>
      <c r="F5" s="111"/>
      <c r="G5" s="111"/>
      <c r="H5" s="111"/>
      <c r="I5" s="6"/>
      <c r="J5" s="6"/>
      <c r="K5" s="6"/>
      <c r="L5" s="29"/>
      <c r="M5" s="6"/>
      <c r="N5" s="6"/>
      <c r="O5" s="6"/>
      <c r="P5" s="6"/>
      <c r="Q5" s="6"/>
      <c r="R5" s="6"/>
      <c r="S5" s="90"/>
      <c r="T5" s="90"/>
      <c r="U5" s="90"/>
      <c r="V5" s="90"/>
      <c r="W5" s="11"/>
      <c r="X5" s="16"/>
      <c r="Y5" s="16"/>
      <c r="Z5" s="16"/>
      <c r="AA5" s="16"/>
      <c r="AB5" s="16"/>
      <c r="AC5" s="16"/>
      <c r="AD5" s="16"/>
      <c r="AE5" s="16"/>
      <c r="AF5" s="16"/>
      <c r="AG5" s="16"/>
    </row>
    <row r="6" spans="2:33" ht="13.8" thickBot="1" x14ac:dyDescent="0.3">
      <c r="B6" s="6" t="s">
        <v>0</v>
      </c>
      <c r="C6" s="6"/>
      <c r="D6" s="6"/>
      <c r="E6" s="80"/>
      <c r="F6" s="80"/>
      <c r="G6" s="80"/>
      <c r="H6" s="80"/>
      <c r="I6" s="6"/>
      <c r="J6" s="6"/>
      <c r="K6" s="6"/>
      <c r="L6" s="29"/>
      <c r="M6" s="6"/>
      <c r="N6" s="6"/>
      <c r="O6" s="6"/>
      <c r="P6" s="6"/>
      <c r="Q6" s="6"/>
      <c r="R6" s="6"/>
      <c r="S6" s="90"/>
      <c r="T6" s="90"/>
      <c r="U6" s="90"/>
      <c r="V6" s="90"/>
      <c r="W6" s="11"/>
      <c r="X6" s="16"/>
      <c r="Y6" s="16" t="s">
        <v>19</v>
      </c>
      <c r="Z6" s="16"/>
      <c r="AA6" s="16"/>
      <c r="AB6" s="16"/>
      <c r="AC6" s="16"/>
      <c r="AD6" s="16"/>
      <c r="AE6" s="16"/>
      <c r="AF6" s="16"/>
      <c r="AG6" s="16"/>
    </row>
    <row r="7" spans="2:33" ht="13.8" thickBot="1" x14ac:dyDescent="0.3">
      <c r="B7" s="30" t="s">
        <v>3</v>
      </c>
      <c r="C7" s="31"/>
      <c r="D7" s="31"/>
      <c r="E7" s="113" t="s">
        <v>17</v>
      </c>
      <c r="F7" s="113"/>
      <c r="G7" s="113"/>
      <c r="H7" s="113"/>
      <c r="I7" s="31" t="s">
        <v>16</v>
      </c>
      <c r="J7" s="31"/>
      <c r="K7" s="31"/>
      <c r="L7" s="32"/>
      <c r="M7" s="30"/>
      <c r="N7" s="31" t="s">
        <v>18</v>
      </c>
      <c r="O7" s="31"/>
      <c r="P7" s="31"/>
      <c r="Q7" s="31"/>
      <c r="R7" s="83"/>
      <c r="S7" s="91"/>
      <c r="T7" s="91"/>
      <c r="U7" s="91"/>
      <c r="V7" s="92"/>
      <c r="X7" s="16"/>
      <c r="Y7" s="16"/>
      <c r="Z7" s="16"/>
      <c r="AA7" s="16"/>
      <c r="AB7" s="16"/>
      <c r="AC7" s="16"/>
      <c r="AD7" s="16"/>
      <c r="AE7" s="16"/>
      <c r="AF7" s="16"/>
      <c r="AG7" s="16"/>
    </row>
    <row r="8" spans="2:33" ht="12.75" customHeight="1" x14ac:dyDescent="0.25">
      <c r="B8" s="30" t="s">
        <v>10</v>
      </c>
      <c r="C8" s="31" t="s">
        <v>1</v>
      </c>
      <c r="D8" s="31"/>
      <c r="E8" s="113" t="s">
        <v>9</v>
      </c>
      <c r="F8" s="113"/>
      <c r="G8" s="113"/>
      <c r="H8" s="113"/>
      <c r="I8" s="33" t="s">
        <v>5</v>
      </c>
      <c r="J8" s="33"/>
      <c r="K8" s="33"/>
      <c r="L8" s="35"/>
      <c r="M8" s="36"/>
      <c r="N8" s="1" t="s">
        <v>58</v>
      </c>
      <c r="O8" s="33">
        <f>IF(N8="Ja",1,0)</f>
        <v>0</v>
      </c>
      <c r="P8" s="33"/>
      <c r="Q8" s="33"/>
      <c r="R8" s="34"/>
      <c r="S8" s="119" t="s">
        <v>8</v>
      </c>
      <c r="T8" s="119"/>
      <c r="U8" s="119"/>
      <c r="V8" s="120"/>
      <c r="X8" s="16"/>
      <c r="Y8" s="115" t="s">
        <v>20</v>
      </c>
      <c r="Z8" s="115"/>
      <c r="AA8" s="115"/>
      <c r="AB8" s="115"/>
      <c r="AC8" s="115"/>
      <c r="AD8" s="115"/>
      <c r="AE8" s="115"/>
      <c r="AF8" s="115"/>
      <c r="AG8" s="115"/>
    </row>
    <row r="9" spans="2:33" x14ac:dyDescent="0.25">
      <c r="B9" s="5"/>
      <c r="C9" s="6"/>
      <c r="D9" s="6"/>
      <c r="E9" s="111"/>
      <c r="F9" s="111"/>
      <c r="G9" s="111"/>
      <c r="H9" s="111"/>
      <c r="I9" s="11"/>
      <c r="J9" s="11"/>
      <c r="K9" s="11"/>
      <c r="L9" s="13"/>
      <c r="M9" s="37"/>
      <c r="N9" s="11"/>
      <c r="O9" s="11"/>
      <c r="P9" s="11"/>
      <c r="Q9" s="38"/>
      <c r="R9" s="45"/>
      <c r="S9" s="121"/>
      <c r="T9" s="121"/>
      <c r="U9" s="121"/>
      <c r="V9" s="122"/>
      <c r="X9" s="16"/>
      <c r="Y9" s="115"/>
      <c r="Z9" s="115"/>
      <c r="AA9" s="115"/>
      <c r="AB9" s="115"/>
      <c r="AC9" s="115"/>
      <c r="AD9" s="115"/>
      <c r="AE9" s="115"/>
      <c r="AF9" s="115"/>
      <c r="AG9" s="115"/>
    </row>
    <row r="10" spans="2:33" x14ac:dyDescent="0.25">
      <c r="B10" s="5"/>
      <c r="C10" s="6"/>
      <c r="D10" s="6"/>
      <c r="E10" s="80"/>
      <c r="F10" s="80"/>
      <c r="G10" s="80"/>
      <c r="H10" s="80"/>
      <c r="I10" s="11"/>
      <c r="J10" s="11"/>
      <c r="K10" s="11"/>
      <c r="L10" s="13"/>
      <c r="M10" s="37"/>
      <c r="N10" s="11"/>
      <c r="O10" s="11"/>
      <c r="P10" s="11"/>
      <c r="Q10" s="38"/>
      <c r="R10" s="45"/>
      <c r="S10" s="121"/>
      <c r="T10" s="121"/>
      <c r="U10" s="121"/>
      <c r="V10" s="122"/>
      <c r="X10" s="16"/>
      <c r="Y10" s="116" t="s">
        <v>63</v>
      </c>
      <c r="Z10" s="116"/>
      <c r="AA10" s="116"/>
      <c r="AB10" s="116"/>
      <c r="AC10" s="116"/>
      <c r="AD10" s="116"/>
      <c r="AE10" s="116"/>
      <c r="AF10" s="116"/>
      <c r="AG10" s="116"/>
    </row>
    <row r="11" spans="2:33" x14ac:dyDescent="0.25">
      <c r="B11" s="5"/>
      <c r="C11" s="6"/>
      <c r="D11" s="6"/>
      <c r="E11" s="80"/>
      <c r="F11" s="80"/>
      <c r="G11" s="80"/>
      <c r="H11" s="80"/>
      <c r="I11" s="11"/>
      <c r="J11" s="11"/>
      <c r="K11" s="11"/>
      <c r="L11" s="13"/>
      <c r="M11" s="37"/>
      <c r="N11" s="11"/>
      <c r="O11" s="11"/>
      <c r="P11" s="11"/>
      <c r="Q11" s="38"/>
      <c r="R11" s="45"/>
      <c r="S11" s="121"/>
      <c r="T11" s="121"/>
      <c r="U11" s="121"/>
      <c r="V11" s="122"/>
      <c r="X11" s="16"/>
      <c r="Y11" s="116"/>
      <c r="Z11" s="116"/>
      <c r="AA11" s="116"/>
      <c r="AB11" s="116"/>
      <c r="AC11" s="116"/>
      <c r="AD11" s="116"/>
      <c r="AE11" s="116"/>
      <c r="AF11" s="116"/>
      <c r="AG11" s="116"/>
    </row>
    <row r="12" spans="2:33" x14ac:dyDescent="0.25">
      <c r="B12" s="5"/>
      <c r="C12" s="6"/>
      <c r="D12" s="6"/>
      <c r="E12" s="80"/>
      <c r="F12" s="80"/>
      <c r="G12" s="80"/>
      <c r="H12" s="80"/>
      <c r="I12" s="11"/>
      <c r="J12" s="11"/>
      <c r="K12" s="11"/>
      <c r="L12" s="13"/>
      <c r="M12" s="37"/>
      <c r="N12" s="11"/>
      <c r="O12" s="11"/>
      <c r="P12" s="11"/>
      <c r="Q12" s="38"/>
      <c r="R12" s="45"/>
      <c r="S12" s="121"/>
      <c r="T12" s="121"/>
      <c r="U12" s="121"/>
      <c r="V12" s="122"/>
      <c r="X12" s="16"/>
      <c r="Y12" s="116" t="s">
        <v>64</v>
      </c>
      <c r="Z12" s="125"/>
      <c r="AA12" s="125"/>
      <c r="AB12" s="125"/>
      <c r="AC12" s="125"/>
      <c r="AD12" s="125"/>
      <c r="AE12" s="125"/>
      <c r="AF12" s="125"/>
      <c r="AG12" s="125"/>
    </row>
    <row r="13" spans="2:33" ht="13.5" customHeight="1" thickBot="1" x14ac:dyDescent="0.3">
      <c r="B13" s="39" t="s">
        <v>4</v>
      </c>
      <c r="C13" s="40" t="s">
        <v>1</v>
      </c>
      <c r="D13" s="40"/>
      <c r="E13" s="108" t="s">
        <v>42</v>
      </c>
      <c r="F13" s="108"/>
      <c r="G13" s="108"/>
      <c r="H13" s="108"/>
      <c r="I13" s="41" t="s">
        <v>5</v>
      </c>
      <c r="J13" s="41"/>
      <c r="K13" s="41"/>
      <c r="L13" s="42"/>
      <c r="M13" s="43"/>
      <c r="N13" s="3" t="s">
        <v>58</v>
      </c>
      <c r="O13" s="41">
        <f t="shared" ref="O13" si="0">IF(N13="Ja",1,0)</f>
        <v>0</v>
      </c>
      <c r="P13" s="41"/>
      <c r="Q13" s="44"/>
      <c r="R13" s="84"/>
      <c r="S13" s="123"/>
      <c r="T13" s="123"/>
      <c r="U13" s="123"/>
      <c r="V13" s="124"/>
      <c r="X13" s="16"/>
      <c r="Y13" s="126"/>
      <c r="Z13" s="127"/>
      <c r="AA13" s="127"/>
      <c r="AB13" s="127"/>
      <c r="AC13" s="127"/>
      <c r="AD13" s="127"/>
      <c r="AE13" s="127"/>
      <c r="AF13" s="127"/>
      <c r="AG13" s="127"/>
    </row>
    <row r="14" spans="2:33" x14ac:dyDescent="0.25">
      <c r="B14" s="5"/>
      <c r="C14" s="6"/>
      <c r="D14" s="6"/>
      <c r="E14" s="111"/>
      <c r="F14" s="111"/>
      <c r="G14" s="111"/>
      <c r="H14" s="111"/>
      <c r="I14" s="11"/>
      <c r="J14" s="11"/>
      <c r="K14" s="11"/>
      <c r="L14" s="13"/>
      <c r="M14" s="37"/>
      <c r="N14" s="11"/>
      <c r="O14" s="11"/>
      <c r="P14" s="11"/>
      <c r="Q14" s="38"/>
      <c r="R14" s="45"/>
      <c r="S14" s="38"/>
      <c r="T14" s="38"/>
      <c r="U14" s="38"/>
      <c r="V14" s="38"/>
      <c r="X14" s="16"/>
      <c r="Y14" s="16"/>
      <c r="Z14" s="16"/>
      <c r="AA14" s="16"/>
      <c r="AB14" s="16"/>
      <c r="AC14" s="16"/>
      <c r="AD14" s="16"/>
      <c r="AE14" s="16"/>
      <c r="AF14" s="16"/>
      <c r="AG14" s="16"/>
    </row>
    <row r="15" spans="2:33" ht="13.8" thickBot="1" x14ac:dyDescent="0.3">
      <c r="B15" s="39"/>
      <c r="C15" s="40"/>
      <c r="D15" s="40"/>
      <c r="E15" s="108"/>
      <c r="F15" s="108"/>
      <c r="G15" s="108"/>
      <c r="H15" s="108"/>
      <c r="I15" s="41"/>
      <c r="J15" s="41"/>
      <c r="K15" s="41"/>
      <c r="L15" s="42"/>
      <c r="M15" s="43"/>
      <c r="N15" s="117" t="str">
        <f>IF(SUM(O8:O13)=COUNTA(E8:H14),"Uw inschrijving voldoet aan de minimaal gestelde inschrijfeisen", "Uw inschrijving voldoet niet aan de gestelde inschrijfeisen en is ongeldig")</f>
        <v>Uw inschrijving voldoet niet aan de gestelde inschrijfeisen en is ongeldig</v>
      </c>
      <c r="O15" s="117"/>
      <c r="P15" s="117"/>
      <c r="Q15" s="117"/>
      <c r="R15" s="118"/>
      <c r="S15" s="85"/>
      <c r="T15" s="85"/>
      <c r="U15" s="85"/>
      <c r="V15" s="85"/>
      <c r="X15" s="16"/>
      <c r="Y15" s="16"/>
      <c r="Z15" s="16"/>
      <c r="AA15" s="16"/>
      <c r="AB15" s="16"/>
      <c r="AC15" s="16"/>
      <c r="AD15" s="16"/>
      <c r="AE15" s="16"/>
      <c r="AF15" s="16"/>
      <c r="AG15" s="16"/>
    </row>
    <row r="16" spans="2:33" x14ac:dyDescent="0.25">
      <c r="E16" s="107"/>
      <c r="F16" s="107"/>
      <c r="G16" s="107"/>
      <c r="H16" s="107"/>
      <c r="I16" s="16"/>
      <c r="J16" s="16"/>
      <c r="K16" s="16"/>
      <c r="L16" s="4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</row>
    <row r="17" spans="2:50" ht="13.8" thickBot="1" x14ac:dyDescent="0.3">
      <c r="B17" s="18" t="s">
        <v>2</v>
      </c>
      <c r="I17" s="16"/>
      <c r="J17" s="16"/>
      <c r="K17" s="16"/>
      <c r="L17" s="4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</row>
    <row r="18" spans="2:50" ht="53.25" customHeight="1" thickBot="1" x14ac:dyDescent="0.3">
      <c r="B18" s="47" t="s">
        <v>3</v>
      </c>
      <c r="C18" s="48"/>
      <c r="D18" s="48"/>
      <c r="E18" s="48" t="s">
        <v>17</v>
      </c>
      <c r="F18" s="48"/>
      <c r="G18" s="48"/>
      <c r="H18" s="48"/>
      <c r="I18" s="49" t="s">
        <v>16</v>
      </c>
      <c r="J18" s="48"/>
      <c r="K18" s="48"/>
      <c r="L18" s="50"/>
      <c r="M18" s="47"/>
      <c r="N18" s="48" t="s">
        <v>18</v>
      </c>
      <c r="O18" s="51" t="s">
        <v>37</v>
      </c>
      <c r="P18" s="51" t="s">
        <v>32</v>
      </c>
      <c r="Q18" s="51" t="s">
        <v>13</v>
      </c>
      <c r="R18" s="52" t="s">
        <v>14</v>
      </c>
      <c r="S18" s="16"/>
      <c r="T18" s="86"/>
      <c r="U18" s="86"/>
      <c r="V18" s="86"/>
      <c r="W18" s="11"/>
      <c r="X18" s="16"/>
      <c r="Y18" s="16"/>
      <c r="Z18" s="16"/>
      <c r="AA18" s="16"/>
      <c r="AB18" s="16"/>
      <c r="AC18" s="16"/>
      <c r="AD18" s="16"/>
      <c r="AE18" s="16"/>
      <c r="AF18" s="16"/>
      <c r="AG18" s="16"/>
    </row>
    <row r="19" spans="2:50" x14ac:dyDescent="0.25">
      <c r="B19" s="53"/>
      <c r="C19" s="54"/>
      <c r="D19" s="114"/>
      <c r="E19" s="114"/>
      <c r="F19" s="114"/>
      <c r="G19" s="114"/>
      <c r="H19" s="114"/>
      <c r="I19" s="55"/>
      <c r="J19" s="56"/>
      <c r="K19" s="56"/>
      <c r="L19" s="57"/>
      <c r="M19" s="58"/>
      <c r="N19" s="56"/>
      <c r="O19" s="56"/>
      <c r="P19" s="56"/>
      <c r="Q19" s="59"/>
      <c r="R19" s="60"/>
      <c r="S19" s="16"/>
      <c r="T19" s="87"/>
      <c r="U19" s="87"/>
      <c r="V19" s="87"/>
      <c r="W19" s="4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I19" s="62"/>
      <c r="AJ19" s="62"/>
    </row>
    <row r="20" spans="2:50" x14ac:dyDescent="0.25">
      <c r="B20" s="5"/>
      <c r="C20" s="6"/>
      <c r="D20" s="61"/>
      <c r="E20" s="111"/>
      <c r="F20" s="111"/>
      <c r="G20" s="111"/>
      <c r="H20" s="111"/>
      <c r="I20" s="9"/>
      <c r="J20" s="63"/>
      <c r="K20" s="64"/>
      <c r="L20" s="65"/>
      <c r="M20" s="66"/>
      <c r="N20" s="4"/>
      <c r="O20" s="6"/>
      <c r="P20" s="4"/>
      <c r="Q20" s="14"/>
      <c r="R20" s="81"/>
      <c r="S20" s="16"/>
      <c r="T20" s="88"/>
      <c r="U20" s="88"/>
      <c r="V20" s="88"/>
      <c r="W20" s="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62"/>
      <c r="AI20" s="62"/>
      <c r="AJ20" s="62"/>
    </row>
    <row r="21" spans="2:50" x14ac:dyDescent="0.25">
      <c r="B21" s="5" t="s">
        <v>30</v>
      </c>
      <c r="C21" s="6"/>
      <c r="D21" s="6"/>
      <c r="E21" s="67"/>
      <c r="F21" s="8"/>
      <c r="G21" s="8"/>
      <c r="H21" s="8"/>
      <c r="I21" s="15"/>
      <c r="J21" s="10"/>
      <c r="K21" s="11"/>
      <c r="L21" s="25"/>
      <c r="M21" s="37"/>
      <c r="N21" s="4"/>
      <c r="O21" s="6"/>
      <c r="P21" s="11"/>
      <c r="Q21" s="14"/>
      <c r="R21" s="82"/>
      <c r="S21" s="16"/>
      <c r="T21" s="22"/>
      <c r="U21" s="22"/>
      <c r="V21" s="22"/>
      <c r="W21" s="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I21" s="19"/>
      <c r="AJ21" s="19"/>
      <c r="AK21" s="19"/>
      <c r="AL21" s="19"/>
      <c r="AM21" s="19"/>
    </row>
    <row r="22" spans="2:50" x14ac:dyDescent="0.25">
      <c r="B22" s="5"/>
      <c r="C22" s="6"/>
      <c r="D22" s="6" t="s">
        <v>26</v>
      </c>
      <c r="E22" s="7"/>
      <c r="F22" s="8"/>
      <c r="G22" s="8"/>
      <c r="H22" s="8"/>
      <c r="I22" s="15"/>
      <c r="J22" s="10"/>
      <c r="K22" s="11"/>
      <c r="L22" s="25"/>
      <c r="M22" s="37"/>
      <c r="N22" s="4"/>
      <c r="O22" s="6"/>
      <c r="P22" s="11"/>
      <c r="Q22" s="14"/>
      <c r="R22" s="82"/>
      <c r="S22" s="16"/>
      <c r="T22" s="22"/>
      <c r="U22" s="22"/>
      <c r="V22" s="22"/>
      <c r="W22" s="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I22" s="19"/>
      <c r="AJ22" s="19"/>
      <c r="AK22" s="19"/>
      <c r="AL22" s="19"/>
      <c r="AM22" s="19"/>
    </row>
    <row r="23" spans="2:50" x14ac:dyDescent="0.25">
      <c r="B23" s="5"/>
      <c r="C23" s="6"/>
      <c r="D23" s="6"/>
      <c r="E23" s="7"/>
      <c r="F23" s="8"/>
      <c r="G23" s="8"/>
      <c r="H23" s="8"/>
      <c r="I23" s="15"/>
      <c r="J23" s="10"/>
      <c r="K23" s="11"/>
      <c r="L23" s="25"/>
      <c r="M23" s="37"/>
      <c r="N23" s="4"/>
      <c r="O23" s="6"/>
      <c r="P23" s="11"/>
      <c r="Q23" s="14"/>
      <c r="R23" s="100"/>
      <c r="S23" s="16"/>
      <c r="T23" s="22"/>
      <c r="U23" s="22"/>
      <c r="V23" s="22"/>
      <c r="W23" s="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I23" s="19"/>
      <c r="AJ23" s="19"/>
      <c r="AK23" s="19"/>
      <c r="AL23" s="19"/>
      <c r="AM23" s="19"/>
    </row>
    <row r="24" spans="2:50" x14ac:dyDescent="0.25">
      <c r="B24" s="5"/>
      <c r="C24" s="6"/>
      <c r="D24" s="6"/>
      <c r="E24" s="23" t="s">
        <v>27</v>
      </c>
      <c r="F24" s="8"/>
      <c r="G24" s="8"/>
      <c r="H24" s="8"/>
      <c r="I24" s="15" t="s">
        <v>5</v>
      </c>
      <c r="J24" s="11"/>
      <c r="K24" s="11"/>
      <c r="L24" s="26"/>
      <c r="M24" s="37"/>
      <c r="N24" s="2" t="s">
        <v>58</v>
      </c>
      <c r="O24" s="6" t="str">
        <f>+N24</f>
        <v xml:space="preserve"> </v>
      </c>
      <c r="P24" s="10">
        <v>-300</v>
      </c>
      <c r="Q24" s="14">
        <v>0</v>
      </c>
      <c r="R24" s="100">
        <f>IF(N24= "",+P24,IF(N24= "ja", P24, SUM(AI24:AM24)))</f>
        <v>0</v>
      </c>
      <c r="S24" s="16"/>
      <c r="T24" s="22"/>
      <c r="U24" s="22"/>
      <c r="V24" s="22"/>
      <c r="W24" s="6"/>
      <c r="X24" s="16"/>
      <c r="Y24" s="17" t="s">
        <v>59</v>
      </c>
      <c r="Z24" s="17"/>
      <c r="AA24" s="17"/>
      <c r="AB24" s="17"/>
      <c r="AC24" s="17"/>
      <c r="AD24" s="17"/>
      <c r="AE24" s="17"/>
      <c r="AF24" s="17"/>
      <c r="AG24" s="17"/>
      <c r="AI24" s="19"/>
      <c r="AJ24" s="19"/>
      <c r="AK24" s="19"/>
      <c r="AL24" s="19"/>
      <c r="AM24" s="19"/>
    </row>
    <row r="25" spans="2:50" x14ac:dyDescent="0.25">
      <c r="B25" s="5"/>
      <c r="C25" s="6"/>
      <c r="D25" s="6"/>
      <c r="E25" s="7"/>
      <c r="F25" s="8"/>
      <c r="G25" s="8"/>
      <c r="H25" s="8"/>
      <c r="I25" s="15"/>
      <c r="J25" s="11"/>
      <c r="K25" s="11"/>
      <c r="L25" s="26"/>
      <c r="M25" s="37"/>
      <c r="N25" s="4"/>
      <c r="O25" s="6"/>
      <c r="P25" s="11"/>
      <c r="Q25" s="14"/>
      <c r="R25" s="100"/>
      <c r="S25" s="16"/>
      <c r="T25" s="22"/>
      <c r="U25" s="22"/>
      <c r="V25" s="22"/>
      <c r="W25" s="6"/>
      <c r="X25" s="16"/>
      <c r="AI25" s="19"/>
      <c r="AJ25" s="19"/>
      <c r="AK25" s="19"/>
      <c r="AL25" s="19"/>
      <c r="AM25" s="19"/>
    </row>
    <row r="26" spans="2:50" x14ac:dyDescent="0.25">
      <c r="B26" s="5"/>
      <c r="C26" s="6"/>
      <c r="D26" s="6"/>
      <c r="E26" s="23" t="s">
        <v>44</v>
      </c>
      <c r="F26" s="8"/>
      <c r="G26" s="8"/>
      <c r="H26" s="8"/>
      <c r="I26" s="15" t="s">
        <v>5</v>
      </c>
      <c r="J26" s="11"/>
      <c r="K26" s="11"/>
      <c r="L26" s="26"/>
      <c r="M26" s="37"/>
      <c r="N26" s="2" t="s">
        <v>58</v>
      </c>
      <c r="O26" s="6" t="str">
        <f>+N26</f>
        <v xml:space="preserve"> </v>
      </c>
      <c r="P26" s="10">
        <v>0</v>
      </c>
      <c r="Q26" s="21">
        <v>0</v>
      </c>
      <c r="R26" s="100"/>
      <c r="S26" s="16"/>
      <c r="T26" s="22"/>
      <c r="U26" s="22"/>
      <c r="V26" s="22"/>
      <c r="W26" s="6"/>
      <c r="X26" s="16"/>
      <c r="Y26" s="17" t="s">
        <v>36</v>
      </c>
      <c r="Z26" s="17"/>
      <c r="AA26" s="17"/>
      <c r="AB26" s="17"/>
      <c r="AC26" s="17"/>
      <c r="AD26" s="17"/>
      <c r="AE26" s="17"/>
      <c r="AF26" s="17"/>
      <c r="AG26" s="17"/>
      <c r="AI26" s="19"/>
      <c r="AJ26" s="19"/>
      <c r="AK26" s="19"/>
      <c r="AL26" s="19"/>
      <c r="AM26" s="19"/>
    </row>
    <row r="27" spans="2:50" x14ac:dyDescent="0.25">
      <c r="B27" s="5"/>
      <c r="C27" s="6"/>
      <c r="D27" s="6"/>
      <c r="E27" s="23"/>
      <c r="F27" s="8"/>
      <c r="G27" s="8"/>
      <c r="H27" s="8"/>
      <c r="I27" s="15"/>
      <c r="J27" s="11"/>
      <c r="K27" s="11"/>
      <c r="L27" s="26"/>
      <c r="M27" s="37"/>
      <c r="N27" s="10"/>
      <c r="O27" s="6"/>
      <c r="P27" s="10"/>
      <c r="Q27" s="21"/>
      <c r="R27" s="100"/>
      <c r="S27" s="16"/>
      <c r="T27" s="22"/>
      <c r="U27" s="22"/>
      <c r="V27" s="22"/>
      <c r="W27" s="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I27" s="19"/>
      <c r="AJ27" s="19"/>
      <c r="AK27" s="19"/>
      <c r="AL27" s="19"/>
      <c r="AM27" s="19"/>
    </row>
    <row r="28" spans="2:50" x14ac:dyDescent="0.25">
      <c r="B28" s="5"/>
      <c r="C28" s="6"/>
      <c r="D28" s="6"/>
      <c r="E28" s="23" t="s">
        <v>45</v>
      </c>
      <c r="F28" s="8"/>
      <c r="G28" s="8"/>
      <c r="H28" s="8"/>
      <c r="I28" s="15" t="s">
        <v>21</v>
      </c>
      <c r="J28" s="10">
        <v>0</v>
      </c>
      <c r="K28" s="11" t="s">
        <v>11</v>
      </c>
      <c r="L28" s="25">
        <v>100</v>
      </c>
      <c r="M28" s="37"/>
      <c r="N28" s="2">
        <v>0</v>
      </c>
      <c r="O28" s="6"/>
      <c r="P28" s="6"/>
      <c r="Q28" s="6"/>
      <c r="R28" s="101"/>
      <c r="S28" s="16"/>
      <c r="T28" s="6"/>
      <c r="U28" s="6"/>
      <c r="V28" s="6"/>
    </row>
    <row r="29" spans="2:50" x14ac:dyDescent="0.25">
      <c r="B29" s="5"/>
      <c r="C29" s="6"/>
      <c r="D29" s="6"/>
      <c r="E29" s="7" t="s">
        <v>60</v>
      </c>
      <c r="F29" s="8"/>
      <c r="G29" s="8"/>
      <c r="H29" s="8"/>
      <c r="I29" s="15" t="s">
        <v>22</v>
      </c>
      <c r="J29" s="10">
        <v>25</v>
      </c>
      <c r="K29" s="11"/>
      <c r="L29" s="25"/>
      <c r="M29" s="37"/>
      <c r="N29" s="11"/>
      <c r="O29" s="11">
        <f>IF(OR(N26="ja",N26=""),IF(N28&gt;75,75,N28),IF(OR(N24="ja",N24=""),IF(N28&gt;75,75,N28),+N28))</f>
        <v>0</v>
      </c>
      <c r="P29" s="10">
        <v>0</v>
      </c>
      <c r="Q29" s="14">
        <v>600</v>
      </c>
      <c r="R29" s="102">
        <f>IF(OR(N31="",N28=""),0,+(O31/24)*(+Q29*O29/100))</f>
        <v>0</v>
      </c>
      <c r="S29" s="16"/>
      <c r="T29" s="89"/>
      <c r="U29" s="89"/>
      <c r="V29" s="89"/>
      <c r="W29" s="6"/>
      <c r="X29" s="16"/>
      <c r="AN29" s="76"/>
    </row>
    <row r="30" spans="2:50" x14ac:dyDescent="0.25">
      <c r="B30" s="5"/>
      <c r="C30" s="6"/>
      <c r="D30" s="6"/>
      <c r="E30" s="7"/>
      <c r="F30" s="8"/>
      <c r="G30" s="8"/>
      <c r="H30" s="8"/>
      <c r="I30" s="15"/>
      <c r="J30" s="10"/>
      <c r="K30" s="11"/>
      <c r="L30" s="25"/>
      <c r="M30" s="37"/>
      <c r="N30" s="11"/>
      <c r="O30" s="11"/>
      <c r="P30" s="10"/>
      <c r="Q30" s="14"/>
      <c r="R30" s="100"/>
      <c r="S30" s="16"/>
      <c r="T30" s="22"/>
      <c r="U30" s="22"/>
      <c r="V30" s="22"/>
      <c r="W30" s="6"/>
      <c r="X30" s="16"/>
      <c r="AN30" s="76"/>
    </row>
    <row r="31" spans="2:50" x14ac:dyDescent="0.25">
      <c r="B31" s="5"/>
      <c r="C31" s="6"/>
      <c r="D31" s="6" t="s">
        <v>46</v>
      </c>
      <c r="E31" s="7"/>
      <c r="F31" s="8"/>
      <c r="G31" s="8"/>
      <c r="H31" s="8"/>
      <c r="I31" s="15" t="s">
        <v>47</v>
      </c>
      <c r="J31" s="10">
        <v>0</v>
      </c>
      <c r="K31" s="11" t="s">
        <v>48</v>
      </c>
      <c r="L31" s="25">
        <v>24</v>
      </c>
      <c r="M31" s="37"/>
      <c r="N31" s="2">
        <v>0</v>
      </c>
      <c r="O31" s="11">
        <f>IF(O29&gt;0,24-+N31,0)</f>
        <v>0</v>
      </c>
      <c r="P31" s="10"/>
      <c r="Q31" s="14"/>
      <c r="R31" s="100"/>
      <c r="S31" s="16"/>
      <c r="T31" s="22"/>
      <c r="U31" s="22"/>
      <c r="V31" s="22"/>
      <c r="W31" s="6"/>
      <c r="X31" s="16"/>
      <c r="AN31" s="76"/>
      <c r="AO31" s="76"/>
      <c r="AQ31" s="76"/>
      <c r="AR31" s="76"/>
      <c r="AT31" s="76"/>
      <c r="AU31" s="76"/>
      <c r="AW31" s="76"/>
      <c r="AX31" s="76"/>
    </row>
    <row r="32" spans="2:50" x14ac:dyDescent="0.25">
      <c r="B32" s="5"/>
      <c r="C32" s="6"/>
      <c r="D32" s="6" t="s">
        <v>52</v>
      </c>
      <c r="E32" s="7"/>
      <c r="F32" s="8"/>
      <c r="G32" s="8"/>
      <c r="H32" s="8"/>
      <c r="I32" s="15" t="s">
        <v>22</v>
      </c>
      <c r="J32" s="10">
        <v>3</v>
      </c>
      <c r="K32" s="11"/>
      <c r="L32" s="25"/>
      <c r="M32" s="37"/>
      <c r="N32" s="11"/>
      <c r="O32" s="11"/>
      <c r="P32" s="10"/>
      <c r="Q32" s="77"/>
      <c r="R32" s="103"/>
      <c r="S32" s="16"/>
      <c r="T32" s="78"/>
      <c r="U32" s="78"/>
      <c r="V32" s="78"/>
      <c r="W32" s="6"/>
      <c r="X32" s="16"/>
      <c r="AC32" s="75"/>
      <c r="AD32" s="75"/>
      <c r="AE32" s="75"/>
      <c r="AF32" s="75"/>
      <c r="AG32" s="75"/>
      <c r="AH32" s="75"/>
      <c r="AI32" s="75"/>
      <c r="AJ32" s="75"/>
      <c r="AK32" s="75"/>
      <c r="AM32" s="75"/>
    </row>
    <row r="33" spans="2:45" x14ac:dyDescent="0.25">
      <c r="B33" s="5"/>
      <c r="C33" s="6"/>
      <c r="D33" s="6"/>
      <c r="E33" s="7" t="s">
        <v>61</v>
      </c>
      <c r="F33" s="8"/>
      <c r="G33" s="8"/>
      <c r="H33" s="8"/>
      <c r="I33" s="15"/>
      <c r="J33" s="10"/>
      <c r="K33" s="11"/>
      <c r="L33" s="25"/>
      <c r="M33" s="37"/>
      <c r="N33" s="11"/>
      <c r="O33" s="11"/>
      <c r="P33" s="10"/>
      <c r="Q33" s="14"/>
      <c r="R33" s="100"/>
      <c r="S33" s="16"/>
      <c r="T33" s="22"/>
      <c r="U33" s="22"/>
      <c r="V33" s="22"/>
      <c r="W33" s="6"/>
      <c r="X33" s="16"/>
    </row>
    <row r="34" spans="2:45" x14ac:dyDescent="0.25">
      <c r="B34" s="5"/>
      <c r="C34" s="6"/>
      <c r="D34" s="6"/>
      <c r="E34" s="7"/>
      <c r="F34" s="8"/>
      <c r="G34" s="8"/>
      <c r="H34" s="8"/>
      <c r="I34" s="15"/>
      <c r="J34" s="10"/>
      <c r="K34" s="11"/>
      <c r="L34" s="25"/>
      <c r="M34" s="37"/>
      <c r="N34" s="11"/>
      <c r="O34" s="11"/>
      <c r="P34" s="10"/>
      <c r="Q34" s="14"/>
      <c r="R34" s="100"/>
      <c r="S34" s="16"/>
      <c r="T34" s="22"/>
      <c r="U34" s="22"/>
      <c r="V34" s="22"/>
      <c r="W34" s="6"/>
      <c r="X34" s="16"/>
    </row>
    <row r="35" spans="2:45" x14ac:dyDescent="0.25">
      <c r="B35" s="5"/>
      <c r="C35" s="6"/>
      <c r="D35" s="6"/>
      <c r="E35" s="7"/>
      <c r="F35" s="8"/>
      <c r="G35" s="8"/>
      <c r="H35" s="8"/>
      <c r="I35" s="15"/>
      <c r="J35" s="10"/>
      <c r="K35" s="11"/>
      <c r="L35" s="25"/>
      <c r="M35" s="37"/>
      <c r="N35" s="11"/>
      <c r="O35" s="11"/>
      <c r="P35" s="10"/>
      <c r="Q35" s="14"/>
      <c r="R35" s="100"/>
      <c r="S35" s="16"/>
      <c r="T35" s="22"/>
      <c r="U35" s="22"/>
      <c r="V35" s="22"/>
      <c r="W35" s="6"/>
      <c r="X35" s="16"/>
    </row>
    <row r="36" spans="2:45" s="68" customFormat="1" x14ac:dyDescent="0.25">
      <c r="B36" s="5" t="s">
        <v>31</v>
      </c>
      <c r="C36" s="6"/>
      <c r="D36" s="6"/>
      <c r="E36" s="7"/>
      <c r="F36" s="8"/>
      <c r="G36" s="8"/>
      <c r="H36" s="8"/>
      <c r="I36" s="9"/>
      <c r="J36" s="10"/>
      <c r="K36" s="11"/>
      <c r="L36" s="25"/>
      <c r="M36" s="37"/>
      <c r="N36" s="11"/>
      <c r="O36" s="4"/>
      <c r="P36" s="11"/>
      <c r="Q36" s="14"/>
      <c r="R36" s="100"/>
      <c r="S36" s="16"/>
      <c r="T36" s="22"/>
      <c r="U36" s="22"/>
      <c r="V36" s="22"/>
      <c r="W36" s="6"/>
      <c r="X36" s="16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</row>
    <row r="37" spans="2:45" s="68" customFormat="1" x14ac:dyDescent="0.25">
      <c r="B37" s="5"/>
      <c r="C37" s="6"/>
      <c r="D37" s="6" t="s">
        <v>29</v>
      </c>
      <c r="E37" s="12"/>
      <c r="F37" s="6"/>
      <c r="G37" s="6"/>
      <c r="H37" s="6"/>
      <c r="I37" s="9"/>
      <c r="J37" s="11"/>
      <c r="K37" s="11"/>
      <c r="L37" s="26"/>
      <c r="M37" s="37"/>
      <c r="N37" s="11"/>
      <c r="O37" s="4"/>
      <c r="P37" s="11"/>
      <c r="Q37" s="11"/>
      <c r="R37" s="100"/>
      <c r="S37" s="16"/>
      <c r="T37" s="22"/>
      <c r="U37" s="22"/>
      <c r="V37" s="22"/>
      <c r="W37" s="6"/>
      <c r="X37" s="16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</row>
    <row r="38" spans="2:45" s="68" customFormat="1" x14ac:dyDescent="0.25">
      <c r="B38" s="5"/>
      <c r="C38" s="6"/>
      <c r="D38" s="6"/>
      <c r="E38" s="12"/>
      <c r="F38" s="6"/>
      <c r="G38" s="6"/>
      <c r="H38" s="6"/>
      <c r="I38" s="9"/>
      <c r="J38" s="11"/>
      <c r="K38" s="11"/>
      <c r="L38" s="26"/>
      <c r="M38" s="37"/>
      <c r="N38" s="11"/>
      <c r="O38" s="4"/>
      <c r="P38" s="11"/>
      <c r="Q38" s="11"/>
      <c r="R38" s="100"/>
      <c r="S38" s="16"/>
      <c r="T38" s="22"/>
      <c r="U38" s="22"/>
      <c r="V38" s="22"/>
      <c r="W38" s="6"/>
      <c r="X38" s="16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</row>
    <row r="39" spans="2:45" s="68" customFormat="1" x14ac:dyDescent="0.25">
      <c r="B39" s="5"/>
      <c r="C39" s="6"/>
      <c r="D39" s="6"/>
      <c r="E39" s="12"/>
      <c r="F39" s="6"/>
      <c r="G39" s="6"/>
      <c r="H39" s="6"/>
      <c r="I39" s="9"/>
      <c r="J39" s="11"/>
      <c r="K39" s="11"/>
      <c r="L39" s="26"/>
      <c r="M39" s="37"/>
      <c r="N39" s="11"/>
      <c r="O39" s="4"/>
      <c r="P39" s="11"/>
      <c r="Q39" s="11"/>
      <c r="R39" s="100"/>
      <c r="S39" s="16"/>
      <c r="T39" s="22"/>
      <c r="U39" s="22"/>
      <c r="V39" s="22"/>
      <c r="W39" s="6"/>
      <c r="X39" s="16"/>
      <c r="Y39" s="20"/>
      <c r="Z39" s="20"/>
      <c r="AA39" s="20"/>
      <c r="AB39" s="20"/>
      <c r="AC39" s="20"/>
      <c r="AD39" s="20"/>
      <c r="AE39" s="20"/>
      <c r="AF39" s="20"/>
      <c r="AG39" s="20"/>
      <c r="AH39" s="18"/>
      <c r="AI39" s="18"/>
      <c r="AJ39" s="18"/>
      <c r="AK39" s="18"/>
      <c r="AL39" s="18"/>
      <c r="AM39" s="18"/>
    </row>
    <row r="40" spans="2:45" s="68" customFormat="1" x14ac:dyDescent="0.25">
      <c r="B40" s="5"/>
      <c r="C40" s="6"/>
      <c r="D40" s="6"/>
      <c r="E40" s="23" t="s">
        <v>53</v>
      </c>
      <c r="F40" s="6"/>
      <c r="G40" s="6"/>
      <c r="H40" s="6"/>
      <c r="I40" s="9" t="s">
        <v>5</v>
      </c>
      <c r="J40" s="11"/>
      <c r="K40" s="11"/>
      <c r="L40" s="26"/>
      <c r="M40" s="37"/>
      <c r="N40" s="2" t="s">
        <v>58</v>
      </c>
      <c r="O40" s="4" t="str">
        <f>+N40</f>
        <v xml:space="preserve"> </v>
      </c>
      <c r="P40" s="10">
        <v>-200</v>
      </c>
      <c r="Q40" s="14"/>
      <c r="R40" s="100">
        <f>IF(N40= "",+P40,IF(N40= "ja", P40, SUM(AI40:AM40)))</f>
        <v>0</v>
      </c>
      <c r="S40" s="16"/>
      <c r="T40" s="22"/>
      <c r="U40" s="22"/>
      <c r="V40" s="22"/>
      <c r="W40" s="6"/>
      <c r="X40" s="16"/>
      <c r="Y40" s="17" t="s">
        <v>62</v>
      </c>
      <c r="Z40" s="17"/>
      <c r="AA40" s="17"/>
      <c r="AB40" s="17"/>
      <c r="AC40" s="17"/>
      <c r="AD40" s="20"/>
      <c r="AE40" s="20"/>
      <c r="AF40" s="20"/>
      <c r="AG40" s="20"/>
      <c r="AH40" s="18"/>
      <c r="AI40" s="18"/>
      <c r="AJ40" s="18"/>
      <c r="AK40" s="18"/>
      <c r="AL40" s="18"/>
      <c r="AM40" s="18"/>
    </row>
    <row r="41" spans="2:45" s="28" customFormat="1" x14ac:dyDescent="0.25">
      <c r="B41" s="5"/>
      <c r="C41" s="6"/>
      <c r="D41" s="6"/>
      <c r="E41" s="24"/>
      <c r="F41" s="6"/>
      <c r="G41" s="6"/>
      <c r="H41" s="6"/>
      <c r="I41" s="9"/>
      <c r="J41" s="11"/>
      <c r="K41" s="11"/>
      <c r="L41" s="26"/>
      <c r="M41" s="37"/>
      <c r="N41" s="4"/>
      <c r="O41" s="4"/>
      <c r="P41" s="10"/>
      <c r="Q41" s="14"/>
      <c r="R41" s="100"/>
      <c r="S41" s="16"/>
      <c r="T41" s="22"/>
      <c r="U41" s="22"/>
      <c r="V41" s="22"/>
      <c r="W41" s="6"/>
      <c r="X41" s="16"/>
      <c r="Y41" s="17"/>
      <c r="Z41" s="17"/>
      <c r="AA41" s="17"/>
      <c r="AB41" s="17"/>
      <c r="AC41" s="17"/>
      <c r="AD41" s="20"/>
      <c r="AE41" s="20"/>
      <c r="AF41" s="20"/>
      <c r="AG41" s="20"/>
      <c r="AH41" s="18"/>
      <c r="AI41" s="18"/>
      <c r="AJ41" s="18"/>
      <c r="AK41" s="18"/>
      <c r="AL41" s="18"/>
      <c r="AM41" s="18"/>
      <c r="AN41" s="68"/>
      <c r="AO41" s="68"/>
      <c r="AP41" s="68"/>
      <c r="AQ41" s="68"/>
      <c r="AR41" s="68"/>
      <c r="AS41" s="68"/>
    </row>
    <row r="42" spans="2:45" x14ac:dyDescent="0.25">
      <c r="B42" s="5"/>
      <c r="C42" s="6"/>
      <c r="D42" s="6"/>
      <c r="E42" s="23" t="s">
        <v>54</v>
      </c>
      <c r="F42" s="6"/>
      <c r="G42" s="6"/>
      <c r="H42" s="6"/>
      <c r="I42" s="9" t="s">
        <v>5</v>
      </c>
      <c r="J42" s="11"/>
      <c r="K42" s="11"/>
      <c r="L42" s="26"/>
      <c r="M42" s="37"/>
      <c r="N42" s="2" t="s">
        <v>58</v>
      </c>
      <c r="O42" s="4" t="str">
        <f>+N42</f>
        <v xml:space="preserve"> </v>
      </c>
      <c r="P42" s="10">
        <v>0</v>
      </c>
      <c r="Q42" s="21">
        <v>0</v>
      </c>
      <c r="R42" s="100"/>
      <c r="S42" s="16"/>
      <c r="T42" s="22"/>
      <c r="U42" s="22"/>
      <c r="V42" s="22"/>
      <c r="W42" s="6"/>
      <c r="X42" s="16"/>
      <c r="Y42" s="17" t="s">
        <v>43</v>
      </c>
      <c r="Z42" s="17"/>
      <c r="AA42" s="17"/>
      <c r="AB42" s="17"/>
      <c r="AC42" s="17"/>
      <c r="AD42" s="17"/>
      <c r="AE42" s="17"/>
      <c r="AF42" s="17"/>
      <c r="AG42" s="17"/>
      <c r="AI42" s="19"/>
      <c r="AJ42" s="19"/>
      <c r="AK42" s="19"/>
      <c r="AL42" s="19"/>
      <c r="AM42" s="19"/>
      <c r="AN42" s="19"/>
      <c r="AO42" s="68"/>
      <c r="AP42" s="68"/>
      <c r="AQ42" s="68"/>
      <c r="AR42" s="68"/>
      <c r="AS42" s="68"/>
    </row>
    <row r="43" spans="2:45" x14ac:dyDescent="0.25">
      <c r="B43" s="5"/>
      <c r="C43" s="6"/>
      <c r="D43" s="6"/>
      <c r="E43" s="24"/>
      <c r="F43" s="6"/>
      <c r="G43" s="6"/>
      <c r="H43" s="6"/>
      <c r="I43" s="9"/>
      <c r="J43" s="11"/>
      <c r="K43" s="11"/>
      <c r="L43" s="26"/>
      <c r="M43" s="37"/>
      <c r="N43" s="4"/>
      <c r="O43" s="4"/>
      <c r="P43" s="10"/>
      <c r="Q43" s="21"/>
      <c r="R43" s="100"/>
      <c r="S43" s="16"/>
      <c r="T43" s="22"/>
      <c r="U43" s="22"/>
      <c r="V43" s="22"/>
      <c r="W43" s="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I43" s="19"/>
      <c r="AJ43" s="19"/>
      <c r="AK43" s="19"/>
      <c r="AL43" s="19"/>
      <c r="AM43" s="19"/>
      <c r="AN43" s="19"/>
      <c r="AO43" s="68"/>
      <c r="AP43" s="68"/>
      <c r="AQ43" s="68"/>
      <c r="AR43" s="68"/>
      <c r="AS43" s="68"/>
    </row>
    <row r="44" spans="2:45" x14ac:dyDescent="0.25">
      <c r="B44" s="5"/>
      <c r="C44" s="6"/>
      <c r="D44" s="6"/>
      <c r="E44" s="23" t="s">
        <v>55</v>
      </c>
      <c r="F44" s="6"/>
      <c r="G44" s="6"/>
      <c r="H44" s="6"/>
      <c r="I44" s="9" t="s">
        <v>21</v>
      </c>
      <c r="J44" s="10">
        <v>0</v>
      </c>
      <c r="K44" s="11" t="s">
        <v>11</v>
      </c>
      <c r="L44" s="25">
        <v>100</v>
      </c>
      <c r="M44" s="37"/>
      <c r="N44" s="2">
        <v>0</v>
      </c>
      <c r="O44" s="4"/>
      <c r="P44" s="10"/>
      <c r="Q44" s="69"/>
      <c r="R44" s="104"/>
      <c r="S44" s="16"/>
      <c r="T44" s="69"/>
      <c r="U44" s="69"/>
      <c r="V44" s="69"/>
      <c r="W44" s="68"/>
      <c r="X44" s="68"/>
      <c r="Y44" s="16"/>
      <c r="Z44" s="16"/>
      <c r="AA44" s="16"/>
      <c r="AB44" s="16"/>
      <c r="AC44" s="16"/>
      <c r="AD44" s="16"/>
      <c r="AE44" s="16"/>
      <c r="AF44" s="16"/>
      <c r="AG44" s="16"/>
      <c r="AH44" s="68"/>
      <c r="AI44" s="19"/>
      <c r="AJ44" s="19"/>
      <c r="AK44" s="19"/>
      <c r="AL44" s="19"/>
      <c r="AM44" s="19"/>
      <c r="AN44" s="19"/>
      <c r="AO44" s="68"/>
      <c r="AP44" s="68"/>
      <c r="AQ44" s="68"/>
      <c r="AR44" s="68"/>
      <c r="AS44" s="68"/>
    </row>
    <row r="45" spans="2:45" x14ac:dyDescent="0.25">
      <c r="B45" s="5"/>
      <c r="C45" s="6"/>
      <c r="D45" s="6"/>
      <c r="E45" s="7" t="s">
        <v>60</v>
      </c>
      <c r="I45" s="9" t="s">
        <v>22</v>
      </c>
      <c r="J45" s="10">
        <v>25</v>
      </c>
      <c r="K45" s="11"/>
      <c r="L45" s="25"/>
      <c r="M45" s="37"/>
      <c r="N45" s="11"/>
      <c r="O45" s="11">
        <f>IF(OR(N42="ja",N42=""),IF(N44&gt;75,75,N44),IF(OR(N40="ja",N40=""),IF(N44&gt;75,75,N44),+N44))</f>
        <v>0</v>
      </c>
      <c r="P45" s="11"/>
      <c r="Q45" s="14">
        <v>400</v>
      </c>
      <c r="R45" s="102">
        <f>IF(OR(N47="",N44=""),0,+(O47/24)*(+Q45*O45/100))</f>
        <v>0</v>
      </c>
      <c r="S45" s="16"/>
      <c r="T45" s="89"/>
      <c r="U45" s="89"/>
      <c r="V45" s="89"/>
      <c r="W45" s="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I45" s="19"/>
      <c r="AJ45" s="19"/>
      <c r="AK45" s="19"/>
      <c r="AL45" s="19"/>
      <c r="AM45" s="19"/>
      <c r="AN45" s="19"/>
      <c r="AO45" s="28"/>
      <c r="AP45" s="28"/>
      <c r="AQ45" s="28"/>
      <c r="AR45" s="28"/>
      <c r="AS45" s="28"/>
    </row>
    <row r="46" spans="2:45" x14ac:dyDescent="0.25">
      <c r="B46" s="5"/>
      <c r="C46" s="6"/>
      <c r="D46" s="6"/>
      <c r="E46" s="6"/>
      <c r="F46" s="6"/>
      <c r="G46" s="6"/>
      <c r="H46" s="6"/>
      <c r="I46" s="9"/>
      <c r="J46" s="10"/>
      <c r="K46" s="11"/>
      <c r="L46" s="25"/>
      <c r="M46" s="37"/>
      <c r="N46" s="11"/>
      <c r="O46" s="11"/>
      <c r="P46" s="11"/>
      <c r="Q46" s="14"/>
      <c r="R46" s="100"/>
      <c r="S46" s="16"/>
      <c r="T46" s="22"/>
      <c r="U46" s="22"/>
      <c r="V46" s="22"/>
      <c r="W46" s="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I46" s="19"/>
      <c r="AJ46" s="19"/>
      <c r="AK46" s="19"/>
      <c r="AL46" s="19"/>
      <c r="AM46" s="19"/>
      <c r="AN46" s="19"/>
      <c r="AO46" s="28"/>
      <c r="AP46" s="28"/>
      <c r="AQ46" s="28"/>
      <c r="AR46" s="28"/>
      <c r="AS46" s="28"/>
    </row>
    <row r="47" spans="2:45" x14ac:dyDescent="0.25">
      <c r="B47" s="5"/>
      <c r="C47" s="6"/>
      <c r="D47" s="6" t="s">
        <v>57</v>
      </c>
      <c r="E47" s="7"/>
      <c r="F47" s="8"/>
      <c r="G47" s="8"/>
      <c r="H47" s="8"/>
      <c r="I47" s="15" t="s">
        <v>47</v>
      </c>
      <c r="J47" s="10">
        <v>0</v>
      </c>
      <c r="K47" s="11" t="s">
        <v>48</v>
      </c>
      <c r="L47" s="25">
        <v>24</v>
      </c>
      <c r="M47" s="37"/>
      <c r="N47" s="2">
        <v>0</v>
      </c>
      <c r="O47" s="11">
        <f>IF(O45&gt;0,24-+N47,0)</f>
        <v>0</v>
      </c>
      <c r="P47" s="11"/>
      <c r="Q47" s="14"/>
      <c r="R47" s="100"/>
      <c r="S47" s="16"/>
      <c r="T47" s="22"/>
      <c r="U47" s="22"/>
      <c r="V47" s="22"/>
      <c r="W47" s="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I47" s="19"/>
      <c r="AJ47" s="19"/>
      <c r="AK47" s="19"/>
      <c r="AL47" s="19"/>
      <c r="AM47" s="19"/>
      <c r="AN47" s="19"/>
      <c r="AO47" s="28"/>
      <c r="AP47" s="28"/>
      <c r="AQ47" s="28"/>
      <c r="AR47" s="28"/>
      <c r="AS47" s="28"/>
    </row>
    <row r="48" spans="2:45" x14ac:dyDescent="0.25">
      <c r="B48" s="5"/>
      <c r="C48" s="6"/>
      <c r="D48" s="6" t="s">
        <v>56</v>
      </c>
      <c r="E48" s="7"/>
      <c r="F48" s="8"/>
      <c r="G48" s="8"/>
      <c r="H48" s="8"/>
      <c r="I48" s="15" t="s">
        <v>51</v>
      </c>
      <c r="J48" s="10">
        <v>3</v>
      </c>
      <c r="K48" s="11"/>
      <c r="L48" s="25"/>
      <c r="M48" s="37"/>
      <c r="N48" s="11"/>
      <c r="O48" s="11"/>
      <c r="P48" s="11"/>
      <c r="Q48" s="14"/>
      <c r="R48" s="100"/>
      <c r="S48" s="16"/>
      <c r="T48" s="22"/>
      <c r="U48" s="22"/>
      <c r="V48" s="22"/>
      <c r="W48" s="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I48" s="19"/>
      <c r="AJ48" s="19"/>
      <c r="AK48" s="19"/>
      <c r="AL48" s="19"/>
      <c r="AM48" s="19"/>
      <c r="AN48" s="19"/>
      <c r="AO48" s="28"/>
      <c r="AP48" s="28"/>
      <c r="AQ48" s="28"/>
      <c r="AR48" s="28"/>
      <c r="AS48" s="28"/>
    </row>
    <row r="49" spans="2:45" x14ac:dyDescent="0.25">
      <c r="B49" s="5"/>
      <c r="C49" s="6"/>
      <c r="D49" s="6"/>
      <c r="E49" s="7" t="s">
        <v>61</v>
      </c>
      <c r="F49" s="6"/>
      <c r="G49" s="6"/>
      <c r="H49" s="6"/>
      <c r="I49" s="9"/>
      <c r="J49" s="10"/>
      <c r="K49" s="11"/>
      <c r="L49" s="25"/>
      <c r="M49" s="37"/>
      <c r="N49" s="11"/>
      <c r="O49" s="11"/>
      <c r="P49" s="11"/>
      <c r="Q49" s="14"/>
      <c r="R49" s="100"/>
      <c r="S49" s="16"/>
      <c r="T49" s="22"/>
      <c r="U49" s="22"/>
      <c r="V49" s="22"/>
      <c r="W49" s="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I49" s="19"/>
      <c r="AJ49" s="19"/>
      <c r="AK49" s="19"/>
      <c r="AL49" s="19"/>
      <c r="AM49" s="19"/>
      <c r="AN49" s="19"/>
      <c r="AO49" s="28"/>
      <c r="AP49" s="28"/>
      <c r="AQ49" s="28"/>
      <c r="AR49" s="28"/>
      <c r="AS49" s="28"/>
    </row>
    <row r="50" spans="2:45" x14ac:dyDescent="0.25">
      <c r="B50" s="5"/>
      <c r="C50" s="6"/>
      <c r="D50" s="6"/>
      <c r="E50" s="6"/>
      <c r="F50" s="6"/>
      <c r="G50" s="6"/>
      <c r="H50" s="6"/>
      <c r="I50" s="15"/>
      <c r="J50" s="10"/>
      <c r="K50" s="11"/>
      <c r="L50" s="25"/>
      <c r="M50" s="37"/>
      <c r="N50" s="11"/>
      <c r="O50" s="11"/>
      <c r="P50" s="11"/>
      <c r="Q50" s="14"/>
      <c r="R50" s="100"/>
      <c r="S50" s="16"/>
      <c r="T50" s="22"/>
      <c r="U50" s="22"/>
      <c r="V50" s="22"/>
      <c r="W50" s="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I50" s="19"/>
      <c r="AJ50" s="19"/>
      <c r="AK50" s="19"/>
      <c r="AL50" s="19"/>
      <c r="AM50" s="19"/>
    </row>
    <row r="51" spans="2:45" ht="13.8" thickBot="1" x14ac:dyDescent="0.3">
      <c r="B51" s="5"/>
      <c r="C51" s="6"/>
      <c r="D51" s="6"/>
      <c r="E51" s="6"/>
      <c r="F51" s="6"/>
      <c r="G51" s="6"/>
      <c r="H51" s="6"/>
      <c r="I51" s="15"/>
      <c r="J51" s="11"/>
      <c r="L51" s="29"/>
      <c r="M51" s="43"/>
      <c r="N51" s="41"/>
      <c r="O51" s="41"/>
      <c r="P51" s="41"/>
      <c r="Q51" s="40"/>
      <c r="R51" s="105"/>
      <c r="S51" s="16"/>
      <c r="T51" s="22"/>
      <c r="U51" s="22"/>
      <c r="V51" s="22"/>
      <c r="X51" s="16"/>
      <c r="Y51" s="16"/>
      <c r="Z51" s="16"/>
      <c r="AA51" s="16"/>
      <c r="AB51" s="16"/>
      <c r="AC51" s="16"/>
      <c r="AD51" s="16"/>
      <c r="AE51" s="16"/>
      <c r="AF51" s="16"/>
      <c r="AG51" s="16"/>
    </row>
    <row r="52" spans="2:45" x14ac:dyDescent="0.25">
      <c r="B52" s="30"/>
      <c r="C52" s="31"/>
      <c r="D52" s="31"/>
      <c r="E52" s="113"/>
      <c r="F52" s="113"/>
      <c r="G52" s="113"/>
      <c r="H52" s="113"/>
      <c r="I52" s="71"/>
      <c r="J52" s="33"/>
      <c r="K52" s="33"/>
      <c r="L52" s="72"/>
      <c r="M52" s="33"/>
      <c r="N52" s="33"/>
      <c r="O52" s="33"/>
      <c r="P52" s="33"/>
      <c r="Q52" s="33"/>
      <c r="R52" s="106"/>
      <c r="S52" s="16"/>
      <c r="T52" s="22"/>
      <c r="U52" s="22"/>
      <c r="V52" s="22"/>
      <c r="X52" s="16"/>
      <c r="Y52" s="16"/>
      <c r="Z52" s="16"/>
      <c r="AA52" s="16"/>
      <c r="AB52" s="16"/>
      <c r="AC52" s="16"/>
      <c r="AD52" s="16"/>
      <c r="AE52" s="16"/>
      <c r="AF52" s="16"/>
      <c r="AG52" s="16"/>
    </row>
    <row r="53" spans="2:45" x14ac:dyDescent="0.25">
      <c r="B53" s="5"/>
      <c r="C53" s="6"/>
      <c r="D53" s="6"/>
      <c r="E53" s="111"/>
      <c r="F53" s="111"/>
      <c r="G53" s="111"/>
      <c r="H53" s="111"/>
      <c r="I53" s="15"/>
      <c r="J53" s="11" t="s">
        <v>28</v>
      </c>
      <c r="K53" s="11"/>
      <c r="L53" s="26"/>
      <c r="M53" s="11"/>
      <c r="N53" s="11"/>
      <c r="O53" s="11">
        <f>SUM(P20:P45)</f>
        <v>-500</v>
      </c>
      <c r="Q53" s="11"/>
      <c r="R53" s="100"/>
      <c r="S53" s="16"/>
      <c r="T53" s="22"/>
      <c r="U53" s="22"/>
      <c r="V53" s="22"/>
      <c r="X53" s="16"/>
      <c r="Y53" s="79" t="s">
        <v>58</v>
      </c>
      <c r="Z53" s="79"/>
      <c r="AA53" s="79"/>
      <c r="AB53" s="79"/>
      <c r="AC53" s="79"/>
      <c r="AD53" s="79"/>
      <c r="AE53" s="79"/>
      <c r="AF53" s="79"/>
      <c r="AG53" s="79"/>
    </row>
    <row r="54" spans="2:45" x14ac:dyDescent="0.25">
      <c r="B54" s="5"/>
      <c r="C54" s="6"/>
      <c r="D54" s="6"/>
      <c r="E54" s="111"/>
      <c r="F54" s="111"/>
      <c r="G54" s="111"/>
      <c r="H54" s="111"/>
      <c r="I54" s="15"/>
      <c r="J54" s="11" t="s">
        <v>12</v>
      </c>
      <c r="K54" s="11"/>
      <c r="L54" s="26"/>
      <c r="M54" s="11"/>
      <c r="N54" s="11"/>
      <c r="O54" s="11">
        <f>SUM(Q20:Q45)</f>
        <v>1000</v>
      </c>
      <c r="P54" s="11"/>
      <c r="R54" s="100"/>
      <c r="S54" s="22"/>
      <c r="T54" s="22"/>
      <c r="U54" s="22"/>
      <c r="V54" s="22"/>
      <c r="X54" s="16"/>
      <c r="Y54" s="79"/>
      <c r="Z54" s="79"/>
      <c r="AA54" s="79"/>
      <c r="AB54" s="79"/>
      <c r="AC54" s="79"/>
      <c r="AD54" s="79"/>
      <c r="AE54" s="79"/>
      <c r="AF54" s="79"/>
      <c r="AG54" s="79"/>
    </row>
    <row r="55" spans="2:45" x14ac:dyDescent="0.25">
      <c r="B55" s="5"/>
      <c r="C55" s="6"/>
      <c r="D55" s="6"/>
      <c r="E55" s="111"/>
      <c r="F55" s="111"/>
      <c r="G55" s="111"/>
      <c r="H55" s="111"/>
      <c r="I55" s="15"/>
      <c r="J55" s="11" t="s">
        <v>15</v>
      </c>
      <c r="L55" s="29"/>
      <c r="M55" s="11"/>
      <c r="N55" s="11"/>
      <c r="O55" s="99">
        <f>SUM(R58)</f>
        <v>0</v>
      </c>
      <c r="P55" s="11"/>
      <c r="Q55" s="6"/>
      <c r="R55" s="100" t="s">
        <v>58</v>
      </c>
      <c r="S55" s="22"/>
      <c r="T55" s="22"/>
      <c r="U55" s="22"/>
      <c r="V55" s="22"/>
      <c r="X55" s="16"/>
      <c r="Y55" s="79"/>
      <c r="Z55" s="79"/>
      <c r="AA55" s="79"/>
      <c r="AB55" s="79"/>
      <c r="AC55" s="79"/>
      <c r="AD55" s="79"/>
      <c r="AE55" s="79"/>
      <c r="AF55" s="79"/>
      <c r="AG55" s="79"/>
    </row>
    <row r="56" spans="2:45" x14ac:dyDescent="0.25">
      <c r="B56" s="5"/>
      <c r="C56" s="6"/>
      <c r="D56" s="6"/>
      <c r="E56" s="111"/>
      <c r="F56" s="111"/>
      <c r="G56" s="111"/>
      <c r="H56" s="111"/>
      <c r="I56" s="15"/>
      <c r="J56" s="11"/>
      <c r="K56" s="11"/>
      <c r="L56" s="26"/>
      <c r="M56" s="11"/>
      <c r="N56" s="11"/>
      <c r="O56" s="11"/>
      <c r="P56" s="11"/>
      <c r="Q56" s="11"/>
      <c r="R56" s="100"/>
      <c r="S56" s="22"/>
      <c r="T56" s="22"/>
      <c r="U56" s="22"/>
      <c r="V56" s="22"/>
      <c r="X56" s="16"/>
      <c r="Y56" s="79"/>
      <c r="Z56" s="79"/>
      <c r="AA56" s="79"/>
      <c r="AB56" s="79"/>
      <c r="AC56" s="79"/>
      <c r="AD56" s="79"/>
      <c r="AE56" s="79"/>
      <c r="AF56" s="79"/>
      <c r="AG56" s="79"/>
    </row>
    <row r="57" spans="2:45" x14ac:dyDescent="0.25">
      <c r="B57" s="5"/>
      <c r="C57" s="6"/>
      <c r="D57" s="6"/>
      <c r="E57" s="111"/>
      <c r="F57" s="111"/>
      <c r="G57" s="111"/>
      <c r="H57" s="111"/>
      <c r="I57" s="15"/>
      <c r="J57" s="11"/>
      <c r="K57" s="11"/>
      <c r="L57" s="26"/>
      <c r="M57" s="11"/>
      <c r="N57" s="11"/>
      <c r="O57" s="11"/>
      <c r="P57" s="11"/>
      <c r="Q57" s="11"/>
      <c r="R57" s="100"/>
      <c r="S57" s="22"/>
      <c r="T57" s="22"/>
      <c r="U57" s="22"/>
      <c r="V57" s="22"/>
      <c r="X57" s="16"/>
      <c r="Y57" s="16"/>
      <c r="Z57" s="16"/>
      <c r="AA57" s="16"/>
      <c r="AB57" s="16"/>
      <c r="AC57" s="16"/>
      <c r="AD57" s="16"/>
      <c r="AE57" s="16"/>
      <c r="AF57" s="16"/>
      <c r="AG57" s="16"/>
    </row>
    <row r="58" spans="2:45" ht="13.8" thickBot="1" x14ac:dyDescent="0.3">
      <c r="B58" s="39"/>
      <c r="C58" s="40"/>
      <c r="D58" s="40"/>
      <c r="E58" s="108"/>
      <c r="F58" s="108"/>
      <c r="G58" s="108"/>
      <c r="H58" s="108"/>
      <c r="I58" s="70"/>
      <c r="J58" s="41"/>
      <c r="K58" s="41"/>
      <c r="L58" s="73"/>
      <c r="M58" s="41"/>
      <c r="N58" s="41"/>
      <c r="O58" s="41" t="s">
        <v>33</v>
      </c>
      <c r="P58" s="41"/>
      <c r="Q58" s="41"/>
      <c r="R58" s="105">
        <f>SUM(R23:R48)</f>
        <v>0</v>
      </c>
      <c r="S58" s="22"/>
      <c r="T58" s="22"/>
      <c r="U58" s="22"/>
      <c r="V58" s="22"/>
      <c r="X58" s="16"/>
      <c r="Z58" s="16"/>
      <c r="AA58" s="16"/>
      <c r="AB58" s="16"/>
      <c r="AC58" s="16"/>
      <c r="AD58" s="16"/>
      <c r="AE58" s="16"/>
      <c r="AF58" s="16"/>
      <c r="AG58" s="16"/>
    </row>
    <row r="59" spans="2:45" x14ac:dyDescent="0.25">
      <c r="B59" s="6"/>
      <c r="C59" s="6"/>
      <c r="D59" s="6"/>
      <c r="E59" s="80"/>
      <c r="F59" s="80"/>
      <c r="G59" s="80"/>
      <c r="H59" s="80"/>
      <c r="I59" s="11"/>
      <c r="J59" s="11"/>
      <c r="K59" s="11"/>
      <c r="L59" s="26"/>
      <c r="M59" s="11"/>
      <c r="N59" s="11"/>
      <c r="O59" s="11"/>
      <c r="P59" s="11"/>
      <c r="Q59" s="11"/>
      <c r="R59" s="99"/>
      <c r="S59" s="22"/>
      <c r="T59" s="22"/>
      <c r="U59" s="22"/>
      <c r="V59" s="22"/>
      <c r="X59" s="16"/>
      <c r="Z59" s="16"/>
      <c r="AA59" s="16"/>
      <c r="AB59" s="16"/>
      <c r="AC59" s="16"/>
      <c r="AD59" s="16"/>
      <c r="AE59" s="16"/>
      <c r="AF59" s="16"/>
      <c r="AG59" s="16"/>
    </row>
    <row r="60" spans="2:45" x14ac:dyDescent="0.25">
      <c r="B60" s="6"/>
      <c r="C60" s="6"/>
      <c r="D60" s="6"/>
      <c r="E60" s="80"/>
      <c r="F60" s="80"/>
      <c r="G60" s="80"/>
      <c r="H60" s="80"/>
      <c r="I60" s="11"/>
      <c r="J60" s="11"/>
      <c r="K60" s="11"/>
      <c r="L60" s="26"/>
      <c r="M60" s="11"/>
      <c r="N60" s="11"/>
      <c r="O60" s="11" t="s">
        <v>34</v>
      </c>
      <c r="Q60" s="74">
        <v>60000</v>
      </c>
      <c r="R60" s="22"/>
      <c r="S60" s="22"/>
      <c r="T60" s="22"/>
      <c r="U60" s="22"/>
      <c r="V60" s="22"/>
      <c r="X60" s="16"/>
      <c r="Z60" s="16"/>
      <c r="AA60" s="16"/>
      <c r="AB60" s="16"/>
      <c r="AC60" s="16"/>
      <c r="AD60" s="16"/>
      <c r="AE60" s="16"/>
      <c r="AF60" s="16"/>
      <c r="AG60" s="16"/>
    </row>
    <row r="61" spans="2:45" x14ac:dyDescent="0.25">
      <c r="B61" s="6"/>
      <c r="C61" s="6"/>
      <c r="D61" s="6"/>
      <c r="E61" s="80"/>
      <c r="F61" s="80"/>
      <c r="G61" s="80"/>
      <c r="H61" s="80"/>
      <c r="I61" s="11"/>
      <c r="J61" s="11"/>
      <c r="K61" s="11"/>
      <c r="L61" s="26"/>
      <c r="M61" s="11"/>
      <c r="N61" s="11"/>
      <c r="O61" s="11" t="s">
        <v>35</v>
      </c>
      <c r="P61" s="11"/>
      <c r="Q61" s="74">
        <f>+R58/1000*Q60</f>
        <v>0</v>
      </c>
      <c r="R61" s="22"/>
      <c r="S61" s="22"/>
      <c r="T61" s="22"/>
      <c r="U61" s="22"/>
      <c r="V61" s="22"/>
      <c r="X61" s="16"/>
      <c r="Z61" s="16"/>
      <c r="AA61" s="16"/>
      <c r="AB61" s="16"/>
      <c r="AC61" s="16"/>
      <c r="AD61" s="16"/>
      <c r="AE61" s="16"/>
      <c r="AF61" s="16"/>
      <c r="AG61" s="16"/>
    </row>
    <row r="62" spans="2:45" x14ac:dyDescent="0.25">
      <c r="E62" s="107"/>
      <c r="F62" s="107"/>
      <c r="G62" s="107"/>
      <c r="H62" s="107"/>
    </row>
    <row r="63" spans="2:45" x14ac:dyDescent="0.25">
      <c r="E63" s="107"/>
      <c r="F63" s="107"/>
      <c r="G63" s="107"/>
      <c r="H63" s="107"/>
    </row>
    <row r="64" spans="2:45" x14ac:dyDescent="0.25">
      <c r="B64" s="28" t="s">
        <v>38</v>
      </c>
      <c r="C64" s="28" t="s">
        <v>1</v>
      </c>
      <c r="D64" s="28"/>
      <c r="E64" s="112"/>
      <c r="F64" s="112"/>
      <c r="G64" s="112"/>
      <c r="H64" s="112"/>
    </row>
    <row r="65" spans="2:8" x14ac:dyDescent="0.25">
      <c r="B65" s="28"/>
      <c r="C65" s="28"/>
      <c r="D65" s="28"/>
      <c r="E65" s="110"/>
      <c r="F65" s="110"/>
      <c r="G65" s="110"/>
      <c r="H65" s="110"/>
    </row>
    <row r="66" spans="2:8" x14ac:dyDescent="0.25">
      <c r="B66" s="28" t="s">
        <v>39</v>
      </c>
      <c r="C66" s="28" t="s">
        <v>1</v>
      </c>
      <c r="D66" s="28"/>
      <c r="E66" s="112"/>
      <c r="F66" s="112"/>
      <c r="G66" s="112"/>
      <c r="H66" s="112"/>
    </row>
    <row r="67" spans="2:8" x14ac:dyDescent="0.25">
      <c r="B67" s="28" t="s">
        <v>40</v>
      </c>
      <c r="C67" s="28" t="s">
        <v>1</v>
      </c>
      <c r="D67" s="28"/>
      <c r="E67" s="112"/>
      <c r="F67" s="112"/>
      <c r="G67" s="112"/>
      <c r="H67" s="112"/>
    </row>
    <row r="68" spans="2:8" x14ac:dyDescent="0.25">
      <c r="B68" s="28"/>
      <c r="C68" s="28"/>
      <c r="D68" s="28"/>
      <c r="E68" s="110"/>
      <c r="F68" s="110"/>
      <c r="G68" s="110"/>
      <c r="H68" s="110"/>
    </row>
    <row r="69" spans="2:8" x14ac:dyDescent="0.25">
      <c r="B69" s="28" t="s">
        <v>41</v>
      </c>
      <c r="C69" s="28" t="s">
        <v>1</v>
      </c>
      <c r="D69" s="28"/>
      <c r="E69" s="109"/>
      <c r="F69" s="109"/>
      <c r="G69" s="109"/>
      <c r="H69" s="109"/>
    </row>
    <row r="70" spans="2:8" x14ac:dyDescent="0.25">
      <c r="B70" s="28"/>
      <c r="C70" s="28"/>
      <c r="D70" s="28"/>
      <c r="E70" s="109"/>
      <c r="F70" s="109"/>
      <c r="G70" s="109"/>
      <c r="H70" s="109"/>
    </row>
    <row r="71" spans="2:8" x14ac:dyDescent="0.25">
      <c r="B71" s="28"/>
      <c r="C71" s="28"/>
      <c r="D71" s="28"/>
      <c r="E71" s="109"/>
      <c r="F71" s="109"/>
      <c r="G71" s="109"/>
      <c r="H71" s="109"/>
    </row>
    <row r="72" spans="2:8" x14ac:dyDescent="0.25">
      <c r="B72" s="28"/>
      <c r="C72" s="28"/>
      <c r="D72" s="28"/>
      <c r="E72" s="109"/>
      <c r="F72" s="109"/>
      <c r="G72" s="109"/>
      <c r="H72" s="109"/>
    </row>
    <row r="73" spans="2:8" x14ac:dyDescent="0.25">
      <c r="B73" s="28"/>
      <c r="C73" s="28"/>
      <c r="D73" s="28"/>
      <c r="E73" s="109"/>
      <c r="F73" s="109"/>
      <c r="G73" s="109"/>
      <c r="H73" s="109"/>
    </row>
    <row r="74" spans="2:8" x14ac:dyDescent="0.25">
      <c r="E74" s="107"/>
      <c r="F74" s="107"/>
      <c r="G74" s="107"/>
      <c r="H74" s="107"/>
    </row>
    <row r="75" spans="2:8" x14ac:dyDescent="0.25">
      <c r="E75" s="107"/>
      <c r="F75" s="107"/>
      <c r="G75" s="107"/>
      <c r="H75" s="107"/>
    </row>
    <row r="76" spans="2:8" x14ac:dyDescent="0.25">
      <c r="E76" s="107"/>
      <c r="F76" s="107"/>
      <c r="G76" s="107"/>
      <c r="H76" s="107"/>
    </row>
  </sheetData>
  <sheetProtection algorithmName="SHA-512" hashValue="pnvkom9+9ZXN6rYYDJLh1IEHR+fbOHt1GQE4ctBLEOiXo7+SuAr1dqJ7NDwHJZQbkIq28hMiI8aIzdjzC6Qkqw==" saltValue="xOA3QUN6Xb3BHgH+MkP1hA==" spinCount="100000" sheet="1" objects="1" scenarios="1"/>
  <mergeCells count="34">
    <mergeCell ref="E5:H5"/>
    <mergeCell ref="E8:H8"/>
    <mergeCell ref="E13:H13"/>
    <mergeCell ref="E9:H9"/>
    <mergeCell ref="E7:H7"/>
    <mergeCell ref="Y8:AG9"/>
    <mergeCell ref="Y10:AG11"/>
    <mergeCell ref="N15:R15"/>
    <mergeCell ref="S8:V13"/>
    <mergeCell ref="Y12:AG12"/>
    <mergeCell ref="Y13:AG13"/>
    <mergeCell ref="E56:H56"/>
    <mergeCell ref="E14:H14"/>
    <mergeCell ref="E54:H54"/>
    <mergeCell ref="E75:H75"/>
    <mergeCell ref="E52:H52"/>
    <mergeCell ref="D19:H19"/>
    <mergeCell ref="E20:H20"/>
    <mergeCell ref="E76:H76"/>
    <mergeCell ref="E74:H74"/>
    <mergeCell ref="E15:H15"/>
    <mergeCell ref="E69:H73"/>
    <mergeCell ref="E68:H68"/>
    <mergeCell ref="E53:H53"/>
    <mergeCell ref="E57:H57"/>
    <mergeCell ref="E58:H58"/>
    <mergeCell ref="E62:H62"/>
    <mergeCell ref="E63:H63"/>
    <mergeCell ref="E16:H16"/>
    <mergeCell ref="E64:H64"/>
    <mergeCell ref="E65:H65"/>
    <mergeCell ref="E66:H66"/>
    <mergeCell ref="E67:H67"/>
    <mergeCell ref="E55:H55"/>
  </mergeCells>
  <conditionalFormatting sqref="N15">
    <cfRule type="containsText" dxfId="0" priority="1" operator="containsText" text="niet">
      <formula>NOT(ISERROR(SEARCH("niet",N15)))</formula>
    </cfRule>
  </conditionalFormatting>
  <dataValidations disablePrompts="1" xWindow="800" yWindow="747" count="2">
    <dataValidation type="whole" allowBlank="1" showInputMessage="1" showErrorMessage="1" sqref="N25 N20:N23" xr:uid="{00000000-0002-0000-0000-000000000000}">
      <formula1>J20</formula1>
      <formula2>L20</formula2>
    </dataValidation>
    <dataValidation type="whole" allowBlank="1" showInputMessage="1" showErrorMessage="1" sqref="K52:M52" xr:uid="{00000000-0002-0000-0000-000002000000}">
      <formula1>AQ10</formula1>
      <formula2>#REF!</formula2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xWindow="800" yWindow="747" count="3">
        <x14:dataValidation type="list" allowBlank="1" showInputMessage="1" showErrorMessage="1" xr:uid="{00000000-0002-0000-0000-000003000000}">
          <x14:formula1>
            <xm:f>Invulwaarden!$B$8:$B$10</xm:f>
          </x14:formula1>
          <xm:sqref>N42 N8 N13 N24 N26 N40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N28 N44</xm:sqref>
        </x14:dataValidation>
        <x14:dataValidation type="list" allowBlank="1" showInputMessage="1" showErrorMessage="1" xr:uid="{418E20A2-4466-409B-9E7F-FC41DA886F01}">
          <x14:formula1>
            <xm:f>Invulwaarden!$H$8:$H$16</xm:f>
          </x14:formula1>
          <xm:sqref>N47 N31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workbookViewId="0">
      <selection activeCell="X27" sqref="X27"/>
    </sheetView>
  </sheetViews>
  <sheetFormatPr defaultColWidth="9.109375" defaultRowHeight="13.2" x14ac:dyDescent="0.25"/>
  <cols>
    <col min="1" max="1" width="9.109375" style="28"/>
    <col min="2" max="8" width="9.109375" style="93"/>
    <col min="9" max="16384" width="9.109375" style="28"/>
  </cols>
  <sheetData>
    <row r="2" spans="2:12" ht="13.5" customHeight="1" x14ac:dyDescent="0.25">
      <c r="B2" s="93" t="s">
        <v>5</v>
      </c>
      <c r="F2" s="93" t="s">
        <v>49</v>
      </c>
      <c r="H2" s="93" t="s">
        <v>50</v>
      </c>
    </row>
    <row r="3" spans="2:12" ht="13.5" customHeight="1" x14ac:dyDescent="0.25"/>
    <row r="4" spans="2:12" ht="13.5" customHeight="1" x14ac:dyDescent="0.25">
      <c r="E4" s="93" t="s">
        <v>23</v>
      </c>
      <c r="F4" s="93">
        <f>+'EMVI-vragenlijst'!J28</f>
        <v>0</v>
      </c>
      <c r="H4" s="93">
        <f>+'EMVI-vragenlijst'!J31</f>
        <v>0</v>
      </c>
    </row>
    <row r="5" spans="2:12" ht="13.5" customHeight="1" x14ac:dyDescent="0.25">
      <c r="E5" s="93" t="s">
        <v>24</v>
      </c>
      <c r="F5" s="93">
        <v>100</v>
      </c>
      <c r="H5" s="93">
        <f>+'EMVI-vragenlijst'!L31</f>
        <v>24</v>
      </c>
    </row>
    <row r="6" spans="2:12" ht="13.5" customHeight="1" x14ac:dyDescent="0.25">
      <c r="E6" s="93" t="s">
        <v>25</v>
      </c>
      <c r="F6" s="93">
        <f>+'EMVI-vragenlijst'!J29</f>
        <v>25</v>
      </c>
      <c r="H6" s="93">
        <f>+'EMVI-vragenlijst'!J32</f>
        <v>3</v>
      </c>
      <c r="J6" s="97"/>
    </row>
    <row r="7" spans="2:12" ht="13.5" customHeight="1" x14ac:dyDescent="0.25"/>
    <row r="8" spans="2:12" x14ac:dyDescent="0.25">
      <c r="B8" s="93" t="s">
        <v>6</v>
      </c>
      <c r="D8" s="94"/>
      <c r="F8" s="93">
        <f>+F4</f>
        <v>0</v>
      </c>
      <c r="H8" s="95">
        <v>0</v>
      </c>
      <c r="J8" s="98"/>
      <c r="L8" s="98"/>
    </row>
    <row r="9" spans="2:12" x14ac:dyDescent="0.25">
      <c r="B9" s="93" t="s">
        <v>7</v>
      </c>
      <c r="D9" s="94"/>
      <c r="F9" s="93">
        <f>IF(+F8+$F$6&gt;$F$5,$F$5,+F8+$F$6)</f>
        <v>25</v>
      </c>
      <c r="H9" s="95">
        <f>+H8+$H$6</f>
        <v>3</v>
      </c>
      <c r="J9" s="98"/>
      <c r="L9" s="98"/>
    </row>
    <row r="10" spans="2:12" x14ac:dyDescent="0.25">
      <c r="B10" s="96" t="s">
        <v>58</v>
      </c>
      <c r="D10" s="94"/>
      <c r="F10" s="93">
        <f>IF(+F9+$F$6&gt;$F$5,$F$5,+F9+$F$6)</f>
        <v>50</v>
      </c>
      <c r="H10" s="95">
        <f t="shared" ref="H10:H16" si="0">+H9+$H$6</f>
        <v>6</v>
      </c>
      <c r="J10" s="98"/>
      <c r="L10" s="98"/>
    </row>
    <row r="11" spans="2:12" x14ac:dyDescent="0.25">
      <c r="D11" s="94"/>
      <c r="F11" s="93">
        <f t="shared" ref="F11:F12" si="1">IF(+F10+$F$6&gt;$F$5,$F$5,+F10+$F$6)</f>
        <v>75</v>
      </c>
      <c r="H11" s="95">
        <f t="shared" si="0"/>
        <v>9</v>
      </c>
      <c r="J11" s="98"/>
      <c r="L11" s="98"/>
    </row>
    <row r="12" spans="2:12" x14ac:dyDescent="0.25">
      <c r="D12" s="94"/>
      <c r="F12" s="93">
        <f t="shared" si="1"/>
        <v>100</v>
      </c>
      <c r="H12" s="95">
        <f t="shared" si="0"/>
        <v>12</v>
      </c>
      <c r="J12" s="98"/>
      <c r="L12" s="98"/>
    </row>
    <row r="13" spans="2:12" x14ac:dyDescent="0.25">
      <c r="D13" s="94"/>
      <c r="H13" s="95">
        <f t="shared" si="0"/>
        <v>15</v>
      </c>
      <c r="J13" s="98"/>
    </row>
    <row r="14" spans="2:12" x14ac:dyDescent="0.25">
      <c r="D14" s="94"/>
      <c r="H14" s="95">
        <f t="shared" si="0"/>
        <v>18</v>
      </c>
      <c r="J14" s="98"/>
    </row>
    <row r="15" spans="2:12" x14ac:dyDescent="0.25">
      <c r="D15" s="94"/>
      <c r="H15" s="95">
        <f t="shared" si="0"/>
        <v>21</v>
      </c>
      <c r="J15" s="98"/>
    </row>
    <row r="16" spans="2:12" x14ac:dyDescent="0.25">
      <c r="D16" s="94"/>
      <c r="H16" s="95">
        <f t="shared" si="0"/>
        <v>24</v>
      </c>
      <c r="J16" s="98"/>
    </row>
    <row r="17" spans="4:10" x14ac:dyDescent="0.25">
      <c r="D17" s="94"/>
      <c r="H17" s="95"/>
      <c r="J17" s="98"/>
    </row>
    <row r="18" spans="4:10" x14ac:dyDescent="0.25">
      <c r="D18" s="94"/>
      <c r="H18" s="95"/>
      <c r="J18" s="98"/>
    </row>
    <row r="19" spans="4:10" x14ac:dyDescent="0.25">
      <c r="D19" s="94"/>
      <c r="H19" s="95"/>
      <c r="J19" s="98"/>
    </row>
    <row r="20" spans="4:10" x14ac:dyDescent="0.25">
      <c r="D20" s="94"/>
      <c r="H20" s="95"/>
      <c r="J20" s="98"/>
    </row>
    <row r="21" spans="4:10" x14ac:dyDescent="0.25">
      <c r="D21" s="94"/>
      <c r="H21" s="95"/>
      <c r="J21" s="98"/>
    </row>
    <row r="22" spans="4:10" x14ac:dyDescent="0.25">
      <c r="D22" s="94"/>
      <c r="H22" s="95"/>
      <c r="J22" s="98"/>
    </row>
    <row r="23" spans="4:10" x14ac:dyDescent="0.25">
      <c r="D23" s="94"/>
      <c r="H23" s="95"/>
      <c r="J23" s="98"/>
    </row>
    <row r="24" spans="4:10" x14ac:dyDescent="0.25">
      <c r="D24" s="94"/>
      <c r="H24" s="95"/>
      <c r="J24" s="98"/>
    </row>
    <row r="25" spans="4:10" x14ac:dyDescent="0.25">
      <c r="D25" s="94"/>
      <c r="H25" s="95"/>
      <c r="J25" s="98"/>
    </row>
    <row r="26" spans="4:10" x14ac:dyDescent="0.25">
      <c r="D26" s="94"/>
      <c r="H26" s="95"/>
      <c r="J26" s="98"/>
    </row>
    <row r="27" spans="4:10" x14ac:dyDescent="0.25">
      <c r="D27" s="94"/>
      <c r="H27" s="95"/>
      <c r="J27" s="98"/>
    </row>
    <row r="28" spans="4:10" x14ac:dyDescent="0.25">
      <c r="D28" s="94"/>
      <c r="H28" s="95"/>
      <c r="J28" s="98"/>
    </row>
    <row r="29" spans="4:10" x14ac:dyDescent="0.25">
      <c r="H29" s="95"/>
      <c r="J29" s="98"/>
    </row>
    <row r="30" spans="4:10" x14ac:dyDescent="0.25">
      <c r="H30" s="95"/>
      <c r="J30" s="98"/>
    </row>
    <row r="31" spans="4:10" x14ac:dyDescent="0.25">
      <c r="H31" s="95"/>
      <c r="J31" s="98"/>
    </row>
    <row r="32" spans="4:10" x14ac:dyDescent="0.25">
      <c r="H32" s="95"/>
      <c r="J32" s="98"/>
    </row>
    <row r="33" spans="8:10" x14ac:dyDescent="0.25">
      <c r="H33" s="95"/>
      <c r="J33" s="98"/>
    </row>
    <row r="34" spans="8:10" x14ac:dyDescent="0.25">
      <c r="H34" s="95"/>
      <c r="J34" s="98"/>
    </row>
    <row r="35" spans="8:10" x14ac:dyDescent="0.25">
      <c r="H35" s="95"/>
      <c r="J35" s="98"/>
    </row>
    <row r="36" spans="8:10" x14ac:dyDescent="0.25">
      <c r="H36" s="95"/>
      <c r="J36" s="98"/>
    </row>
    <row r="37" spans="8:10" x14ac:dyDescent="0.25">
      <c r="H37" s="95"/>
      <c r="J37" s="98"/>
    </row>
    <row r="38" spans="8:10" x14ac:dyDescent="0.25">
      <c r="H38" s="95"/>
      <c r="J38" s="98"/>
    </row>
    <row r="39" spans="8:10" x14ac:dyDescent="0.25">
      <c r="H39" s="95"/>
      <c r="J39" s="98"/>
    </row>
    <row r="40" spans="8:10" x14ac:dyDescent="0.25">
      <c r="H40" s="95"/>
      <c r="J40" s="98"/>
    </row>
    <row r="41" spans="8:10" x14ac:dyDescent="0.25">
      <c r="H41" s="95"/>
      <c r="J41" s="98"/>
    </row>
    <row r="42" spans="8:10" x14ac:dyDescent="0.25">
      <c r="H42" s="95"/>
      <c r="J42" s="98"/>
    </row>
    <row r="43" spans="8:10" x14ac:dyDescent="0.25">
      <c r="H43" s="95"/>
      <c r="J43" s="98"/>
    </row>
  </sheetData>
  <sheetProtection algorithmName="SHA-512" hashValue="LYur5r2+MLU1ddh23oCJA7jeV6iC8grFBQKvNNsJqbNvwCgHmDvrhDE6qUROrWHgLp/+B0Iok4dOJ8w8lFDihg==" saltValue="+ZbFuD23hGAxnXhB0IOzG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EMVI-vragenlijst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John Schilder</cp:lastModifiedBy>
  <dcterms:created xsi:type="dcterms:W3CDTF">2019-03-20T06:05:24Z</dcterms:created>
  <dcterms:modified xsi:type="dcterms:W3CDTF">2023-10-05T10:00:21Z</dcterms:modified>
</cp:coreProperties>
</file>