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unitedqualitybv.sharepoint.com/klanten/Docs/VRR/Inkoop ondersteuning (999)/Meetapparatuur gevaarlijke stoffen/Nota van Inlichtingen/NvI 2/"/>
    </mc:Choice>
  </mc:AlternateContent>
  <xr:revisionPtr revIDLastSave="6" documentId="14_{9CB38327-3934-4806-B362-EDE0F5E16F30}" xr6:coauthVersionLast="47" xr6:coauthVersionMax="47" xr10:uidLastSave="{C463CD4C-7AE7-4D33-AE4F-B3132BFAE9F5}"/>
  <bookViews>
    <workbookView xWindow="-108" yWindow="-108" windowWidth="23256" windowHeight="12576" xr2:uid="{00000000-000D-0000-FFFF-FFFF00000000}"/>
  </bookViews>
  <sheets>
    <sheet name="Prijsformulier" sheetId="2" r:id="rId1"/>
    <sheet name="Prijsopgave inschrijver" sheetId="1" r:id="rId2"/>
  </sheets>
  <definedNames>
    <definedName name="_xlnm.Print_Area" localSheetId="1">'Prijsopgave inschrijver'!$A$1:$J$89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1" l="1"/>
  <c r="H41" i="1"/>
  <c r="G41" i="1"/>
  <c r="F41" i="1"/>
  <c r="I41" i="1" s="1"/>
  <c r="H36" i="1" l="1"/>
  <c r="G36" i="1"/>
  <c r="F36" i="1"/>
  <c r="I36" i="1" s="1"/>
  <c r="H10" i="1"/>
  <c r="G10" i="1"/>
  <c r="F10" i="1"/>
  <c r="I10" i="1" s="1"/>
  <c r="D59" i="1"/>
  <c r="H87" i="1"/>
  <c r="G87" i="1"/>
  <c r="F87" i="1"/>
  <c r="I87" i="1" s="1"/>
  <c r="G11" i="1"/>
  <c r="F11" i="1"/>
  <c r="F76" i="1"/>
  <c r="F75" i="1"/>
  <c r="F74" i="1"/>
  <c r="F73" i="1"/>
  <c r="F72" i="1"/>
  <c r="F71" i="1"/>
  <c r="F70" i="1"/>
  <c r="E76" i="1"/>
  <c r="E74" i="1"/>
  <c r="E73" i="1"/>
  <c r="E72" i="1"/>
  <c r="E71" i="1"/>
  <c r="E70" i="1"/>
  <c r="H42" i="1" l="1"/>
  <c r="H40" i="1"/>
  <c r="H39" i="1"/>
  <c r="H38" i="1"/>
  <c r="G42" i="1"/>
  <c r="G40" i="1"/>
  <c r="G39" i="1"/>
  <c r="G38" i="1"/>
  <c r="E58" i="1"/>
  <c r="F58" i="1" s="1"/>
  <c r="E57" i="1"/>
  <c r="F57" i="1" s="1"/>
  <c r="H12" i="1"/>
  <c r="G12" i="1"/>
  <c r="F12" i="1"/>
  <c r="I12" i="1" s="1"/>
  <c r="E53" i="1" l="1"/>
  <c r="F53" i="1" s="1"/>
  <c r="E50" i="1"/>
  <c r="F50" i="1" s="1"/>
  <c r="H88" i="1" l="1"/>
  <c r="G88" i="1"/>
  <c r="F88" i="1"/>
  <c r="I88" i="1" s="1"/>
  <c r="H86" i="1"/>
  <c r="G86" i="1"/>
  <c r="F86" i="1"/>
  <c r="I86" i="1" s="1"/>
  <c r="I85" i="1"/>
  <c r="H85" i="1"/>
  <c r="G85" i="1"/>
  <c r="F85" i="1"/>
  <c r="H84" i="1"/>
  <c r="G84" i="1"/>
  <c r="F84" i="1"/>
  <c r="I84" i="1" s="1"/>
  <c r="H83" i="1"/>
  <c r="G83" i="1"/>
  <c r="F83" i="1"/>
  <c r="I83" i="1" s="1"/>
  <c r="H82" i="1"/>
  <c r="G82" i="1"/>
  <c r="F82" i="1"/>
  <c r="I82" i="1" s="1"/>
  <c r="H81" i="1"/>
  <c r="G81" i="1"/>
  <c r="F81" i="1"/>
  <c r="I81" i="1" s="1"/>
  <c r="F42" i="1" l="1"/>
  <c r="I42" i="1" s="1"/>
  <c r="F40" i="1"/>
  <c r="I40" i="1" s="1"/>
  <c r="F39" i="1"/>
  <c r="I39" i="1" s="1"/>
  <c r="F38" i="1"/>
  <c r="I38" i="1" s="1"/>
  <c r="E78" i="1"/>
  <c r="F78" i="1"/>
  <c r="E77" i="1"/>
  <c r="F77" i="1"/>
  <c r="E75" i="1"/>
  <c r="F69" i="1"/>
  <c r="F68" i="1"/>
  <c r="F67" i="1"/>
  <c r="E69" i="1"/>
  <c r="E68" i="1"/>
  <c r="E67" i="1"/>
  <c r="E55" i="1"/>
  <c r="F55" i="1" s="1"/>
  <c r="E52" i="1"/>
  <c r="F52" i="1" s="1"/>
  <c r="E51" i="1"/>
  <c r="F51" i="1" s="1"/>
  <c r="E49" i="1"/>
  <c r="F49" i="1" s="1"/>
  <c r="E48" i="1"/>
  <c r="F48" i="1" s="1"/>
  <c r="E47" i="1"/>
  <c r="H35" i="1"/>
  <c r="H34" i="1"/>
  <c r="H33" i="1"/>
  <c r="H32" i="1"/>
  <c r="H30" i="1"/>
  <c r="H29" i="1"/>
  <c r="H28" i="1"/>
  <c r="H27" i="1"/>
  <c r="H26" i="1"/>
  <c r="H24" i="1"/>
  <c r="H23" i="1"/>
  <c r="H22" i="1"/>
  <c r="H21" i="1"/>
  <c r="H20" i="1"/>
  <c r="H19" i="1"/>
  <c r="F35" i="1"/>
  <c r="I35" i="1" s="1"/>
  <c r="F34" i="1"/>
  <c r="I34" i="1" s="1"/>
  <c r="F33" i="1"/>
  <c r="I33" i="1" s="1"/>
  <c r="F32" i="1"/>
  <c r="I32" i="1" s="1"/>
  <c r="H14" i="1"/>
  <c r="H13" i="1"/>
  <c r="H11" i="1"/>
  <c r="H9" i="1"/>
  <c r="H8" i="1"/>
  <c r="H7" i="1"/>
  <c r="H6" i="1"/>
  <c r="H5" i="1"/>
  <c r="G5" i="1"/>
  <c r="F30" i="1"/>
  <c r="I30" i="1" s="1"/>
  <c r="F29" i="1"/>
  <c r="I29" i="1" s="1"/>
  <c r="F28" i="1"/>
  <c r="I28" i="1" s="1"/>
  <c r="F27" i="1"/>
  <c r="I27" i="1" s="1"/>
  <c r="F26" i="1"/>
  <c r="I26" i="1" s="1"/>
  <c r="F24" i="1"/>
  <c r="I24" i="1" s="1"/>
  <c r="F23" i="1"/>
  <c r="I23" i="1" s="1"/>
  <c r="F22" i="1"/>
  <c r="I22" i="1" s="1"/>
  <c r="F21" i="1"/>
  <c r="I21" i="1" s="1"/>
  <c r="F20" i="1"/>
  <c r="I20" i="1" s="1"/>
  <c r="F19" i="1"/>
  <c r="F14" i="1"/>
  <c r="I14" i="1" s="1"/>
  <c r="F13" i="1"/>
  <c r="I13" i="1" s="1"/>
  <c r="I11" i="1"/>
  <c r="F9" i="1"/>
  <c r="I9" i="1" s="1"/>
  <c r="F8" i="1"/>
  <c r="I8" i="1" s="1"/>
  <c r="F7" i="1"/>
  <c r="I7" i="1" s="1"/>
  <c r="F6" i="1"/>
  <c r="I6" i="1" s="1"/>
  <c r="F5" i="1"/>
  <c r="I5" i="1" s="1"/>
  <c r="E59" i="1" l="1"/>
  <c r="F43" i="1"/>
  <c r="H43" i="1"/>
  <c r="I19" i="1"/>
  <c r="I43" i="1" s="1"/>
  <c r="F47" i="1"/>
  <c r="F59" i="1" s="1"/>
  <c r="I15" i="1"/>
  <c r="F15" i="1"/>
  <c r="F62" i="1" l="1"/>
  <c r="B20" i="2"/>
  <c r="G35" i="1" l="1"/>
  <c r="G34" i="1"/>
  <c r="G33" i="1"/>
  <c r="G32" i="1"/>
  <c r="G30" i="1"/>
  <c r="G29" i="1"/>
  <c r="G28" i="1"/>
  <c r="G27" i="1"/>
  <c r="G26" i="1"/>
  <c r="G24" i="1"/>
  <c r="G23" i="1"/>
  <c r="G22" i="1"/>
  <c r="G21" i="1"/>
  <c r="G20" i="1"/>
  <c r="G19" i="1"/>
  <c r="G43" i="1" l="1"/>
  <c r="G14" i="1"/>
  <c r="G13" i="1"/>
  <c r="G6" i="1" l="1"/>
  <c r="G7" i="1"/>
  <c r="G8" i="1"/>
  <c r="G9" i="1"/>
  <c r="B6" i="1"/>
  <c r="B7" i="1" s="1"/>
  <c r="G15" i="1" l="1"/>
  <c r="D62" i="1" s="1"/>
  <c r="B8" i="1"/>
  <c r="B9" i="1" s="1"/>
  <c r="H15" i="1"/>
  <c r="E62" i="1" s="1"/>
  <c r="B10" i="1" l="1"/>
  <c r="B11" i="1" s="1"/>
  <c r="B12" i="1" s="1"/>
  <c r="B13" i="1" s="1"/>
  <c r="B14" i="1" s="1"/>
  <c r="B18" i="1" s="1"/>
  <c r="B25" i="1" s="1"/>
  <c r="B31" i="1" s="1"/>
  <c r="B37" i="1" s="1"/>
  <c r="B46" i="1" s="1"/>
  <c r="B54" i="1" s="1"/>
  <c r="B19" i="2"/>
  <c r="E64" i="1"/>
  <c r="B21" i="2"/>
  <c r="B67" i="1" l="1"/>
  <c r="B68" i="1" s="1"/>
  <c r="B69" i="1" s="1"/>
  <c r="B70" i="1" s="1"/>
  <c r="B71" i="1" s="1"/>
  <c r="B72" i="1" s="1"/>
  <c r="B73" i="1" s="1"/>
  <c r="B74" i="1" s="1"/>
  <c r="B75" i="1" s="1"/>
  <c r="B76" i="1" s="1"/>
  <c r="B77" i="1" s="1"/>
  <c r="B78" i="1" s="1"/>
  <c r="B81" i="1" s="1"/>
  <c r="B82" i="1" s="1"/>
  <c r="B83" i="1" s="1"/>
  <c r="B84" i="1" s="1"/>
  <c r="B85" i="1" s="1"/>
  <c r="B86" i="1" s="1"/>
  <c r="B87" i="1" s="1"/>
  <c r="B88" i="1" s="1"/>
  <c r="B22" i="2"/>
</calcChain>
</file>

<file path=xl/sharedStrings.xml><?xml version="1.0" encoding="utf-8"?>
<sst xmlns="http://schemas.openxmlformats.org/spreadsheetml/2006/main" count="157" uniqueCount="147">
  <si>
    <t>Invulinstructie: geel gemarkeerde cellen zijn invulcellen en moeten door inschrijver worden ingevuld!</t>
  </si>
  <si>
    <t>Naam inschrijver:</t>
  </si>
  <si>
    <t>Onderdeel I</t>
  </si>
  <si>
    <t>Onderdeel II</t>
  </si>
  <si>
    <t>Onderdeel III</t>
  </si>
  <si>
    <t>Inschrijfprijs (incl. btw)</t>
  </si>
  <si>
    <t>(Zegge …………………………………………………………………………………………..</t>
  </si>
  <si>
    <t>euro, incl. btw)</t>
  </si>
  <si>
    <r>
      <t xml:space="preserve">- Verklaart dat deze opgegeven inschrijfprijs de totaalprijs is voor de uitvoering van de opdracht zoals beschreven in </t>
    </r>
    <r>
      <rPr>
        <sz val="10"/>
        <color rgb="FFFF0000"/>
        <rFont val="Arial"/>
        <family val="2"/>
      </rPr>
      <t>2.2</t>
    </r>
    <r>
      <rPr>
        <sz val="10"/>
        <color rgb="FF404040"/>
        <rFont val="Arial"/>
        <family val="2"/>
      </rPr>
      <t xml:space="preserve"> van het Beschrijvend document.</t>
    </r>
  </si>
  <si>
    <t>Aldus naar waarheid opgemaakt op ….. ……2024  te ………………….. (plaats)</t>
  </si>
  <si>
    <t>Naam rechtsgeldige vertegenwoordiger: ……………………………………………….</t>
  </si>
  <si>
    <t>Invulinstructie: geel gemarkeerde cellen zijn invulcellen en moeten door Inschrijver ingevuld worden!</t>
  </si>
  <si>
    <t>I.</t>
  </si>
  <si>
    <t>Prijs per artikel</t>
  </si>
  <si>
    <t>(Indicatieve) aantallen (A)</t>
  </si>
  <si>
    <t>Prijs per stuk excl. BTW
(B)</t>
  </si>
  <si>
    <t>21% BTW over prijs per stuk</t>
  </si>
  <si>
    <t>Totaalprijs onderdeel I excl. BTW
(A x B)</t>
  </si>
  <si>
    <t>Totaalprijs onderdeel I incl. 21% BTW</t>
  </si>
  <si>
    <t>21% BTW van de Totaalprijs 
onderdeel I</t>
  </si>
  <si>
    <t xml:space="preserve">Voertuiglader ExOx incl. bevestigingsmateriaal </t>
  </si>
  <si>
    <t>Totaalprijs onderdeel I</t>
  </si>
  <si>
    <t>II.</t>
  </si>
  <si>
    <t>Prijs losse materialen / onderdelen (per artikel)</t>
  </si>
  <si>
    <t>Totaalprijs onderdeel II gedurende 
5 jaar excl. BTW
(A x B)</t>
  </si>
  <si>
    <t>Totaalprijs onderdeel II gedurende 
5 jaar incl. 21% BTW</t>
  </si>
  <si>
    <t>21% BTW van de Totaalprijs onderdeel II</t>
  </si>
  <si>
    <t xml:space="preserve">Sensor(en) vervangen (inclusief levensduur) </t>
  </si>
  <si>
    <t>Zwavelwaterstofsensor</t>
  </si>
  <si>
    <t>Kooldioxidesensor</t>
  </si>
  <si>
    <t>Koolmonoxidesensor</t>
  </si>
  <si>
    <t>Zuurstofsensor</t>
  </si>
  <si>
    <t>Ex-sensor</t>
  </si>
  <si>
    <t xml:space="preserve">Filter(s) vervangen (stof/water) (inclusief levensduur) </t>
  </si>
  <si>
    <t>Kooldioxidedetectie</t>
  </si>
  <si>
    <t>Koolmonoxidedetectie</t>
  </si>
  <si>
    <t>ExOx-detectie</t>
  </si>
  <si>
    <t>11.1</t>
  </si>
  <si>
    <t>11.2</t>
  </si>
  <si>
    <t>11.3</t>
  </si>
  <si>
    <t>11.4</t>
  </si>
  <si>
    <t>Totaalprijs onderdeel II</t>
  </si>
  <si>
    <t>III.</t>
  </si>
  <si>
    <t>Prijs per stuk incl. 21% BTW</t>
  </si>
  <si>
    <t xml:space="preserve">Kalibratiegassen (cilinder) </t>
  </si>
  <si>
    <t>12.1</t>
  </si>
  <si>
    <t>12.2</t>
  </si>
  <si>
    <t>12.3</t>
  </si>
  <si>
    <t>Kooldioxide</t>
  </si>
  <si>
    <t>12.4</t>
  </si>
  <si>
    <t>Koolmonoxide</t>
  </si>
  <si>
    <t>13.1</t>
  </si>
  <si>
    <t>13.2</t>
  </si>
  <si>
    <t>13.3</t>
  </si>
  <si>
    <t>14.1</t>
  </si>
  <si>
    <t>14.2</t>
  </si>
  <si>
    <t>14.3</t>
  </si>
  <si>
    <t>14.4</t>
  </si>
  <si>
    <t>14.5</t>
  </si>
  <si>
    <t>Draagband ExOx</t>
  </si>
  <si>
    <t>15.1</t>
  </si>
  <si>
    <t>Totaalprijs onderdeel III</t>
  </si>
  <si>
    <t>Totaalprijs van de aanbieding</t>
  </si>
  <si>
    <t>Totaalprijs onderdelen 
I t/m III exclusief BTW</t>
  </si>
  <si>
    <t>Totaalprijs onderdelen
I t/m III inclusief BTW</t>
  </si>
  <si>
    <t xml:space="preserve">
BTW bedrag 21% over de totaalprijs onderdelen I t/m III
</t>
  </si>
  <si>
    <t xml:space="preserve">Totaalprijs van de aanbieding </t>
  </si>
  <si>
    <t>Inschrijfprijs</t>
  </si>
  <si>
    <t>IV</t>
  </si>
  <si>
    <t>Optionele prijzen (worden niet meegewogen tijdens de beoordeling van de inschrijfprijs)</t>
  </si>
  <si>
    <t>Prijs per stuk excl. BTW</t>
  </si>
  <si>
    <t xml:space="preserve"> 21% BTW over de prijs per stuk</t>
  </si>
  <si>
    <t>Multimeter</t>
  </si>
  <si>
    <t>ExOx: slang (minimaal 1,5 meter) en sonde voor puntmeting</t>
  </si>
  <si>
    <t xml:space="preserve">Arbeidsloon per uur (kan enkel van toepassing zijn als de VRR niet voor ontzorging kiest) </t>
  </si>
  <si>
    <t>V</t>
  </si>
  <si>
    <t>ExOx-detectie (accu)</t>
  </si>
  <si>
    <t xml:space="preserve">Optionele prijzen ontzorgen per artikel / Total Cost of Ownership (worden niet meegewogen tijdens de beoordeling van de inschrijfprijs) </t>
  </si>
  <si>
    <t>(Indicatieve) aantallen 
(A)</t>
  </si>
  <si>
    <t>Prijs ontzorging per stuk gedurende de initiële looptijd van 5 jaar van de overeenkomst excl. BTW
(B)</t>
  </si>
  <si>
    <t>Totaalprijs onderdeel VI excl. BTW
(A x B)</t>
  </si>
  <si>
    <t>Totaalprijs onderdeel VI incl. 21% BTW</t>
  </si>
  <si>
    <t>21% BTW van de Totaalprijs 
onderdeel VI</t>
  </si>
  <si>
    <t>Methaan 50% LEL en  18VOL% O2</t>
  </si>
  <si>
    <t>Propaan 50 % LEL en 18VOL% O2</t>
  </si>
  <si>
    <t>Kalibratiestation(s) voor ExOx-, CO- en TOX-meetapparaten voor 2 locaties van de VRR (prijs per 2 locaties)</t>
  </si>
  <si>
    <t>Kalibratiestation(s) voor CO-meetapparaat voor 2 locaties van de VRR (prijs per 2 locaties)</t>
  </si>
  <si>
    <t>11.5</t>
  </si>
  <si>
    <t>13.4</t>
  </si>
  <si>
    <r>
      <t>Kilometervergoeding (prijs per kilometer) (kan enkel van toepassing zijn als de VRR niet voor ontzorging kiest)</t>
    </r>
    <r>
      <rPr>
        <sz val="11"/>
        <color rgb="FFFF0000"/>
        <rFont val="Arial"/>
        <family val="2"/>
      </rPr>
      <t xml:space="preserve"> </t>
    </r>
  </si>
  <si>
    <t>15.2</t>
  </si>
  <si>
    <t>15.3</t>
  </si>
  <si>
    <t>15.5</t>
  </si>
  <si>
    <t>15.6</t>
  </si>
  <si>
    <t>Opleiding (inclusief certificaten, evt. herhaling, etc.)</t>
  </si>
  <si>
    <t>Draagband multimeter</t>
  </si>
  <si>
    <t>Opleiding ExOx  (prijs gedurende de initiële looptijd contract van 5 jaar)</t>
  </si>
  <si>
    <t>Opleiding TOX (prijs gedurende de initiële looptijd contract van 5 jaar)</t>
  </si>
  <si>
    <t>Kalibratiestation(s) voor ExOx-, CO- en TOX-meetapparaten voor 2 locaties van de VRR (prijs per 2 locaties, niet indicatief)</t>
  </si>
  <si>
    <t xml:space="preserve">Voertuiglader multimeter incl. bevestigingsmateriaal </t>
  </si>
  <si>
    <t>Kalibratiestation(s) voor CO-detectoren voor 2 locaties van de VRR (prijs per 2 locaties, niet indicatief)</t>
  </si>
  <si>
    <t>Accu los (inclusief levensduur)</t>
  </si>
  <si>
    <t>11.6</t>
  </si>
  <si>
    <t>12.5</t>
  </si>
  <si>
    <t>13.5</t>
  </si>
  <si>
    <t>Multimeter (accu) (hoeft niet te worden aangeboden, als 13.1, 13.2 en 13.3 van toepassing zijn)</t>
  </si>
  <si>
    <t>Batterijen los (inclusief levensduur)</t>
  </si>
  <si>
    <t>15.4</t>
  </si>
  <si>
    <t>15.7</t>
  </si>
  <si>
    <t>16.1</t>
  </si>
  <si>
    <t>Netlader of bureaulader ExOx</t>
  </si>
  <si>
    <t>Zwavelwaterstofdetectie (hoeft niet te worden aangeboden, als 14.2 van toepassing is én er geen multimeter aangeboden wordt)</t>
  </si>
  <si>
    <t>Kooldioxidedetectie (hoeft niet te worden aangeboden, als 14.3 van toepassing is én er geen multimeter aangeboden wordt)</t>
  </si>
  <si>
    <t>Zwavelwaterstofdetectie (accu) (hoeft niet te worden aangeboden, als 13.2 van toepassing is én er geen multimeter aangeboden wordt)</t>
  </si>
  <si>
    <t>Kooldioxidedetectie (accu) (hoeft niet te worden aangeboden, als 13.3 van toepassing is én er geen multimeter aangeboden wordt)</t>
  </si>
  <si>
    <t>Prijs per artikel of dienst</t>
  </si>
  <si>
    <t>17.1</t>
  </si>
  <si>
    <t>17.2</t>
  </si>
  <si>
    <t>Netlader of bureaulader multimeter</t>
  </si>
  <si>
    <t>Benodigde aantallen gedurende initiële looptijd van 5 jaar van de overeenkomst o.b.v. de vermelde indicatieve aantallen in cel D5 t/m D10
(A)</t>
  </si>
  <si>
    <t>Simulatieapparatuur of app</t>
  </si>
  <si>
    <t>Simulatieapparatuur of app: Multimeter</t>
  </si>
  <si>
    <t>Simulatieapparatuur of app: Kooldioxidedetectie</t>
  </si>
  <si>
    <t>Simulatieapparatuur of app: Koolmonoxidedetectie</t>
  </si>
  <si>
    <r>
      <t>- Verklaart zich door ondertekening van het prijsformulier, bereid op zich te nemen de werkzaamheden ten behoeve van het uitvoeren van de opdracht (leveren van de goederen en bijbehorende dienstverlening m.b.t. de Europese openbare aanbesteding levering en onderhoud van meetapparatuur en aanverwante leveringen en diensten aan de VRR, overeenkomstig de bepalingen en inhoud van het Beschrijvend document (incl. bijlagen en Nota’s van Inlichtingen) en aan te nemen voor de onderstaa</t>
    </r>
    <r>
      <rPr>
        <sz val="10"/>
        <rFont val="Arial"/>
        <family val="2"/>
      </rPr>
      <t>nde Inschrijfprijs,</t>
    </r>
    <r>
      <rPr>
        <sz val="10"/>
        <color rgb="FF404040"/>
        <rFont val="Arial"/>
        <family val="2"/>
      </rPr>
      <t xml:space="preserve"> weergegeven exclusief BTW en tevens het bedrag inclusief BTW (en de aparte vermelding van het BTW-bedrag en BTW-percentage). </t>
    </r>
  </si>
  <si>
    <t>Ammoniak</t>
  </si>
  <si>
    <t>Zwavelwaterstof</t>
  </si>
  <si>
    <t>Gecombineerd, ammoniak, zwavelwaterstof, kooldioxide</t>
  </si>
  <si>
    <t>Simulatieapparatuur of app: ammoniakdetectie</t>
  </si>
  <si>
    <t>Simulatieapparatuur of app: Zwavelwaterstofdetectie</t>
  </si>
  <si>
    <t xml:space="preserve">Ammoniaksensor </t>
  </si>
  <si>
    <t>Ammoniakdetectie</t>
  </si>
  <si>
    <t>Zwavelwaterstofdetectie</t>
  </si>
  <si>
    <t>Ammoniakdetectie (hoeft niet te worden aangeboden, als 14.1 van toepassing is én er geen multimeter aangeboden wordt)</t>
  </si>
  <si>
    <t>Ammoniakdetectie (accu)  (hoeft niet te worden aangeboden, als 13.1 van toepassing is én er geen multimeter aangeboden wordt)</t>
  </si>
  <si>
    <r>
      <t>ExOx-detector</t>
    </r>
    <r>
      <rPr>
        <sz val="11"/>
        <color rgb="FFFF0000"/>
        <rFont val="Arial"/>
        <family val="2"/>
      </rPr>
      <t>, inclusief toebehoren/accessoires zoals genoemd in eis ExOx ALG8</t>
    </r>
  </si>
  <si>
    <r>
      <t xml:space="preserve">Bijlage 5 Prijzenblad
Prijsformulier
Europese openbare aanbesteding 
Levering en onderhoud meetapparatuur
</t>
    </r>
    <r>
      <rPr>
        <b/>
        <sz val="16"/>
        <color rgb="FFFF0000"/>
        <rFont val="Arial"/>
        <family val="2"/>
      </rPr>
      <t>- Gewijzigd bij Nota van inlichtingen 2</t>
    </r>
  </si>
  <si>
    <r>
      <t>Bijlage 5 Prijsformulier Europese openbare aanbesteding Levering en onderhoud van meetapparatuur
Prijsopgave inschrijver</t>
    </r>
    <r>
      <rPr>
        <sz val="20"/>
        <color rgb="FFFF0000"/>
        <rFont val="Arial"/>
        <family val="2"/>
      </rPr>
      <t xml:space="preserve"> - Gewijzigd bij Nota van inlichtingen 2</t>
    </r>
  </si>
  <si>
    <r>
      <t>CO-detector</t>
    </r>
    <r>
      <rPr>
        <sz val="11"/>
        <color rgb="FFFF0000"/>
        <rFont val="Arial"/>
        <family val="2"/>
      </rPr>
      <t>, inclusief toebehoren/accessoires zoals genoemd in eis TOX ALG8</t>
    </r>
  </si>
  <si>
    <r>
      <t>CO2-detector</t>
    </r>
    <r>
      <rPr>
        <sz val="11"/>
        <color rgb="FFFF0000"/>
        <rFont val="Arial"/>
        <family val="2"/>
      </rPr>
      <t>, inclusief toebehoren/accessoires zoals genoemd in eis TOX ALG8</t>
    </r>
    <r>
      <rPr>
        <sz val="11"/>
        <rFont val="Arial"/>
        <family val="2"/>
      </rPr>
      <t xml:space="preserve"> (hoeft niet te worden aangeboden, als inschrijver de multimeter (prijsonderdeel 6) aanbiedt)</t>
    </r>
  </si>
  <si>
    <r>
      <t>H2S-detector</t>
    </r>
    <r>
      <rPr>
        <sz val="11"/>
        <color rgb="FFFF0000"/>
        <rFont val="Arial"/>
        <family val="2"/>
      </rPr>
      <t xml:space="preserve">, inclusief toebehoren/accessoires zoals genoemd in eis TOX ALG8 </t>
    </r>
    <r>
      <rPr>
        <sz val="11"/>
        <rFont val="Arial"/>
        <family val="2"/>
      </rPr>
      <t>(hoeft niet te worden aangeboden, als inschrijver de multimeter (prijsonderdeel 6) aanbiedt)</t>
    </r>
  </si>
  <si>
    <r>
      <t>NH3-detector</t>
    </r>
    <r>
      <rPr>
        <sz val="11"/>
        <color rgb="FFFF0000"/>
        <rFont val="Arial"/>
        <family val="2"/>
      </rPr>
      <t>, inclusief toebehoren/accessoires zoals genoemd in eis TOX ALG8</t>
    </r>
    <r>
      <rPr>
        <sz val="11"/>
        <rFont val="Arial"/>
        <family val="2"/>
      </rPr>
      <t xml:space="preserve"> (hoeft niet te worden aangeboden, als inschrijver de multimeter (prijsonderdeel 6) aanbiedt)</t>
    </r>
  </si>
  <si>
    <r>
      <t>Multimeter (-detector)</t>
    </r>
    <r>
      <rPr>
        <sz val="11"/>
        <color rgb="FFFF0000"/>
        <rFont val="Arial"/>
        <family val="2"/>
      </rPr>
      <t xml:space="preserve">, inclusief toebehoren/accessoires zoals genoemd in eis TOX ALG8 </t>
    </r>
    <r>
      <rPr>
        <sz val="11"/>
        <rFont val="Arial"/>
        <family val="2"/>
      </rPr>
      <t xml:space="preserve"> (hoeft niet te worden aangeboden, als inschrijver de CO2-detector (prijsonderdeel 3), H2S-detector (prijsonderdeel 4) en NH3-detector (prijsonderdeel 5) aanbiedt)</t>
    </r>
  </si>
  <si>
    <r>
      <t>CO2-detector</t>
    </r>
    <r>
      <rPr>
        <sz val="11"/>
        <color rgb="FFFF0000"/>
        <rFont val="Arial"/>
        <family val="2"/>
      </rPr>
      <t>, inclusief toebehoren/accessoires zoals genoemd in eis TOX ALG8</t>
    </r>
  </si>
  <si>
    <r>
      <t>H2S-detector</t>
    </r>
    <r>
      <rPr>
        <sz val="11"/>
        <color rgb="FFFF0000"/>
        <rFont val="Arial"/>
        <family val="2"/>
      </rPr>
      <t>, inclusief toebehoren/accessoires zoals genoemd in eis TOX ALG8</t>
    </r>
  </si>
  <si>
    <r>
      <t>NH3-detector</t>
    </r>
    <r>
      <rPr>
        <sz val="11"/>
        <color rgb="FFFF0000"/>
        <rFont val="Arial"/>
        <family val="2"/>
      </rPr>
      <t>, inclusief toebehoren/accessoires zoals genoemd in eis TOX ALG8</t>
    </r>
  </si>
  <si>
    <r>
      <t>Multimeter</t>
    </r>
    <r>
      <rPr>
        <sz val="11"/>
        <color rgb="FFFF0000"/>
        <rFont val="Arial"/>
        <family val="2"/>
      </rPr>
      <t>, inclusief toebehoren/accessoires zoals genoemd in eis TOX ALG8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</si>
</sst>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5" x14ac:knownFonts="1">
    <font>
      <sz val="11"/>
      <color theme="1"/>
      <name val="Calibri"/>
      <family val="2"/>
      <scheme val="minor"/>
    </font>
    <font>
      <sz val="11"/>
      <color theme="1"/>
      <name val="Calibri"/>
      <family val="2"/>
      <scheme val="minor"/>
    </font>
    <font>
      <sz val="8"/>
      <name val="Calibri"/>
      <family val="2"/>
      <scheme val="minor"/>
    </font>
    <font>
      <b/>
      <sz val="16"/>
      <color rgb="FFE36C0A"/>
      <name val="Arial"/>
      <family val="2"/>
    </font>
    <font>
      <sz val="10"/>
      <color rgb="FF404040"/>
      <name val="Arial"/>
      <family val="2"/>
    </font>
    <font>
      <sz val="10"/>
      <name val="Arial"/>
      <family val="2"/>
    </font>
    <font>
      <sz val="10"/>
      <color theme="1"/>
      <name val="Arial"/>
      <family val="2"/>
    </font>
    <font>
      <b/>
      <sz val="11"/>
      <color theme="1"/>
      <name val="Arial"/>
      <family val="2"/>
    </font>
    <font>
      <sz val="11"/>
      <color theme="1"/>
      <name val="Arial"/>
      <family val="2"/>
    </font>
    <font>
      <sz val="10"/>
      <color rgb="FFFF0000"/>
      <name val="Arial"/>
      <family val="2"/>
    </font>
    <font>
      <sz val="20"/>
      <color theme="1"/>
      <name val="Arial"/>
      <family val="2"/>
    </font>
    <font>
      <sz val="11"/>
      <color rgb="FFFF0000"/>
      <name val="Arial"/>
      <family val="2"/>
    </font>
    <font>
      <b/>
      <sz val="11"/>
      <color rgb="FF000000"/>
      <name val="Arial"/>
      <family val="2"/>
    </font>
    <font>
      <sz val="11"/>
      <name val="Arial"/>
      <family val="2"/>
    </font>
    <font>
      <sz val="11"/>
      <color rgb="FF0070C0"/>
      <name val="Arial"/>
      <family val="2"/>
    </font>
    <font>
      <b/>
      <sz val="11"/>
      <color rgb="FF00B050"/>
      <name val="Arial"/>
      <family val="2"/>
    </font>
    <font>
      <b/>
      <sz val="11"/>
      <color rgb="FFFF0000"/>
      <name val="Arial"/>
      <family val="2"/>
    </font>
    <font>
      <b/>
      <sz val="11"/>
      <name val="Arial"/>
      <family val="2"/>
    </font>
    <font>
      <b/>
      <u/>
      <sz val="11"/>
      <color theme="1"/>
      <name val="Arial"/>
      <family val="2"/>
    </font>
    <font>
      <b/>
      <sz val="14"/>
      <color theme="1"/>
      <name val="Arial"/>
      <family val="2"/>
    </font>
    <font>
      <b/>
      <u/>
      <sz val="14"/>
      <color theme="1"/>
      <name val="Arial"/>
      <family val="2"/>
    </font>
    <font>
      <b/>
      <sz val="14"/>
      <name val="Arial"/>
      <family val="2"/>
    </font>
    <font>
      <b/>
      <sz val="10"/>
      <name val="Arial"/>
      <family val="2"/>
    </font>
    <font>
      <b/>
      <sz val="16"/>
      <color rgb="FFFF0000"/>
      <name val="Arial"/>
      <family val="2"/>
    </font>
    <font>
      <sz val="20"/>
      <color rgb="FFFF000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E36C0A"/>
        <bgColor indexed="64"/>
      </patternFill>
    </fill>
  </fills>
  <borders count="26">
    <border>
      <left/>
      <right/>
      <top/>
      <bottom/>
      <diagonal/>
    </border>
    <border>
      <left/>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double">
        <color indexed="64"/>
      </top>
      <bottom/>
      <diagonal/>
    </border>
  </borders>
  <cellStyleXfs count="2">
    <xf numFmtId="0" fontId="0" fillId="0" borderId="0"/>
    <xf numFmtId="44" fontId="1" fillId="0" borderId="0" applyFont="0" applyFill="0" applyBorder="0" applyAlignment="0" applyProtection="0"/>
  </cellStyleXfs>
  <cellXfs count="184">
    <xf numFmtId="0" fontId="0" fillId="0" borderId="0" xfId="0"/>
    <xf numFmtId="44" fontId="5" fillId="0" borderId="0" xfId="1" applyFont="1" applyProtection="1"/>
    <xf numFmtId="44" fontId="22" fillId="0" borderId="25" xfId="1" applyFont="1" applyBorder="1" applyProtection="1"/>
    <xf numFmtId="0" fontId="4" fillId="3" borderId="0" xfId="0" applyFont="1" applyFill="1" applyAlignment="1" applyProtection="1">
      <alignment vertical="center"/>
      <protection locked="0"/>
    </xf>
    <xf numFmtId="0" fontId="6" fillId="3" borderId="0" xfId="0" applyFont="1" applyFill="1" applyProtection="1">
      <protection locked="0"/>
    </xf>
    <xf numFmtId="0" fontId="4" fillId="3" borderId="0" xfId="0" applyFont="1" applyFill="1" applyProtection="1">
      <protection locked="0"/>
    </xf>
    <xf numFmtId="44" fontId="7" fillId="2" borderId="4" xfId="1" applyFont="1" applyFill="1" applyBorder="1" applyAlignment="1" applyProtection="1">
      <alignment horizontal="justify" vertical="center" wrapText="1"/>
    </xf>
    <xf numFmtId="44" fontId="8" fillId="2" borderId="0" xfId="1" applyFont="1" applyFill="1" applyBorder="1" applyAlignment="1" applyProtection="1">
      <alignment horizontal="justify" vertical="center" wrapText="1"/>
    </xf>
    <xf numFmtId="44" fontId="19" fillId="0" borderId="19" xfId="1" applyFont="1" applyFill="1" applyBorder="1" applyAlignment="1" applyProtection="1">
      <alignment vertical="center" wrapText="1"/>
    </xf>
    <xf numFmtId="44" fontId="8" fillId="2" borderId="2" xfId="1" applyFont="1" applyFill="1" applyBorder="1" applyAlignment="1" applyProtection="1">
      <alignment horizontal="justify" vertical="center" wrapText="1"/>
    </xf>
    <xf numFmtId="44" fontId="8" fillId="3" borderId="14" xfId="0" applyNumberFormat="1" applyFont="1" applyFill="1" applyBorder="1" applyAlignment="1" applyProtection="1">
      <alignment horizontal="justify" vertical="center" wrapText="1"/>
      <protection locked="0"/>
    </xf>
    <xf numFmtId="44" fontId="8" fillId="3" borderId="7" xfId="0" applyNumberFormat="1" applyFont="1" applyFill="1" applyBorder="1" applyAlignment="1" applyProtection="1">
      <alignment horizontal="justify" vertical="center" wrapText="1"/>
      <protection locked="0"/>
    </xf>
    <xf numFmtId="44" fontId="13" fillId="3" borderId="7" xfId="0" applyNumberFormat="1" applyFont="1" applyFill="1" applyBorder="1" applyAlignment="1" applyProtection="1">
      <alignment horizontal="justify" vertical="center" wrapText="1"/>
      <protection locked="0"/>
    </xf>
    <xf numFmtId="0" fontId="8" fillId="3" borderId="7" xfId="0" applyFont="1" applyFill="1" applyBorder="1" applyAlignment="1" applyProtection="1">
      <alignment horizontal="center" vertical="center"/>
      <protection locked="0"/>
    </xf>
    <xf numFmtId="0" fontId="8" fillId="3" borderId="21" xfId="0" applyFont="1" applyFill="1" applyBorder="1" applyAlignment="1" applyProtection="1">
      <alignment horizontal="center" vertical="center"/>
      <protection locked="0"/>
    </xf>
    <xf numFmtId="44" fontId="8" fillId="3" borderId="21" xfId="0" applyNumberFormat="1" applyFont="1" applyFill="1" applyBorder="1" applyAlignment="1" applyProtection="1">
      <alignment horizontal="justify" vertical="center" wrapText="1"/>
      <protection locked="0"/>
    </xf>
    <xf numFmtId="0" fontId="8" fillId="3" borderId="3" xfId="0" applyFont="1" applyFill="1" applyBorder="1" applyAlignment="1" applyProtection="1">
      <alignment horizontal="center" vertical="center"/>
      <protection locked="0"/>
    </xf>
    <xf numFmtId="0" fontId="8" fillId="3" borderId="20" xfId="0" applyFont="1" applyFill="1" applyBorder="1" applyAlignment="1" applyProtection="1">
      <alignment horizontal="center" vertical="center"/>
      <protection locked="0"/>
    </xf>
    <xf numFmtId="44" fontId="8" fillId="3" borderId="8" xfId="0" applyNumberFormat="1" applyFont="1" applyFill="1" applyBorder="1" applyAlignment="1" applyProtection="1">
      <alignment horizontal="justify" vertical="center" wrapText="1"/>
      <protection locked="0"/>
    </xf>
    <xf numFmtId="0" fontId="8" fillId="3" borderId="11" xfId="0" applyFont="1" applyFill="1" applyBorder="1" applyAlignment="1" applyProtection="1">
      <alignment horizontal="center" vertical="center"/>
      <protection locked="0"/>
    </xf>
    <xf numFmtId="44" fontId="8" fillId="3" borderId="7" xfId="0" applyNumberFormat="1" applyFont="1" applyFill="1" applyBorder="1" applyAlignment="1" applyProtection="1">
      <alignment horizontal="left" vertical="center" wrapText="1"/>
      <protection locked="0"/>
    </xf>
    <xf numFmtId="44" fontId="13" fillId="3" borderId="7" xfId="0" applyNumberFormat="1" applyFont="1" applyFill="1" applyBorder="1" applyAlignment="1" applyProtection="1">
      <alignment horizontal="left" vertical="center" wrapText="1"/>
      <protection locked="0"/>
    </xf>
    <xf numFmtId="44" fontId="13" fillId="3" borderId="7" xfId="0" applyNumberFormat="1" applyFont="1" applyFill="1" applyBorder="1" applyAlignment="1" applyProtection="1">
      <alignment horizontal="left" vertical="center"/>
      <protection locked="0"/>
    </xf>
    <xf numFmtId="44" fontId="8" fillId="3" borderId="14" xfId="0" applyNumberFormat="1" applyFont="1" applyFill="1" applyBorder="1" applyAlignment="1" applyProtection="1">
      <alignment horizontal="left" vertical="center" wrapText="1"/>
      <protection locked="0"/>
    </xf>
    <xf numFmtId="44" fontId="8" fillId="3" borderId="8" xfId="0" applyNumberFormat="1" applyFont="1" applyFill="1" applyBorder="1" applyAlignment="1" applyProtection="1">
      <alignment horizontal="left" vertical="center" wrapText="1"/>
      <protection locked="0"/>
    </xf>
    <xf numFmtId="44" fontId="19" fillId="6" borderId="5" xfId="1" applyFont="1" applyFill="1" applyBorder="1" applyAlignment="1" applyProtection="1">
      <alignment horizontal="center" vertical="center" wrapText="1"/>
    </xf>
    <xf numFmtId="44" fontId="19" fillId="6" borderId="16" xfId="1" applyFont="1" applyFill="1" applyBorder="1" applyAlignment="1" applyProtection="1">
      <alignment horizontal="center" vertical="center" wrapText="1"/>
    </xf>
    <xf numFmtId="0" fontId="10" fillId="4" borderId="5" xfId="0" applyFont="1" applyFill="1" applyBorder="1" applyAlignment="1" applyProtection="1">
      <alignment horizontal="left" vertical="center" wrapText="1"/>
    </xf>
    <xf numFmtId="0" fontId="10" fillId="4" borderId="16" xfId="0" applyFont="1" applyFill="1" applyBorder="1" applyAlignment="1" applyProtection="1">
      <alignment horizontal="left" vertical="center" wrapText="1"/>
    </xf>
    <xf numFmtId="0" fontId="10" fillId="4" borderId="6" xfId="0" applyFont="1" applyFill="1" applyBorder="1" applyAlignment="1" applyProtection="1">
      <alignment horizontal="left" vertical="center" wrapText="1"/>
    </xf>
    <xf numFmtId="0" fontId="10" fillId="2" borderId="0" xfId="0" applyFont="1" applyFill="1" applyAlignment="1" applyProtection="1">
      <alignment horizontal="center"/>
    </xf>
    <xf numFmtId="0" fontId="11" fillId="2" borderId="0" xfId="0" applyFont="1" applyFill="1" applyProtection="1"/>
    <xf numFmtId="0" fontId="8" fillId="2" borderId="0" xfId="0" applyFont="1" applyFill="1" applyProtection="1"/>
    <xf numFmtId="0" fontId="20" fillId="3" borderId="5" xfId="0" applyFont="1" applyFill="1" applyBorder="1" applyAlignment="1" applyProtection="1">
      <alignment horizontal="left" vertical="center"/>
    </xf>
    <xf numFmtId="0" fontId="20" fillId="3" borderId="16" xfId="0" applyFont="1" applyFill="1" applyBorder="1" applyAlignment="1" applyProtection="1">
      <alignment horizontal="left" vertical="center"/>
    </xf>
    <xf numFmtId="0" fontId="20" fillId="3" borderId="6" xfId="0" applyFont="1" applyFill="1" applyBorder="1" applyAlignment="1" applyProtection="1">
      <alignment horizontal="left" vertical="center"/>
    </xf>
    <xf numFmtId="0" fontId="8" fillId="2" borderId="0" xfId="0" applyFont="1" applyFill="1" applyAlignment="1" applyProtection="1">
      <alignment horizontal="center"/>
    </xf>
    <xf numFmtId="0" fontId="8" fillId="2" borderId="0" xfId="0" applyFont="1" applyFill="1" applyAlignment="1" applyProtection="1">
      <alignment horizontal="left" vertical="center"/>
    </xf>
    <xf numFmtId="0" fontId="8" fillId="0" borderId="0" xfId="0" applyFont="1" applyProtection="1"/>
    <xf numFmtId="0" fontId="7" fillId="5" borderId="4" xfId="0" applyFont="1" applyFill="1" applyBorder="1" applyAlignment="1" applyProtection="1">
      <alignment horizontal="left" vertical="center"/>
    </xf>
    <xf numFmtId="0" fontId="7" fillId="5" borderId="16" xfId="0" applyFont="1" applyFill="1" applyBorder="1" applyAlignment="1" applyProtection="1">
      <alignment vertical="center"/>
    </xf>
    <xf numFmtId="0" fontId="17" fillId="5" borderId="4" xfId="0" applyFont="1" applyFill="1" applyBorder="1" applyAlignment="1" applyProtection="1">
      <alignment horizontal="center" vertical="center" wrapText="1"/>
    </xf>
    <xf numFmtId="0" fontId="7" fillId="5" borderId="4" xfId="0" applyFont="1" applyFill="1" applyBorder="1" applyAlignment="1" applyProtection="1">
      <alignment horizontal="center" vertical="center" wrapText="1"/>
    </xf>
    <xf numFmtId="0" fontId="7" fillId="2" borderId="14" xfId="0" applyFont="1" applyFill="1" applyBorder="1" applyAlignment="1" applyProtection="1">
      <alignment horizontal="left" vertical="center"/>
    </xf>
    <xf numFmtId="0" fontId="13" fillId="0" borderId="17" xfId="0" applyFont="1" applyBorder="1" applyAlignment="1" applyProtection="1">
      <alignment vertical="center" wrapText="1"/>
    </xf>
    <xf numFmtId="1" fontId="13" fillId="0" borderId="14" xfId="0" applyNumberFormat="1" applyFont="1" applyBorder="1" applyAlignment="1" applyProtection="1">
      <alignment horizontal="center" vertical="center" wrapText="1"/>
    </xf>
    <xf numFmtId="44" fontId="8" fillId="2" borderId="14" xfId="0" applyNumberFormat="1" applyFont="1" applyFill="1" applyBorder="1" applyAlignment="1" applyProtection="1">
      <alignment horizontal="justify" vertical="center" wrapText="1"/>
    </xf>
    <xf numFmtId="0" fontId="14" fillId="2" borderId="0" xfId="0" applyFont="1" applyFill="1" applyProtection="1"/>
    <xf numFmtId="0" fontId="7" fillId="2" borderId="7" xfId="0" applyFont="1" applyFill="1" applyBorder="1" applyAlignment="1" applyProtection="1">
      <alignment horizontal="left" vertical="center"/>
    </xf>
    <xf numFmtId="0" fontId="13" fillId="0" borderId="18" xfId="0" applyFont="1" applyBorder="1" applyAlignment="1" applyProtection="1">
      <alignment vertical="center" wrapText="1"/>
    </xf>
    <xf numFmtId="1" fontId="13" fillId="0" borderId="7" xfId="0" applyNumberFormat="1" applyFont="1" applyBorder="1" applyAlignment="1" applyProtection="1">
      <alignment horizontal="center" vertical="center" wrapText="1"/>
    </xf>
    <xf numFmtId="44" fontId="8" fillId="2" borderId="7" xfId="0" applyNumberFormat="1" applyFont="1" applyFill="1" applyBorder="1" applyAlignment="1" applyProtection="1">
      <alignment horizontal="justify" vertical="center" wrapText="1"/>
    </xf>
    <xf numFmtId="0" fontId="13" fillId="0" borderId="18" xfId="0" applyFont="1" applyBorder="1" applyAlignment="1" applyProtection="1">
      <alignment wrapText="1"/>
    </xf>
    <xf numFmtId="0" fontId="16" fillId="2" borderId="0" xfId="0" applyFont="1" applyFill="1" applyProtection="1"/>
    <xf numFmtId="0" fontId="13" fillId="0" borderId="18" xfId="0" applyFont="1" applyBorder="1" applyAlignment="1" applyProtection="1">
      <alignment horizontal="justify" vertical="center" wrapText="1"/>
    </xf>
    <xf numFmtId="44" fontId="13" fillId="2" borderId="7" xfId="0" applyNumberFormat="1" applyFont="1" applyFill="1" applyBorder="1" applyAlignment="1" applyProtection="1">
      <alignment horizontal="justify" vertical="center" wrapText="1"/>
    </xf>
    <xf numFmtId="1" fontId="11" fillId="0" borderId="7" xfId="0" applyNumberFormat="1" applyFont="1" applyBorder="1" applyAlignment="1" applyProtection="1">
      <alignment horizontal="center" vertical="center" wrapText="1"/>
    </xf>
    <xf numFmtId="0" fontId="7" fillId="2" borderId="21" xfId="0" applyFont="1" applyFill="1" applyBorder="1" applyAlignment="1" applyProtection="1">
      <alignment horizontal="left" vertical="center"/>
    </xf>
    <xf numFmtId="0" fontId="13" fillId="0" borderId="15" xfId="0" applyFont="1" applyBorder="1" applyAlignment="1" applyProtection="1">
      <alignment vertical="center" wrapText="1"/>
    </xf>
    <xf numFmtId="0" fontId="7" fillId="5" borderId="5" xfId="0" applyFont="1" applyFill="1" applyBorder="1" applyAlignment="1" applyProtection="1">
      <alignment vertical="center" wrapText="1"/>
    </xf>
    <xf numFmtId="0" fontId="16" fillId="5" borderId="16" xfId="0" applyFont="1" applyFill="1" applyBorder="1" applyAlignment="1" applyProtection="1">
      <alignment horizontal="left" vertical="center" wrapText="1"/>
    </xf>
    <xf numFmtId="44" fontId="7" fillId="5" borderId="16" xfId="0" applyNumberFormat="1" applyFont="1" applyFill="1" applyBorder="1" applyAlignment="1" applyProtection="1">
      <alignment horizontal="justify" vertical="center" wrapText="1"/>
    </xf>
    <xf numFmtId="44" fontId="7" fillId="5" borderId="4" xfId="0" applyNumberFormat="1" applyFont="1" applyFill="1" applyBorder="1" applyAlignment="1" applyProtection="1">
      <alignment horizontal="justify" vertical="center" wrapText="1"/>
    </xf>
    <xf numFmtId="44" fontId="7" fillId="5" borderId="4" xfId="0" applyNumberFormat="1" applyFont="1" applyFill="1" applyBorder="1" applyProtection="1"/>
    <xf numFmtId="0" fontId="15" fillId="2" borderId="0" xfId="0" applyFont="1" applyFill="1" applyAlignment="1" applyProtection="1">
      <alignment vertical="center"/>
    </xf>
    <xf numFmtId="0" fontId="17" fillId="5" borderId="4" xfId="0" applyFont="1" applyFill="1" applyBorder="1" applyAlignment="1" applyProtection="1">
      <alignment horizontal="left" vertical="center"/>
    </xf>
    <xf numFmtId="0" fontId="11" fillId="2" borderId="0" xfId="0" applyFont="1" applyFill="1" applyAlignment="1" applyProtection="1">
      <alignment vertical="top" wrapText="1"/>
    </xf>
    <xf numFmtId="0" fontId="7" fillId="5" borderId="21" xfId="0" applyFont="1" applyFill="1" applyBorder="1" applyAlignment="1" applyProtection="1">
      <alignment horizontal="left" vertical="center"/>
    </xf>
    <xf numFmtId="0" fontId="17" fillId="5" borderId="11" xfId="0" applyFont="1" applyFill="1" applyBorder="1" applyAlignment="1" applyProtection="1">
      <alignment vertical="center"/>
    </xf>
    <xf numFmtId="0" fontId="15" fillId="5" borderId="17" xfId="0" applyFont="1" applyFill="1" applyBorder="1" applyAlignment="1" applyProtection="1">
      <alignment horizontal="center" vertical="center"/>
    </xf>
    <xf numFmtId="44" fontId="8" fillId="5" borderId="17" xfId="0" applyNumberFormat="1" applyFont="1" applyFill="1" applyBorder="1" applyAlignment="1" applyProtection="1">
      <alignment horizontal="justify" vertical="center" wrapText="1"/>
    </xf>
    <xf numFmtId="0" fontId="7" fillId="5" borderId="24" xfId="0" applyFont="1" applyFill="1" applyBorder="1" applyAlignment="1" applyProtection="1">
      <alignment horizontal="center"/>
    </xf>
    <xf numFmtId="0" fontId="8" fillId="5" borderId="22" xfId="0" applyFont="1" applyFill="1" applyBorder="1" applyProtection="1"/>
    <xf numFmtId="0" fontId="8" fillId="2" borderId="7" xfId="0" applyFont="1" applyFill="1" applyBorder="1" applyAlignment="1" applyProtection="1">
      <alignment horizontal="left" vertical="center"/>
    </xf>
    <xf numFmtId="0" fontId="13" fillId="0" borderId="7" xfId="0" applyFont="1" applyBorder="1" applyAlignment="1" applyProtection="1">
      <alignment vertical="center"/>
    </xf>
    <xf numFmtId="44" fontId="8" fillId="2" borderId="14" xfId="0" applyNumberFormat="1" applyFont="1" applyFill="1" applyBorder="1" applyAlignment="1" applyProtection="1">
      <alignment horizontal="center" vertical="center"/>
    </xf>
    <xf numFmtId="44" fontId="8" fillId="2" borderId="7" xfId="0" applyNumberFormat="1" applyFont="1" applyFill="1" applyBorder="1" applyProtection="1"/>
    <xf numFmtId="0" fontId="8" fillId="0" borderId="7" xfId="0" applyFont="1" applyBorder="1" applyAlignment="1" applyProtection="1">
      <alignment vertical="center"/>
    </xf>
    <xf numFmtId="44" fontId="8" fillId="2" borderId="9" xfId="0" applyNumberFormat="1" applyFont="1" applyFill="1" applyBorder="1" applyAlignment="1" applyProtection="1">
      <alignment horizontal="center" vertical="center"/>
    </xf>
    <xf numFmtId="0" fontId="7" fillId="5" borderId="7" xfId="0" applyFont="1" applyFill="1" applyBorder="1" applyAlignment="1" applyProtection="1">
      <alignment horizontal="left" vertical="center"/>
    </xf>
    <xf numFmtId="0" fontId="17" fillId="5" borderId="3" xfId="0" applyFont="1" applyFill="1" applyBorder="1" applyAlignment="1" applyProtection="1">
      <alignment vertical="center"/>
    </xf>
    <xf numFmtId="0" fontId="15" fillId="5" borderId="18" xfId="0" applyFont="1" applyFill="1" applyBorder="1" applyAlignment="1" applyProtection="1">
      <alignment horizontal="center" vertical="center"/>
    </xf>
    <xf numFmtId="44" fontId="8" fillId="5" borderId="18" xfId="0" applyNumberFormat="1" applyFont="1" applyFill="1" applyBorder="1" applyAlignment="1" applyProtection="1">
      <alignment horizontal="justify" vertical="center" wrapText="1"/>
    </xf>
    <xf numFmtId="0" fontId="7" fillId="5" borderId="18" xfId="0" applyFont="1" applyFill="1" applyBorder="1" applyAlignment="1" applyProtection="1">
      <alignment horizontal="center"/>
    </xf>
    <xf numFmtId="44" fontId="8" fillId="5" borderId="23" xfId="0" applyNumberFormat="1" applyFont="1" applyFill="1" applyBorder="1" applyProtection="1"/>
    <xf numFmtId="0" fontId="16" fillId="5" borderId="18" xfId="0" applyFont="1" applyFill="1" applyBorder="1" applyProtection="1"/>
    <xf numFmtId="0" fontId="13" fillId="0" borderId="7" xfId="0" applyFont="1" applyBorder="1" applyAlignment="1" applyProtection="1">
      <alignment vertical="center" wrapText="1"/>
    </xf>
    <xf numFmtId="0" fontId="8" fillId="0" borderId="21" xfId="0" applyFont="1" applyBorder="1" applyAlignment="1" applyProtection="1">
      <alignment vertical="center"/>
    </xf>
    <xf numFmtId="44" fontId="8" fillId="2" borderId="21" xfId="0" applyNumberFormat="1" applyFont="1" applyFill="1" applyBorder="1" applyAlignment="1" applyProtection="1">
      <alignment horizontal="justify" vertical="center" wrapText="1"/>
    </xf>
    <xf numFmtId="44" fontId="8" fillId="2" borderId="9" xfId="0" applyNumberFormat="1" applyFont="1" applyFill="1" applyBorder="1" applyAlignment="1" applyProtection="1">
      <alignment horizontal="justify" vertical="center" wrapText="1"/>
    </xf>
    <xf numFmtId="44" fontId="8" fillId="2" borderId="21" xfId="0" applyNumberFormat="1" applyFont="1" applyFill="1" applyBorder="1" applyProtection="1"/>
    <xf numFmtId="0" fontId="7" fillId="5" borderId="14" xfId="0" applyFont="1" applyFill="1" applyBorder="1" applyAlignment="1" applyProtection="1">
      <alignment horizontal="left" vertical="center"/>
    </xf>
    <xf numFmtId="0" fontId="17" fillId="5" borderId="3" xfId="0" applyFont="1" applyFill="1" applyBorder="1" applyAlignment="1" applyProtection="1">
      <alignment horizontal="left" vertical="center"/>
    </xf>
    <xf numFmtId="0" fontId="17" fillId="5" borderId="18" xfId="0" applyFont="1" applyFill="1" applyBorder="1" applyAlignment="1" applyProtection="1">
      <alignment horizontal="left" vertical="center"/>
    </xf>
    <xf numFmtId="0" fontId="17" fillId="5" borderId="23" xfId="0" applyFont="1" applyFill="1" applyBorder="1" applyAlignment="1" applyProtection="1">
      <alignment horizontal="left" vertical="center"/>
    </xf>
    <xf numFmtId="0" fontId="13" fillId="2" borderId="11" xfId="0" applyFont="1" applyFill="1" applyBorder="1" applyAlignment="1" applyProtection="1">
      <alignment vertical="center" wrapText="1"/>
    </xf>
    <xf numFmtId="44" fontId="8" fillId="2" borderId="7" xfId="0" applyNumberFormat="1" applyFont="1" applyFill="1" applyBorder="1" applyAlignment="1" applyProtection="1">
      <alignment horizontal="center" vertical="center"/>
    </xf>
    <xf numFmtId="0" fontId="13" fillId="2" borderId="3" xfId="0" applyFont="1" applyFill="1" applyBorder="1" applyAlignment="1" applyProtection="1">
      <alignment vertical="center" wrapText="1"/>
    </xf>
    <xf numFmtId="0" fontId="13" fillId="0" borderId="21" xfId="0" applyFont="1" applyBorder="1" applyAlignment="1" applyProtection="1">
      <alignment vertical="center" wrapText="1"/>
    </xf>
    <xf numFmtId="0" fontId="8" fillId="2" borderId="8" xfId="0" applyFont="1" applyFill="1" applyBorder="1" applyAlignment="1" applyProtection="1">
      <alignment horizontal="left" vertical="center"/>
    </xf>
    <xf numFmtId="0" fontId="8" fillId="2" borderId="20" xfId="0" applyFont="1" applyFill="1" applyBorder="1" applyAlignment="1" applyProtection="1">
      <alignment vertical="center"/>
    </xf>
    <xf numFmtId="44" fontId="8" fillId="2" borderId="8" xfId="0" applyNumberFormat="1" applyFont="1" applyFill="1" applyBorder="1" applyAlignment="1" applyProtection="1">
      <alignment horizontal="justify" vertical="center" wrapText="1"/>
    </xf>
    <xf numFmtId="44" fontId="8" fillId="2" borderId="8" xfId="0" applyNumberFormat="1" applyFont="1" applyFill="1" applyBorder="1" applyAlignment="1" applyProtection="1">
      <alignment horizontal="center" vertical="center"/>
    </xf>
    <xf numFmtId="44" fontId="8" fillId="2" borderId="8" xfId="0" applyNumberFormat="1" applyFont="1" applyFill="1" applyBorder="1" applyProtection="1"/>
    <xf numFmtId="44" fontId="7" fillId="5" borderId="4" xfId="0" applyNumberFormat="1" applyFont="1" applyFill="1" applyBorder="1" applyAlignment="1" applyProtection="1">
      <alignment vertical="center"/>
    </xf>
    <xf numFmtId="0" fontId="7" fillId="0" borderId="16" xfId="0" applyFont="1" applyBorder="1" applyAlignment="1" applyProtection="1">
      <alignment horizontal="left" vertical="center"/>
    </xf>
    <xf numFmtId="0" fontId="7" fillId="0" borderId="16" xfId="0" applyFont="1" applyBorder="1" applyAlignment="1" applyProtection="1">
      <alignment vertical="center" wrapText="1"/>
    </xf>
    <xf numFmtId="0" fontId="16" fillId="0" borderId="16" xfId="0" applyFont="1" applyBorder="1" applyAlignment="1" applyProtection="1">
      <alignment horizontal="left" vertical="center" wrapText="1"/>
    </xf>
    <xf numFmtId="44" fontId="7" fillId="0" borderId="16" xfId="0" applyNumberFormat="1" applyFont="1" applyBorder="1" applyAlignment="1" applyProtection="1">
      <alignment horizontal="justify" vertical="center" wrapText="1"/>
    </xf>
    <xf numFmtId="44" fontId="7" fillId="0" borderId="1" xfId="0" applyNumberFormat="1" applyFont="1" applyBorder="1" applyProtection="1"/>
    <xf numFmtId="44" fontId="8" fillId="2" borderId="0" xfId="0" applyNumberFormat="1" applyFont="1" applyFill="1" applyProtection="1"/>
    <xf numFmtId="0" fontId="17" fillId="5" borderId="5" xfId="0" applyFont="1" applyFill="1" applyBorder="1" applyAlignment="1" applyProtection="1">
      <alignment vertical="center"/>
    </xf>
    <xf numFmtId="0" fontId="8" fillId="2" borderId="19" xfId="0" applyFont="1" applyFill="1" applyBorder="1" applyProtection="1"/>
    <xf numFmtId="0" fontId="7" fillId="5" borderId="13" xfId="0" applyFont="1" applyFill="1" applyBorder="1" applyAlignment="1" applyProtection="1">
      <alignment horizontal="left" vertical="center"/>
    </xf>
    <xf numFmtId="0" fontId="7" fillId="5" borderId="12" xfId="0" applyFont="1" applyFill="1" applyBorder="1" applyAlignment="1" applyProtection="1">
      <alignment vertical="center"/>
    </xf>
    <xf numFmtId="44" fontId="8" fillId="5" borderId="24" xfId="0" applyNumberFormat="1" applyFont="1" applyFill="1" applyBorder="1" applyAlignment="1" applyProtection="1">
      <alignment horizontal="justify" vertical="center" wrapText="1"/>
    </xf>
    <xf numFmtId="44" fontId="8" fillId="5" borderId="22" xfId="0" applyNumberFormat="1" applyFont="1" applyFill="1" applyBorder="1" applyAlignment="1" applyProtection="1">
      <alignment horizontal="justify" vertical="center" wrapText="1"/>
    </xf>
    <xf numFmtId="0" fontId="8" fillId="2" borderId="3" xfId="0" applyFont="1" applyFill="1" applyBorder="1" applyAlignment="1" applyProtection="1">
      <alignment vertical="center"/>
    </xf>
    <xf numFmtId="44" fontId="8" fillId="0" borderId="7" xfId="0" applyNumberFormat="1" applyFont="1" applyBorder="1" applyAlignment="1" applyProtection="1">
      <alignment horizontal="justify" vertical="center" wrapText="1"/>
    </xf>
    <xf numFmtId="0" fontId="13" fillId="2" borderId="7" xfId="0" applyFont="1" applyFill="1" applyBorder="1" applyAlignment="1" applyProtection="1">
      <alignment horizontal="left" vertical="center"/>
    </xf>
    <xf numFmtId="0" fontId="13" fillId="2" borderId="3" xfId="0" applyFont="1" applyFill="1" applyBorder="1" applyAlignment="1" applyProtection="1">
      <alignment vertical="center"/>
    </xf>
    <xf numFmtId="44" fontId="13" fillId="0" borderId="7" xfId="0" applyNumberFormat="1" applyFont="1" applyBorder="1" applyAlignment="1" applyProtection="1">
      <alignment horizontal="justify" vertical="center" wrapText="1"/>
    </xf>
    <xf numFmtId="0" fontId="8" fillId="5" borderId="18" xfId="0" applyFont="1" applyFill="1" applyBorder="1" applyAlignment="1" applyProtection="1">
      <alignment vertical="center"/>
    </xf>
    <xf numFmtId="0" fontId="8" fillId="5" borderId="23" xfId="0" applyFont="1" applyFill="1" applyBorder="1" applyAlignment="1" applyProtection="1">
      <alignment vertical="center"/>
    </xf>
    <xf numFmtId="44" fontId="8" fillId="2" borderId="7" xfId="0" applyNumberFormat="1" applyFont="1" applyFill="1" applyBorder="1" applyAlignment="1" applyProtection="1">
      <alignment vertical="center"/>
    </xf>
    <xf numFmtId="0" fontId="11" fillId="2" borderId="0" xfId="0" applyFont="1" applyFill="1" applyAlignment="1" applyProtection="1">
      <alignment wrapText="1"/>
    </xf>
    <xf numFmtId="0" fontId="8" fillId="2" borderId="1" xfId="0" applyFont="1" applyFill="1" applyBorder="1" applyAlignment="1" applyProtection="1">
      <alignment horizontal="left" vertical="center"/>
    </xf>
    <xf numFmtId="0" fontId="8" fillId="2" borderId="1" xfId="0" applyFont="1" applyFill="1" applyBorder="1" applyAlignment="1" applyProtection="1">
      <alignment vertical="center" wrapText="1"/>
    </xf>
    <xf numFmtId="0" fontId="11" fillId="2" borderId="1" xfId="0" applyFont="1" applyFill="1" applyBorder="1" applyAlignment="1" applyProtection="1">
      <alignment horizontal="left" vertical="center" wrapText="1"/>
    </xf>
    <xf numFmtId="44" fontId="8" fillId="2" borderId="1" xfId="0" applyNumberFormat="1" applyFont="1" applyFill="1" applyBorder="1" applyAlignment="1" applyProtection="1">
      <alignment horizontal="justify" vertical="center" wrapText="1"/>
    </xf>
    <xf numFmtId="0" fontId="17" fillId="5" borderId="5" xfId="0" applyFont="1" applyFill="1" applyBorder="1" applyAlignment="1" applyProtection="1">
      <alignment horizontal="left" vertical="center" wrapText="1"/>
    </xf>
    <xf numFmtId="0" fontId="17" fillId="5" borderId="6" xfId="0" applyFont="1" applyFill="1" applyBorder="1" applyAlignment="1" applyProtection="1">
      <alignment horizontal="left" vertical="center" wrapText="1"/>
    </xf>
    <xf numFmtId="0" fontId="12" fillId="5" borderId="4" xfId="0" applyFont="1" applyFill="1" applyBorder="1" applyAlignment="1" applyProtection="1">
      <alignment horizontal="center" vertical="center" wrapText="1"/>
    </xf>
    <xf numFmtId="0" fontId="17" fillId="2" borderId="5" xfId="0" applyFont="1" applyFill="1" applyBorder="1" applyAlignment="1" applyProtection="1">
      <alignment horizontal="left" vertical="center" wrapText="1"/>
    </xf>
    <xf numFmtId="0" fontId="17" fillId="2" borderId="6" xfId="0" applyFont="1" applyFill="1" applyBorder="1" applyAlignment="1" applyProtection="1">
      <alignment horizontal="left" vertical="center" wrapText="1"/>
    </xf>
    <xf numFmtId="44" fontId="7" fillId="2" borderId="4" xfId="0" applyNumberFormat="1" applyFont="1" applyFill="1" applyBorder="1" applyAlignment="1" applyProtection="1">
      <alignment horizontal="justify" vertical="center" wrapText="1"/>
    </xf>
    <xf numFmtId="44" fontId="7" fillId="2" borderId="4" xfId="0" applyNumberFormat="1" applyFont="1" applyFill="1" applyBorder="1" applyAlignment="1" applyProtection="1">
      <alignment vertical="center"/>
    </xf>
    <xf numFmtId="0" fontId="13" fillId="2" borderId="0" xfId="0" applyFont="1" applyFill="1" applyAlignment="1" applyProtection="1">
      <alignment horizontal="justify" vertical="center" wrapText="1"/>
    </xf>
    <xf numFmtId="44" fontId="8" fillId="2" borderId="0" xfId="0" applyNumberFormat="1" applyFont="1" applyFill="1" applyAlignment="1" applyProtection="1">
      <alignment horizontal="justify" vertical="center" wrapText="1"/>
    </xf>
    <xf numFmtId="0" fontId="21" fillId="6" borderId="5" xfId="0" applyFont="1" applyFill="1" applyBorder="1" applyAlignment="1" applyProtection="1">
      <alignment horizontal="left" vertical="center" wrapText="1"/>
    </xf>
    <xf numFmtId="0" fontId="21" fillId="6" borderId="16" xfId="0" applyFont="1" applyFill="1" applyBorder="1" applyAlignment="1" applyProtection="1">
      <alignment horizontal="left" vertical="center" wrapText="1"/>
    </xf>
    <xf numFmtId="0" fontId="21" fillId="6" borderId="6" xfId="0" applyFont="1" applyFill="1" applyBorder="1" applyAlignment="1" applyProtection="1">
      <alignment horizontal="left" vertical="center" wrapText="1"/>
    </xf>
    <xf numFmtId="0" fontId="13" fillId="2" borderId="2" xfId="0" applyFont="1" applyFill="1" applyBorder="1" applyAlignment="1" applyProtection="1">
      <alignment horizontal="justify" vertical="center" wrapText="1"/>
    </xf>
    <xf numFmtId="0" fontId="8" fillId="2" borderId="2" xfId="0" applyFont="1" applyFill="1" applyBorder="1" applyProtection="1"/>
    <xf numFmtId="44" fontId="8" fillId="2" borderId="2" xfId="0" applyNumberFormat="1" applyFont="1" applyFill="1" applyBorder="1" applyAlignment="1" applyProtection="1">
      <alignment horizontal="justify" vertical="center" wrapText="1"/>
    </xf>
    <xf numFmtId="0" fontId="7" fillId="2" borderId="19" xfId="0" applyFont="1" applyFill="1" applyBorder="1" applyAlignment="1" applyProtection="1">
      <alignment horizontal="center" vertical="center" wrapText="1"/>
    </xf>
    <xf numFmtId="0" fontId="7" fillId="2" borderId="0" xfId="0" applyFont="1" applyFill="1" applyAlignment="1" applyProtection="1">
      <alignment horizontal="center" vertical="center" wrapText="1"/>
    </xf>
    <xf numFmtId="0" fontId="14" fillId="2" borderId="0" xfId="0" applyFont="1" applyFill="1" applyAlignment="1" applyProtection="1">
      <alignment vertical="center" wrapText="1"/>
    </xf>
    <xf numFmtId="0" fontId="17" fillId="2" borderId="7" xfId="0" applyFont="1" applyFill="1" applyBorder="1" applyAlignment="1" applyProtection="1">
      <alignment horizontal="left" vertical="center"/>
    </xf>
    <xf numFmtId="0" fontId="13" fillId="2" borderId="7" xfId="0" applyFont="1" applyFill="1" applyBorder="1" applyAlignment="1" applyProtection="1">
      <alignment horizontal="left" vertical="center" wrapText="1"/>
    </xf>
    <xf numFmtId="44" fontId="8" fillId="2" borderId="7" xfId="0" applyNumberFormat="1" applyFont="1" applyFill="1" applyBorder="1" applyAlignment="1" applyProtection="1">
      <alignment horizontal="left" vertical="center" wrapText="1"/>
    </xf>
    <xf numFmtId="0" fontId="13" fillId="0" borderId="7" xfId="0" applyFont="1" applyBorder="1" applyAlignment="1" applyProtection="1">
      <alignment horizontal="left" vertical="center" wrapText="1"/>
    </xf>
    <xf numFmtId="0" fontId="13" fillId="0" borderId="9" xfId="0" applyFont="1" applyBorder="1" applyAlignment="1" applyProtection="1">
      <alignment horizontal="left" vertical="center"/>
    </xf>
    <xf numFmtId="0" fontId="13" fillId="2" borderId="3" xfId="0" applyFont="1" applyFill="1" applyBorder="1" applyAlignment="1" applyProtection="1">
      <alignment horizontal="left" vertical="center"/>
    </xf>
    <xf numFmtId="44" fontId="13" fillId="2" borderId="7" xfId="0" applyNumberFormat="1" applyFont="1" applyFill="1" applyBorder="1" applyAlignment="1" applyProtection="1">
      <alignment horizontal="left" vertical="center" wrapText="1"/>
    </xf>
    <xf numFmtId="0" fontId="13" fillId="2" borderId="14" xfId="0" applyFont="1" applyFill="1" applyBorder="1" applyAlignment="1" applyProtection="1">
      <alignment horizontal="left" vertical="center" wrapText="1"/>
    </xf>
    <xf numFmtId="44" fontId="8" fillId="2" borderId="14" xfId="0" applyNumberFormat="1" applyFont="1" applyFill="1" applyBorder="1" applyAlignment="1" applyProtection="1">
      <alignment horizontal="left" vertical="center" wrapText="1"/>
    </xf>
    <xf numFmtId="0" fontId="13" fillId="2" borderId="10" xfId="0" applyFont="1" applyFill="1" applyBorder="1" applyAlignment="1" applyProtection="1">
      <alignment horizontal="left" vertical="center" wrapText="1"/>
    </xf>
    <xf numFmtId="44" fontId="8" fillId="2" borderId="8" xfId="0" applyNumberFormat="1" applyFont="1" applyFill="1" applyBorder="1" applyAlignment="1" applyProtection="1">
      <alignment horizontal="left" vertical="center" wrapText="1"/>
    </xf>
    <xf numFmtId="0" fontId="8" fillId="0" borderId="0" xfId="0" applyFont="1" applyAlignment="1" applyProtection="1">
      <alignment horizontal="left" vertical="center"/>
    </xf>
    <xf numFmtId="0" fontId="8" fillId="0" borderId="0" xfId="0" applyFont="1" applyAlignment="1" applyProtection="1">
      <alignment vertical="center"/>
    </xf>
    <xf numFmtId="0" fontId="8" fillId="0" borderId="0" xfId="0" applyFont="1" applyAlignment="1" applyProtection="1">
      <alignment horizontal="center" vertical="center"/>
    </xf>
    <xf numFmtId="44" fontId="8" fillId="0" borderId="0" xfId="0" applyNumberFormat="1" applyFont="1" applyAlignment="1" applyProtection="1">
      <alignment horizontal="justify" vertical="center" wrapText="1"/>
    </xf>
    <xf numFmtId="44" fontId="8" fillId="0" borderId="0" xfId="0" applyNumberFormat="1" applyFont="1" applyAlignment="1" applyProtection="1">
      <alignment horizontal="center" vertical="center"/>
    </xf>
    <xf numFmtId="44" fontId="8" fillId="0" borderId="0" xfId="0" applyNumberFormat="1" applyFont="1" applyProtection="1"/>
    <xf numFmtId="0" fontId="11" fillId="0" borderId="0" xfId="0" applyFont="1" applyProtection="1"/>
    <xf numFmtId="0" fontId="17" fillId="5" borderId="5" xfId="0" applyFont="1" applyFill="1" applyBorder="1" applyAlignment="1" applyProtection="1">
      <alignment vertical="center" wrapText="1"/>
    </xf>
    <xf numFmtId="0" fontId="13" fillId="0" borderId="13" xfId="0" applyFont="1" applyBorder="1" applyAlignment="1" applyProtection="1">
      <alignment horizontal="left" vertical="center" wrapText="1"/>
    </xf>
    <xf numFmtId="0" fontId="11" fillId="2" borderId="0" xfId="0" applyFont="1" applyFill="1" applyAlignment="1" applyProtection="1">
      <alignment vertical="center" wrapText="1"/>
    </xf>
    <xf numFmtId="0" fontId="13" fillId="0" borderId="7" xfId="0" applyFont="1" applyBorder="1" applyAlignment="1" applyProtection="1">
      <alignment horizontal="left" vertical="center"/>
    </xf>
    <xf numFmtId="0" fontId="17" fillId="2" borderId="8" xfId="0" applyFont="1" applyFill="1" applyBorder="1" applyAlignment="1" applyProtection="1">
      <alignment horizontal="left" vertical="center"/>
    </xf>
    <xf numFmtId="0" fontId="13" fillId="0" borderId="8" xfId="0" applyFont="1" applyBorder="1" applyAlignment="1" applyProtection="1">
      <alignment horizontal="left" vertical="center" wrapText="1"/>
    </xf>
    <xf numFmtId="1" fontId="13" fillId="0" borderId="8" xfId="0" applyNumberFormat="1" applyFont="1" applyBorder="1" applyAlignment="1" applyProtection="1">
      <alignment horizontal="center" vertical="center" wrapText="1"/>
    </xf>
    <xf numFmtId="0" fontId="3" fillId="0" borderId="0" xfId="0" applyFont="1" applyAlignment="1" applyProtection="1">
      <alignment horizontal="center" vertical="center" wrapText="1"/>
    </xf>
    <xf numFmtId="0" fontId="18" fillId="3" borderId="4" xfId="0" applyFont="1" applyFill="1" applyBorder="1" applyAlignment="1" applyProtection="1">
      <alignment vertical="center" wrapText="1"/>
    </xf>
    <xf numFmtId="0" fontId="18" fillId="0" borderId="0" xfId="0" applyFont="1" applyAlignment="1" applyProtection="1">
      <alignment vertical="center" wrapText="1"/>
    </xf>
    <xf numFmtId="0" fontId="4" fillId="0" borderId="0" xfId="0" quotePrefix="1" applyFont="1" applyAlignment="1" applyProtection="1">
      <alignment wrapText="1"/>
    </xf>
    <xf numFmtId="0" fontId="5" fillId="0" borderId="0" xfId="0" applyFont="1" applyProtection="1"/>
    <xf numFmtId="44" fontId="5" fillId="0" borderId="0" xfId="0" applyNumberFormat="1" applyFont="1" applyProtection="1"/>
    <xf numFmtId="0" fontId="5" fillId="0" borderId="0" xfId="0" quotePrefix="1" applyFont="1" applyAlignment="1" applyProtection="1">
      <alignment wrapText="1"/>
    </xf>
    <xf numFmtId="0" fontId="13" fillId="0" borderId="0" xfId="0" applyFont="1" applyProtection="1"/>
    <xf numFmtId="0" fontId="22" fillId="0" borderId="0" xfId="0" applyFont="1" applyProtection="1"/>
    <xf numFmtId="0" fontId="4" fillId="0" borderId="0" xfId="0" applyFont="1" applyProtection="1"/>
    <xf numFmtId="0" fontId="6" fillId="0" borderId="0" xfId="0" applyFont="1" applyProtection="1"/>
  </cellXfs>
  <cellStyles count="2">
    <cellStyle name="Standaard" xfId="0" builtinId="0"/>
    <cellStyle name="Valuta" xfId="1" builtinId="4"/>
  </cellStyles>
  <dxfs count="0"/>
  <tableStyles count="0" defaultTableStyle="TableStyleMedium2" defaultPivotStyle="PivotStyleLight16"/>
  <colors>
    <mruColors>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3937000</xdr:colOff>
      <xdr:row>5</xdr:row>
      <xdr:rowOff>155575</xdr:rowOff>
    </xdr:to>
    <xdr:pic>
      <xdr:nvPicPr>
        <xdr:cNvPr id="2" name="Afbeelding 1">
          <a:extLst>
            <a:ext uri="{FF2B5EF4-FFF2-40B4-BE49-F238E27FC236}">
              <a16:creationId xmlns:a16="http://schemas.microsoft.com/office/drawing/2014/main" id="{245D2FEE-4166-48AE-93E0-F736E449569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7000" cy="1060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114FB-25A4-4631-820D-0CD0E830E205}">
  <dimension ref="A9:C31"/>
  <sheetViews>
    <sheetView tabSelected="1" topLeftCell="A16" workbookViewId="0">
      <selection activeCell="A34" sqref="A34"/>
    </sheetView>
  </sheetViews>
  <sheetFormatPr defaultColWidth="9.109375" defaultRowHeight="13.8" x14ac:dyDescent="0.25"/>
  <cols>
    <col min="1" max="1" width="72.6640625" style="38" customWidth="1"/>
    <col min="2" max="2" width="15.88671875" style="38" customWidth="1"/>
    <col min="3" max="16384" width="9.109375" style="38"/>
  </cols>
  <sheetData>
    <row r="9" spans="1:1" ht="105.75" customHeight="1" x14ac:dyDescent="0.25">
      <c r="A9" s="173" t="s">
        <v>136</v>
      </c>
    </row>
    <row r="11" spans="1:1" ht="14.4" thickBot="1" x14ac:dyDescent="0.3"/>
    <row r="12" spans="1:1" ht="36" customHeight="1" thickBot="1" x14ac:dyDescent="0.3">
      <c r="A12" s="174" t="s">
        <v>0</v>
      </c>
    </row>
    <row r="13" spans="1:1" ht="36" customHeight="1" x14ac:dyDescent="0.25">
      <c r="A13" s="175"/>
    </row>
    <row r="14" spans="1:1" ht="28.5" customHeight="1" x14ac:dyDescent="0.25">
      <c r="A14" s="3" t="s">
        <v>1</v>
      </c>
    </row>
    <row r="16" spans="1:1" ht="105.6" x14ac:dyDescent="0.25">
      <c r="A16" s="176" t="s">
        <v>124</v>
      </c>
    </row>
    <row r="19" spans="1:3" x14ac:dyDescent="0.25">
      <c r="A19" s="177" t="s">
        <v>2</v>
      </c>
      <c r="B19" s="178">
        <f>'Prijsopgave inschrijver'!H15</f>
        <v>0</v>
      </c>
    </row>
    <row r="20" spans="1:3" x14ac:dyDescent="0.25">
      <c r="A20" s="179" t="s">
        <v>3</v>
      </c>
      <c r="B20" s="1">
        <f>'Prijsopgave inschrijver'!H43</f>
        <v>0</v>
      </c>
    </row>
    <row r="21" spans="1:3" ht="14.4" thickBot="1" x14ac:dyDescent="0.3">
      <c r="A21" s="179" t="s">
        <v>4</v>
      </c>
      <c r="B21" s="1">
        <f>'Prijsopgave inschrijver'!F59</f>
        <v>0</v>
      </c>
      <c r="C21" s="180"/>
    </row>
    <row r="22" spans="1:3" ht="14.4" thickTop="1" x14ac:dyDescent="0.25">
      <c r="A22" s="181" t="s">
        <v>5</v>
      </c>
      <c r="B22" s="2">
        <f>SUM(B19:B21)</f>
        <v>0</v>
      </c>
    </row>
    <row r="23" spans="1:3" x14ac:dyDescent="0.25">
      <c r="A23" s="182"/>
    </row>
    <row r="24" spans="1:3" x14ac:dyDescent="0.25">
      <c r="A24" s="4" t="s">
        <v>6</v>
      </c>
      <c r="B24" s="183" t="s">
        <v>7</v>
      </c>
    </row>
    <row r="26" spans="1:3" ht="26.4" x14ac:dyDescent="0.25">
      <c r="A26" s="176" t="s">
        <v>8</v>
      </c>
    </row>
    <row r="28" spans="1:3" x14ac:dyDescent="0.25">
      <c r="A28" s="3" t="s">
        <v>9</v>
      </c>
    </row>
    <row r="30" spans="1:3" x14ac:dyDescent="0.25">
      <c r="A30" s="5" t="s">
        <v>10</v>
      </c>
    </row>
    <row r="31" spans="1:3" x14ac:dyDescent="0.25">
      <c r="A31" s="182"/>
    </row>
  </sheetData>
  <sheetProtection algorithmName="SHA-512" hashValue="lDdDILhs9MZ67Hxaz5aU+7CcSLVGQMsC2VHZbGJQEp0mnK7+E/v7seAK+sGNvNSkR+qQfuxUUQLCk5/KJ5DsyQ==" saltValue="Y0fg+yf8lc6Rs2HAD4d7x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88"/>
  <sheetViews>
    <sheetView view="pageBreakPreview" zoomScale="55" zoomScaleNormal="80" zoomScaleSheetLayoutView="55" workbookViewId="0">
      <selection activeCell="C5" sqref="C5"/>
    </sheetView>
  </sheetViews>
  <sheetFormatPr defaultColWidth="9.109375" defaultRowHeight="13.8" x14ac:dyDescent="0.25"/>
  <cols>
    <col min="1" max="1" width="6.33203125" style="32" customWidth="1"/>
    <col min="2" max="2" width="6.33203125" style="37" customWidth="1"/>
    <col min="3" max="3" width="88.88671875" style="32" customWidth="1"/>
    <col min="4" max="4" width="25.109375" style="32" customWidth="1"/>
    <col min="5" max="5" width="25.5546875" style="32" customWidth="1"/>
    <col min="6" max="8" width="23.5546875" style="32" customWidth="1"/>
    <col min="9" max="9" width="21.44140625" style="32" customWidth="1"/>
    <col min="10" max="10" width="58.109375" style="31" customWidth="1"/>
    <col min="11" max="16384" width="9.109375" style="32"/>
  </cols>
  <sheetData>
    <row r="1" spans="2:15" ht="60.75" customHeight="1" thickBot="1" x14ac:dyDescent="0.45">
      <c r="B1" s="27" t="s">
        <v>137</v>
      </c>
      <c r="C1" s="28"/>
      <c r="D1" s="28"/>
      <c r="E1" s="28"/>
      <c r="F1" s="28"/>
      <c r="G1" s="28"/>
      <c r="H1" s="29"/>
      <c r="I1" s="30"/>
    </row>
    <row r="2" spans="2:15" ht="30" customHeight="1" thickBot="1" x14ac:dyDescent="0.3">
      <c r="B2" s="33" t="s">
        <v>11</v>
      </c>
      <c r="C2" s="34"/>
      <c r="D2" s="34"/>
      <c r="E2" s="34"/>
      <c r="F2" s="34"/>
      <c r="G2" s="34"/>
      <c r="H2" s="35"/>
      <c r="I2" s="36"/>
    </row>
    <row r="3" spans="2:15" s="38" customFormat="1" ht="11.25" customHeight="1" thickBot="1" x14ac:dyDescent="0.3">
      <c r="B3" s="37"/>
      <c r="C3" s="32"/>
      <c r="D3" s="32"/>
      <c r="E3" s="32"/>
      <c r="F3" s="32"/>
      <c r="G3" s="32"/>
      <c r="H3" s="32"/>
      <c r="I3" s="32"/>
      <c r="J3" s="31"/>
      <c r="K3" s="32"/>
      <c r="L3" s="32"/>
      <c r="M3" s="32"/>
      <c r="N3" s="32"/>
      <c r="O3" s="32"/>
    </row>
    <row r="4" spans="2:15" ht="42" thickBot="1" x14ac:dyDescent="0.3">
      <c r="B4" s="39" t="s">
        <v>12</v>
      </c>
      <c r="C4" s="40" t="s">
        <v>13</v>
      </c>
      <c r="D4" s="41" t="s">
        <v>14</v>
      </c>
      <c r="E4" s="42" t="s">
        <v>15</v>
      </c>
      <c r="F4" s="42" t="s">
        <v>16</v>
      </c>
      <c r="G4" s="42" t="s">
        <v>17</v>
      </c>
      <c r="H4" s="42" t="s">
        <v>18</v>
      </c>
      <c r="I4" s="42" t="s">
        <v>19</v>
      </c>
    </row>
    <row r="5" spans="2:15" x14ac:dyDescent="0.25">
      <c r="B5" s="43">
        <v>1</v>
      </c>
      <c r="C5" s="44" t="s">
        <v>135</v>
      </c>
      <c r="D5" s="45">
        <v>158</v>
      </c>
      <c r="E5" s="10"/>
      <c r="F5" s="46">
        <f>E5*0.21</f>
        <v>0</v>
      </c>
      <c r="G5" s="46">
        <f t="shared" ref="G5:G14" si="0">E5*D5</f>
        <v>0</v>
      </c>
      <c r="H5" s="46">
        <f>D5*E5*1.21</f>
        <v>0</v>
      </c>
      <c r="I5" s="46">
        <f>D5*F5</f>
        <v>0</v>
      </c>
      <c r="J5" s="47"/>
    </row>
    <row r="6" spans="2:15" x14ac:dyDescent="0.25">
      <c r="B6" s="48">
        <f>B5+1</f>
        <v>2</v>
      </c>
      <c r="C6" s="49" t="s">
        <v>138</v>
      </c>
      <c r="D6" s="50">
        <v>437</v>
      </c>
      <c r="E6" s="11"/>
      <c r="F6" s="46">
        <f t="shared" ref="F6:F14" si="1">E6*0.21</f>
        <v>0</v>
      </c>
      <c r="G6" s="51">
        <f t="shared" si="0"/>
        <v>0</v>
      </c>
      <c r="H6" s="51">
        <f t="shared" ref="H6:H14" si="2">D6*E6*1.21</f>
        <v>0</v>
      </c>
      <c r="I6" s="51">
        <f t="shared" ref="I6:I14" si="3">D6*F6</f>
        <v>0</v>
      </c>
    </row>
    <row r="7" spans="2:15" ht="30.75" customHeight="1" x14ac:dyDescent="0.25">
      <c r="B7" s="48">
        <f t="shared" ref="B7:B14" si="4">B6+1</f>
        <v>3</v>
      </c>
      <c r="C7" s="49" t="s">
        <v>139</v>
      </c>
      <c r="D7" s="50">
        <v>25</v>
      </c>
      <c r="E7" s="11"/>
      <c r="F7" s="46">
        <f t="shared" si="1"/>
        <v>0</v>
      </c>
      <c r="G7" s="51">
        <f t="shared" si="0"/>
        <v>0</v>
      </c>
      <c r="H7" s="51">
        <f t="shared" si="2"/>
        <v>0</v>
      </c>
      <c r="I7" s="51">
        <f t="shared" si="3"/>
        <v>0</v>
      </c>
    </row>
    <row r="8" spans="2:15" ht="27.6" x14ac:dyDescent="0.25">
      <c r="B8" s="48">
        <f t="shared" si="4"/>
        <v>4</v>
      </c>
      <c r="C8" s="52" t="s">
        <v>140</v>
      </c>
      <c r="D8" s="50">
        <v>25</v>
      </c>
      <c r="E8" s="11"/>
      <c r="F8" s="46">
        <f t="shared" si="1"/>
        <v>0</v>
      </c>
      <c r="G8" s="51">
        <f t="shared" si="0"/>
        <v>0</v>
      </c>
      <c r="H8" s="51">
        <f t="shared" si="2"/>
        <v>0</v>
      </c>
      <c r="I8" s="51">
        <f t="shared" si="3"/>
        <v>0</v>
      </c>
      <c r="J8" s="53"/>
    </row>
    <row r="9" spans="2:15" ht="27.6" x14ac:dyDescent="0.25">
      <c r="B9" s="48">
        <f t="shared" si="4"/>
        <v>5</v>
      </c>
      <c r="C9" s="54" t="s">
        <v>141</v>
      </c>
      <c r="D9" s="50">
        <v>25</v>
      </c>
      <c r="E9" s="11"/>
      <c r="F9" s="46">
        <f t="shared" si="1"/>
        <v>0</v>
      </c>
      <c r="G9" s="51">
        <f t="shared" si="0"/>
        <v>0</v>
      </c>
      <c r="H9" s="51">
        <f t="shared" si="2"/>
        <v>0</v>
      </c>
      <c r="I9" s="51">
        <f t="shared" si="3"/>
        <v>0</v>
      </c>
    </row>
    <row r="10" spans="2:15" ht="53.25" customHeight="1" x14ac:dyDescent="0.25">
      <c r="B10" s="48">
        <f t="shared" si="4"/>
        <v>6</v>
      </c>
      <c r="C10" s="54" t="s">
        <v>142</v>
      </c>
      <c r="D10" s="50">
        <v>25</v>
      </c>
      <c r="E10" s="11"/>
      <c r="F10" s="46">
        <f t="shared" ref="F10" si="5">E10*0.21</f>
        <v>0</v>
      </c>
      <c r="G10" s="51">
        <f t="shared" ref="G10" si="6">E10*D10</f>
        <v>0</v>
      </c>
      <c r="H10" s="51">
        <f t="shared" ref="H10" si="7">D10*E10*1.21</f>
        <v>0</v>
      </c>
      <c r="I10" s="51">
        <f t="shared" ref="I10" si="8">D10*F10</f>
        <v>0</v>
      </c>
    </row>
    <row r="11" spans="2:15" ht="36.75" customHeight="1" x14ac:dyDescent="0.25">
      <c r="B11" s="48">
        <f>B10+1</f>
        <v>7</v>
      </c>
      <c r="C11" s="44" t="s">
        <v>100</v>
      </c>
      <c r="D11" s="50">
        <v>1</v>
      </c>
      <c r="E11" s="12"/>
      <c r="F11" s="55">
        <f>E11*0.21</f>
        <v>0</v>
      </c>
      <c r="G11" s="55">
        <f>E11*D11</f>
        <v>0</v>
      </c>
      <c r="H11" s="55">
        <f t="shared" si="2"/>
        <v>0</v>
      </c>
      <c r="I11" s="55">
        <f t="shared" si="3"/>
        <v>0</v>
      </c>
    </row>
    <row r="12" spans="2:15" ht="35.25" customHeight="1" x14ac:dyDescent="0.25">
      <c r="B12" s="48">
        <f t="shared" si="4"/>
        <v>8</v>
      </c>
      <c r="C12" s="44" t="s">
        <v>98</v>
      </c>
      <c r="D12" s="50">
        <v>1</v>
      </c>
      <c r="E12" s="12"/>
      <c r="F12" s="55">
        <f t="shared" ref="F12" si="9">E12*0.21</f>
        <v>0</v>
      </c>
      <c r="G12" s="55">
        <f t="shared" ref="G12" si="10">E12*D12</f>
        <v>0</v>
      </c>
      <c r="H12" s="55">
        <f t="shared" ref="H12" si="11">D12*E12*1.21</f>
        <v>0</v>
      </c>
      <c r="I12" s="55">
        <f t="shared" ref="I12" si="12">D12*F12</f>
        <v>0</v>
      </c>
    </row>
    <row r="13" spans="2:15" x14ac:dyDescent="0.25">
      <c r="B13" s="48">
        <f>B12+1</f>
        <v>9</v>
      </c>
      <c r="C13" s="49" t="s">
        <v>20</v>
      </c>
      <c r="D13" s="56">
        <v>10</v>
      </c>
      <c r="E13" s="11"/>
      <c r="F13" s="46">
        <f t="shared" si="1"/>
        <v>0</v>
      </c>
      <c r="G13" s="51">
        <f t="shared" si="0"/>
        <v>0</v>
      </c>
      <c r="H13" s="51">
        <f t="shared" si="2"/>
        <v>0</v>
      </c>
      <c r="I13" s="51">
        <f t="shared" si="3"/>
        <v>0</v>
      </c>
    </row>
    <row r="14" spans="2:15" ht="14.4" thickBot="1" x14ac:dyDescent="0.3">
      <c r="B14" s="57">
        <f t="shared" si="4"/>
        <v>10</v>
      </c>
      <c r="C14" s="58" t="s">
        <v>110</v>
      </c>
      <c r="D14" s="50">
        <v>5</v>
      </c>
      <c r="E14" s="11"/>
      <c r="F14" s="46">
        <f t="shared" si="1"/>
        <v>0</v>
      </c>
      <c r="G14" s="51">
        <f t="shared" si="0"/>
        <v>0</v>
      </c>
      <c r="H14" s="51">
        <f t="shared" si="2"/>
        <v>0</v>
      </c>
      <c r="I14" s="51">
        <f t="shared" si="3"/>
        <v>0</v>
      </c>
    </row>
    <row r="15" spans="2:15" ht="25.5" customHeight="1" thickBot="1" x14ac:dyDescent="0.3">
      <c r="B15" s="39"/>
      <c r="C15" s="59" t="s">
        <v>21</v>
      </c>
      <c r="D15" s="60"/>
      <c r="E15" s="61"/>
      <c r="F15" s="62">
        <f>SUM(F5:F14)</f>
        <v>0</v>
      </c>
      <c r="G15" s="63">
        <f>SUM(G5:G14)</f>
        <v>0</v>
      </c>
      <c r="H15" s="63">
        <f>SUM(H5:H14)</f>
        <v>0</v>
      </c>
      <c r="I15" s="63">
        <f>SUM(I5:I14)</f>
        <v>0</v>
      </c>
    </row>
    <row r="16" spans="2:15" ht="9.75" customHeight="1" thickBot="1" x14ac:dyDescent="0.3">
      <c r="D16" s="64"/>
    </row>
    <row r="17" spans="2:10" ht="111" thickBot="1" x14ac:dyDescent="0.3">
      <c r="B17" s="39" t="s">
        <v>22</v>
      </c>
      <c r="C17" s="65" t="s">
        <v>23</v>
      </c>
      <c r="D17" s="41" t="s">
        <v>119</v>
      </c>
      <c r="E17" s="42" t="s">
        <v>15</v>
      </c>
      <c r="F17" s="42" t="s">
        <v>16</v>
      </c>
      <c r="G17" s="42" t="s">
        <v>24</v>
      </c>
      <c r="H17" s="42" t="s">
        <v>25</v>
      </c>
      <c r="I17" s="42" t="s">
        <v>26</v>
      </c>
      <c r="J17" s="66"/>
    </row>
    <row r="18" spans="2:10" x14ac:dyDescent="0.25">
      <c r="B18" s="67">
        <f>B14+1</f>
        <v>11</v>
      </c>
      <c r="C18" s="68" t="s">
        <v>27</v>
      </c>
      <c r="D18" s="69"/>
      <c r="E18" s="70"/>
      <c r="F18" s="70"/>
      <c r="G18" s="69"/>
      <c r="H18" s="71"/>
      <c r="I18" s="72"/>
    </row>
    <row r="19" spans="2:10" x14ac:dyDescent="0.25">
      <c r="B19" s="73" t="s">
        <v>37</v>
      </c>
      <c r="C19" s="74" t="s">
        <v>130</v>
      </c>
      <c r="D19" s="13"/>
      <c r="E19" s="11"/>
      <c r="F19" s="51">
        <f>E19*0.21</f>
        <v>0</v>
      </c>
      <c r="G19" s="75">
        <f t="shared" ref="G19:G24" si="13">E19*D19</f>
        <v>0</v>
      </c>
      <c r="H19" s="46">
        <f t="shared" ref="H19:H24" si="14">D19*E19*1.21</f>
        <v>0</v>
      </c>
      <c r="I19" s="76">
        <f>D19*F19</f>
        <v>0</v>
      </c>
    </row>
    <row r="20" spans="2:10" x14ac:dyDescent="0.25">
      <c r="B20" s="73" t="s">
        <v>38</v>
      </c>
      <c r="C20" s="77" t="s">
        <v>28</v>
      </c>
      <c r="D20" s="13"/>
      <c r="E20" s="11"/>
      <c r="F20" s="51">
        <f t="shared" ref="F20:F24" si="15">E20*0.21</f>
        <v>0</v>
      </c>
      <c r="G20" s="75">
        <f t="shared" si="13"/>
        <v>0</v>
      </c>
      <c r="H20" s="46">
        <f t="shared" si="14"/>
        <v>0</v>
      </c>
      <c r="I20" s="76">
        <f t="shared" ref="I20:I42" si="16">D20*F20</f>
        <v>0</v>
      </c>
      <c r="J20" s="32"/>
    </row>
    <row r="21" spans="2:10" x14ac:dyDescent="0.25">
      <c r="B21" s="73" t="s">
        <v>39</v>
      </c>
      <c r="C21" s="77" t="s">
        <v>29</v>
      </c>
      <c r="D21" s="13"/>
      <c r="E21" s="11"/>
      <c r="F21" s="51">
        <f t="shared" si="15"/>
        <v>0</v>
      </c>
      <c r="G21" s="75">
        <f t="shared" si="13"/>
        <v>0</v>
      </c>
      <c r="H21" s="46">
        <f t="shared" si="14"/>
        <v>0</v>
      </c>
      <c r="I21" s="76">
        <f t="shared" si="16"/>
        <v>0</v>
      </c>
    </row>
    <row r="22" spans="2:10" x14ac:dyDescent="0.25">
      <c r="B22" s="73" t="s">
        <v>40</v>
      </c>
      <c r="C22" s="77" t="s">
        <v>30</v>
      </c>
      <c r="D22" s="13"/>
      <c r="E22" s="11"/>
      <c r="F22" s="51">
        <f t="shared" si="15"/>
        <v>0</v>
      </c>
      <c r="G22" s="75">
        <f t="shared" si="13"/>
        <v>0</v>
      </c>
      <c r="H22" s="46">
        <f t="shared" si="14"/>
        <v>0</v>
      </c>
      <c r="I22" s="76">
        <f t="shared" si="16"/>
        <v>0</v>
      </c>
    </row>
    <row r="23" spans="2:10" x14ac:dyDescent="0.25">
      <c r="B23" s="73" t="s">
        <v>87</v>
      </c>
      <c r="C23" s="77" t="s">
        <v>31</v>
      </c>
      <c r="D23" s="13"/>
      <c r="E23" s="11"/>
      <c r="F23" s="51">
        <f t="shared" si="15"/>
        <v>0</v>
      </c>
      <c r="G23" s="75">
        <f t="shared" si="13"/>
        <v>0</v>
      </c>
      <c r="H23" s="46">
        <f t="shared" si="14"/>
        <v>0</v>
      </c>
      <c r="I23" s="76">
        <f t="shared" si="16"/>
        <v>0</v>
      </c>
    </row>
    <row r="24" spans="2:10" x14ac:dyDescent="0.25">
      <c r="B24" s="73" t="s">
        <v>102</v>
      </c>
      <c r="C24" s="77" t="s">
        <v>32</v>
      </c>
      <c r="D24" s="13"/>
      <c r="E24" s="11"/>
      <c r="F24" s="51">
        <f t="shared" si="15"/>
        <v>0</v>
      </c>
      <c r="G24" s="78">
        <f t="shared" si="13"/>
        <v>0</v>
      </c>
      <c r="H24" s="46">
        <f t="shared" si="14"/>
        <v>0</v>
      </c>
      <c r="I24" s="76">
        <f t="shared" si="16"/>
        <v>0</v>
      </c>
    </row>
    <row r="25" spans="2:10" x14ac:dyDescent="0.25">
      <c r="B25" s="79">
        <f>B18+1</f>
        <v>12</v>
      </c>
      <c r="C25" s="80" t="s">
        <v>33</v>
      </c>
      <c r="D25" s="81"/>
      <c r="E25" s="82"/>
      <c r="F25" s="82"/>
      <c r="G25" s="81"/>
      <c r="H25" s="83"/>
      <c r="I25" s="84"/>
    </row>
    <row r="26" spans="2:10" x14ac:dyDescent="0.25">
      <c r="B26" s="73" t="s">
        <v>45</v>
      </c>
      <c r="C26" s="77" t="s">
        <v>131</v>
      </c>
      <c r="D26" s="13"/>
      <c r="E26" s="11"/>
      <c r="F26" s="51">
        <f t="shared" ref="F26:F35" si="17">E26*0.21</f>
        <v>0</v>
      </c>
      <c r="G26" s="75">
        <f>E26*D26</f>
        <v>0</v>
      </c>
      <c r="H26" s="46">
        <f t="shared" ref="H26:H30" si="18">D26*E26*1.21</f>
        <v>0</v>
      </c>
      <c r="I26" s="76">
        <f t="shared" si="16"/>
        <v>0</v>
      </c>
    </row>
    <row r="27" spans="2:10" x14ac:dyDescent="0.25">
      <c r="B27" s="73" t="s">
        <v>46</v>
      </c>
      <c r="C27" s="77" t="s">
        <v>132</v>
      </c>
      <c r="D27" s="13"/>
      <c r="E27" s="11"/>
      <c r="F27" s="51">
        <f t="shared" si="17"/>
        <v>0</v>
      </c>
      <c r="G27" s="75">
        <f>E27*D27</f>
        <v>0</v>
      </c>
      <c r="H27" s="46">
        <f t="shared" si="18"/>
        <v>0</v>
      </c>
      <c r="I27" s="76">
        <f t="shared" si="16"/>
        <v>0</v>
      </c>
    </row>
    <row r="28" spans="2:10" x14ac:dyDescent="0.25">
      <c r="B28" s="73" t="s">
        <v>47</v>
      </c>
      <c r="C28" s="77" t="s">
        <v>34</v>
      </c>
      <c r="D28" s="13"/>
      <c r="E28" s="11"/>
      <c r="F28" s="51">
        <f t="shared" si="17"/>
        <v>0</v>
      </c>
      <c r="G28" s="75">
        <f>E28*D28</f>
        <v>0</v>
      </c>
      <c r="H28" s="46">
        <f t="shared" si="18"/>
        <v>0</v>
      </c>
      <c r="I28" s="76">
        <f t="shared" si="16"/>
        <v>0</v>
      </c>
    </row>
    <row r="29" spans="2:10" x14ac:dyDescent="0.25">
      <c r="B29" s="73" t="s">
        <v>49</v>
      </c>
      <c r="C29" s="77" t="s">
        <v>35</v>
      </c>
      <c r="D29" s="13"/>
      <c r="E29" s="11"/>
      <c r="F29" s="51">
        <f t="shared" si="17"/>
        <v>0</v>
      </c>
      <c r="G29" s="75">
        <f>E29*D29</f>
        <v>0</v>
      </c>
      <c r="H29" s="46">
        <f t="shared" si="18"/>
        <v>0</v>
      </c>
      <c r="I29" s="76">
        <f t="shared" si="16"/>
        <v>0</v>
      </c>
    </row>
    <row r="30" spans="2:10" x14ac:dyDescent="0.25">
      <c r="B30" s="73" t="s">
        <v>103</v>
      </c>
      <c r="C30" s="77" t="s">
        <v>36</v>
      </c>
      <c r="D30" s="13"/>
      <c r="E30" s="11"/>
      <c r="F30" s="51">
        <f t="shared" si="17"/>
        <v>0</v>
      </c>
      <c r="G30" s="78">
        <f>E30*D30</f>
        <v>0</v>
      </c>
      <c r="H30" s="46">
        <f t="shared" si="18"/>
        <v>0</v>
      </c>
      <c r="I30" s="76">
        <f t="shared" si="16"/>
        <v>0</v>
      </c>
    </row>
    <row r="31" spans="2:10" x14ac:dyDescent="0.25">
      <c r="B31" s="79">
        <f>B25+1</f>
        <v>13</v>
      </c>
      <c r="C31" s="80" t="s">
        <v>106</v>
      </c>
      <c r="D31" s="81"/>
      <c r="E31" s="82"/>
      <c r="F31" s="82"/>
      <c r="G31" s="81"/>
      <c r="H31" s="85"/>
      <c r="I31" s="84"/>
    </row>
    <row r="32" spans="2:10" ht="27.6" x14ac:dyDescent="0.25">
      <c r="B32" s="73" t="s">
        <v>51</v>
      </c>
      <c r="C32" s="86" t="s">
        <v>133</v>
      </c>
      <c r="D32" s="13"/>
      <c r="E32" s="11"/>
      <c r="F32" s="51">
        <f t="shared" si="17"/>
        <v>0</v>
      </c>
      <c r="G32" s="75">
        <f>E32*D32</f>
        <v>0</v>
      </c>
      <c r="H32" s="46">
        <f t="shared" ref="H32:H42" si="19">D32*E32*1.21</f>
        <v>0</v>
      </c>
      <c r="I32" s="76">
        <f t="shared" si="16"/>
        <v>0</v>
      </c>
    </row>
    <row r="33" spans="2:9" ht="27.6" x14ac:dyDescent="0.25">
      <c r="B33" s="73" t="s">
        <v>52</v>
      </c>
      <c r="C33" s="86" t="s">
        <v>111</v>
      </c>
      <c r="D33" s="13"/>
      <c r="E33" s="11"/>
      <c r="F33" s="51">
        <f t="shared" si="17"/>
        <v>0</v>
      </c>
      <c r="G33" s="75">
        <f>E33*D33</f>
        <v>0</v>
      </c>
      <c r="H33" s="46">
        <f t="shared" si="19"/>
        <v>0</v>
      </c>
      <c r="I33" s="76">
        <f t="shared" si="16"/>
        <v>0</v>
      </c>
    </row>
    <row r="34" spans="2:9" ht="27.6" x14ac:dyDescent="0.25">
      <c r="B34" s="73" t="s">
        <v>53</v>
      </c>
      <c r="C34" s="86" t="s">
        <v>112</v>
      </c>
      <c r="D34" s="13"/>
      <c r="E34" s="11"/>
      <c r="F34" s="51">
        <f t="shared" si="17"/>
        <v>0</v>
      </c>
      <c r="G34" s="75">
        <f>E34*D34</f>
        <v>0</v>
      </c>
      <c r="H34" s="46">
        <f t="shared" si="19"/>
        <v>0</v>
      </c>
      <c r="I34" s="76">
        <f t="shared" si="16"/>
        <v>0</v>
      </c>
    </row>
    <row r="35" spans="2:9" x14ac:dyDescent="0.25">
      <c r="B35" s="73" t="s">
        <v>88</v>
      </c>
      <c r="C35" s="87" t="s">
        <v>35</v>
      </c>
      <c r="D35" s="14"/>
      <c r="E35" s="15"/>
      <c r="F35" s="88">
        <f t="shared" si="17"/>
        <v>0</v>
      </c>
      <c r="G35" s="78">
        <f>E35*D35</f>
        <v>0</v>
      </c>
      <c r="H35" s="89">
        <f t="shared" si="19"/>
        <v>0</v>
      </c>
      <c r="I35" s="90">
        <f t="shared" si="16"/>
        <v>0</v>
      </c>
    </row>
    <row r="36" spans="2:9" x14ac:dyDescent="0.25">
      <c r="B36" s="73" t="s">
        <v>104</v>
      </c>
      <c r="C36" s="87" t="s">
        <v>72</v>
      </c>
      <c r="D36" s="14"/>
      <c r="E36" s="15"/>
      <c r="F36" s="88">
        <f t="shared" ref="F36" si="20">E36*0.21</f>
        <v>0</v>
      </c>
      <c r="G36" s="78">
        <f>E36*D36</f>
        <v>0</v>
      </c>
      <c r="H36" s="89">
        <f t="shared" ref="H36" si="21">D36*E36*1.21</f>
        <v>0</v>
      </c>
      <c r="I36" s="90">
        <f t="shared" ref="I36" si="22">D36*F36</f>
        <v>0</v>
      </c>
    </row>
    <row r="37" spans="2:9" x14ac:dyDescent="0.25">
      <c r="B37" s="91">
        <f>B31+1</f>
        <v>14</v>
      </c>
      <c r="C37" s="92" t="s">
        <v>101</v>
      </c>
      <c r="D37" s="93"/>
      <c r="E37" s="93"/>
      <c r="F37" s="93"/>
      <c r="G37" s="93"/>
      <c r="H37" s="93"/>
      <c r="I37" s="94"/>
    </row>
    <row r="38" spans="2:9" ht="27.6" x14ac:dyDescent="0.25">
      <c r="B38" s="73" t="s">
        <v>54</v>
      </c>
      <c r="C38" s="95" t="s">
        <v>134</v>
      </c>
      <c r="D38" s="19"/>
      <c r="E38" s="10"/>
      <c r="F38" s="46">
        <f t="shared" ref="F38:F42" si="23">E38*0.21</f>
        <v>0</v>
      </c>
      <c r="G38" s="96">
        <f t="shared" ref="G38:G42" si="24">E38*D38</f>
        <v>0</v>
      </c>
      <c r="H38" s="51">
        <f t="shared" si="19"/>
        <v>0</v>
      </c>
      <c r="I38" s="76">
        <f t="shared" si="16"/>
        <v>0</v>
      </c>
    </row>
    <row r="39" spans="2:9" ht="27.6" x14ac:dyDescent="0.25">
      <c r="B39" s="73" t="s">
        <v>55</v>
      </c>
      <c r="C39" s="97" t="s">
        <v>113</v>
      </c>
      <c r="D39" s="16"/>
      <c r="E39" s="11"/>
      <c r="F39" s="51">
        <f t="shared" si="23"/>
        <v>0</v>
      </c>
      <c r="G39" s="96">
        <f t="shared" si="24"/>
        <v>0</v>
      </c>
      <c r="H39" s="51">
        <f t="shared" si="19"/>
        <v>0</v>
      </c>
      <c r="I39" s="76">
        <f t="shared" si="16"/>
        <v>0</v>
      </c>
    </row>
    <row r="40" spans="2:9" ht="27.6" x14ac:dyDescent="0.25">
      <c r="B40" s="73" t="s">
        <v>56</v>
      </c>
      <c r="C40" s="97" t="s">
        <v>114</v>
      </c>
      <c r="D40" s="16"/>
      <c r="E40" s="11"/>
      <c r="F40" s="51">
        <f t="shared" si="23"/>
        <v>0</v>
      </c>
      <c r="G40" s="96">
        <f t="shared" si="24"/>
        <v>0</v>
      </c>
      <c r="H40" s="51">
        <f t="shared" si="19"/>
        <v>0</v>
      </c>
      <c r="I40" s="76">
        <f t="shared" si="16"/>
        <v>0</v>
      </c>
    </row>
    <row r="41" spans="2:9" x14ac:dyDescent="0.25">
      <c r="B41" s="73" t="s">
        <v>58</v>
      </c>
      <c r="C41" s="98" t="s">
        <v>105</v>
      </c>
      <c r="D41" s="14"/>
      <c r="E41" s="15"/>
      <c r="F41" s="88">
        <f t="shared" si="23"/>
        <v>0</v>
      </c>
      <c r="G41" s="78">
        <f>E41*D41</f>
        <v>0</v>
      </c>
      <c r="H41" s="89">
        <f t="shared" si="19"/>
        <v>0</v>
      </c>
      <c r="I41" s="90">
        <f t="shared" si="16"/>
        <v>0</v>
      </c>
    </row>
    <row r="42" spans="2:9" ht="14.4" thickBot="1" x14ac:dyDescent="0.3">
      <c r="B42" s="99" t="s">
        <v>57</v>
      </c>
      <c r="C42" s="100" t="s">
        <v>76</v>
      </c>
      <c r="D42" s="17"/>
      <c r="E42" s="18"/>
      <c r="F42" s="101">
        <f t="shared" si="23"/>
        <v>0</v>
      </c>
      <c r="G42" s="102">
        <f t="shared" si="24"/>
        <v>0</v>
      </c>
      <c r="H42" s="101">
        <f t="shared" si="19"/>
        <v>0</v>
      </c>
      <c r="I42" s="103">
        <f t="shared" si="16"/>
        <v>0</v>
      </c>
    </row>
    <row r="43" spans="2:9" ht="33" customHeight="1" thickBot="1" x14ac:dyDescent="0.3">
      <c r="B43" s="39"/>
      <c r="C43" s="59" t="s">
        <v>41</v>
      </c>
      <c r="D43" s="60"/>
      <c r="E43" s="61"/>
      <c r="F43" s="62">
        <f>SUM(F19:F42)</f>
        <v>0</v>
      </c>
      <c r="G43" s="104">
        <f>SUM(G19:G42)</f>
        <v>0</v>
      </c>
      <c r="H43" s="104">
        <f>SUM(H19:H42)</f>
        <v>0</v>
      </c>
      <c r="I43" s="104">
        <f>SUM(I19:I42)</f>
        <v>0</v>
      </c>
    </row>
    <row r="44" spans="2:9" ht="14.4" thickBot="1" x14ac:dyDescent="0.3">
      <c r="B44" s="105"/>
      <c r="C44" s="106"/>
      <c r="D44" s="107"/>
      <c r="E44" s="108"/>
      <c r="F44" s="108"/>
      <c r="G44" s="109"/>
      <c r="H44" s="109"/>
      <c r="I44" s="110"/>
    </row>
    <row r="45" spans="2:9" ht="35.25" customHeight="1" thickBot="1" x14ac:dyDescent="0.3">
      <c r="B45" s="39" t="s">
        <v>42</v>
      </c>
      <c r="C45" s="111" t="s">
        <v>115</v>
      </c>
      <c r="D45" s="42" t="s">
        <v>15</v>
      </c>
      <c r="E45" s="42" t="s">
        <v>16</v>
      </c>
      <c r="F45" s="42" t="s">
        <v>43</v>
      </c>
      <c r="G45" s="112"/>
    </row>
    <row r="46" spans="2:9" x14ac:dyDescent="0.25">
      <c r="B46" s="113">
        <f>B37+1</f>
        <v>15</v>
      </c>
      <c r="C46" s="114" t="s">
        <v>44</v>
      </c>
      <c r="D46" s="115"/>
      <c r="E46" s="115"/>
      <c r="F46" s="116"/>
    </row>
    <row r="47" spans="2:9" x14ac:dyDescent="0.25">
      <c r="B47" s="73" t="s">
        <v>60</v>
      </c>
      <c r="C47" s="117" t="s">
        <v>125</v>
      </c>
      <c r="D47" s="11"/>
      <c r="E47" s="118">
        <f t="shared" ref="E47:E52" si="25">D47*0.21</f>
        <v>0</v>
      </c>
      <c r="F47" s="51">
        <f>D47+E47</f>
        <v>0</v>
      </c>
    </row>
    <row r="48" spans="2:9" x14ac:dyDescent="0.25">
      <c r="B48" s="73" t="s">
        <v>90</v>
      </c>
      <c r="C48" s="117" t="s">
        <v>126</v>
      </c>
      <c r="D48" s="11"/>
      <c r="E48" s="118">
        <f t="shared" si="25"/>
        <v>0</v>
      </c>
      <c r="F48" s="51">
        <f t="shared" ref="F48:F52" si="26">D48+E48</f>
        <v>0</v>
      </c>
    </row>
    <row r="49" spans="2:10" x14ac:dyDescent="0.25">
      <c r="B49" s="73" t="s">
        <v>91</v>
      </c>
      <c r="C49" s="117" t="s">
        <v>48</v>
      </c>
      <c r="D49" s="11"/>
      <c r="E49" s="118">
        <f t="shared" si="25"/>
        <v>0</v>
      </c>
      <c r="F49" s="51">
        <f t="shared" si="26"/>
        <v>0</v>
      </c>
    </row>
    <row r="50" spans="2:10" x14ac:dyDescent="0.25">
      <c r="B50" s="73" t="s">
        <v>107</v>
      </c>
      <c r="C50" s="117" t="s">
        <v>50</v>
      </c>
      <c r="D50" s="11"/>
      <c r="E50" s="118">
        <f t="shared" ref="E50" si="27">D50*0.21</f>
        <v>0</v>
      </c>
      <c r="F50" s="51">
        <f t="shared" ref="F50" si="28">D50+E50</f>
        <v>0</v>
      </c>
    </row>
    <row r="51" spans="2:10" s="31" customFormat="1" x14ac:dyDescent="0.25">
      <c r="B51" s="119" t="s">
        <v>92</v>
      </c>
      <c r="C51" s="120" t="s">
        <v>127</v>
      </c>
      <c r="D51" s="12"/>
      <c r="E51" s="121">
        <f t="shared" si="25"/>
        <v>0</v>
      </c>
      <c r="F51" s="55">
        <f t="shared" si="26"/>
        <v>0</v>
      </c>
    </row>
    <row r="52" spans="2:10" s="31" customFormat="1" x14ac:dyDescent="0.25">
      <c r="B52" s="119" t="s">
        <v>93</v>
      </c>
      <c r="C52" s="120" t="s">
        <v>83</v>
      </c>
      <c r="D52" s="12"/>
      <c r="E52" s="121">
        <f t="shared" si="25"/>
        <v>0</v>
      </c>
      <c r="F52" s="55">
        <f t="shared" si="26"/>
        <v>0</v>
      </c>
    </row>
    <row r="53" spans="2:10" s="31" customFormat="1" x14ac:dyDescent="0.25">
      <c r="B53" s="119" t="s">
        <v>108</v>
      </c>
      <c r="C53" s="120" t="s">
        <v>84</v>
      </c>
      <c r="D53" s="12"/>
      <c r="E53" s="121">
        <f t="shared" ref="E53" si="29">D53*0.21</f>
        <v>0</v>
      </c>
      <c r="F53" s="55">
        <f t="shared" ref="F53" si="30">D53+E53</f>
        <v>0</v>
      </c>
    </row>
    <row r="54" spans="2:10" x14ac:dyDescent="0.25">
      <c r="B54" s="79">
        <f>B46+1</f>
        <v>16</v>
      </c>
      <c r="C54" s="80" t="s">
        <v>120</v>
      </c>
      <c r="D54" s="122"/>
      <c r="E54" s="122"/>
      <c r="F54" s="123"/>
    </row>
    <row r="55" spans="2:10" x14ac:dyDescent="0.25">
      <c r="B55" s="119" t="s">
        <v>109</v>
      </c>
      <c r="C55" s="120" t="s">
        <v>36</v>
      </c>
      <c r="D55" s="11"/>
      <c r="E55" s="118">
        <f t="shared" ref="E55" si="31">D55*0.21</f>
        <v>0</v>
      </c>
      <c r="F55" s="124">
        <f t="shared" ref="F55" si="32">D55+E55</f>
        <v>0</v>
      </c>
      <c r="J55" s="125"/>
    </row>
    <row r="56" spans="2:10" x14ac:dyDescent="0.25">
      <c r="B56" s="79">
        <f>B54+1</f>
        <v>17</v>
      </c>
      <c r="C56" s="80" t="s">
        <v>94</v>
      </c>
      <c r="D56" s="122"/>
      <c r="E56" s="122"/>
      <c r="F56" s="123"/>
    </row>
    <row r="57" spans="2:10" x14ac:dyDescent="0.25">
      <c r="B57" s="119" t="s">
        <v>116</v>
      </c>
      <c r="C57" s="120" t="s">
        <v>96</v>
      </c>
      <c r="D57" s="11"/>
      <c r="E57" s="118">
        <f t="shared" ref="E57:E58" si="33">D57*0.21</f>
        <v>0</v>
      </c>
      <c r="F57" s="124">
        <f t="shared" ref="F57:F58" si="34">D57+E57</f>
        <v>0</v>
      </c>
    </row>
    <row r="58" spans="2:10" ht="14.4" thickBot="1" x14ac:dyDescent="0.3">
      <c r="B58" s="119" t="s">
        <v>117</v>
      </c>
      <c r="C58" s="120" t="s">
        <v>97</v>
      </c>
      <c r="D58" s="11"/>
      <c r="E58" s="118">
        <f t="shared" si="33"/>
        <v>0</v>
      </c>
      <c r="F58" s="124">
        <f t="shared" si="34"/>
        <v>0</v>
      </c>
    </row>
    <row r="59" spans="2:10" ht="20.100000000000001" customHeight="1" thickBot="1" x14ac:dyDescent="0.3">
      <c r="B59" s="39"/>
      <c r="C59" s="59" t="s">
        <v>61</v>
      </c>
      <c r="D59" s="104">
        <f>SUM(D47:D58)</f>
        <v>0</v>
      </c>
      <c r="E59" s="104">
        <f>SUM(E47:E58)</f>
        <v>0</v>
      </c>
      <c r="F59" s="104">
        <f>SUM(F47:F58)</f>
        <v>0</v>
      </c>
      <c r="G59" s="112"/>
    </row>
    <row r="60" spans="2:10" ht="20.100000000000001" customHeight="1" thickBot="1" x14ac:dyDescent="0.3">
      <c r="B60" s="126"/>
      <c r="C60" s="127"/>
      <c r="D60" s="128"/>
      <c r="E60" s="129"/>
      <c r="F60" s="129"/>
      <c r="G60" s="110"/>
      <c r="H60" s="110"/>
    </row>
    <row r="61" spans="2:10" ht="54.75" customHeight="1" thickBot="1" x14ac:dyDescent="0.3">
      <c r="B61" s="130" t="s">
        <v>62</v>
      </c>
      <c r="C61" s="131"/>
      <c r="D61" s="132" t="s">
        <v>63</v>
      </c>
      <c r="E61" s="132" t="s">
        <v>64</v>
      </c>
      <c r="F61" s="42" t="s">
        <v>65</v>
      </c>
    </row>
    <row r="62" spans="2:10" ht="35.25" customHeight="1" thickBot="1" x14ac:dyDescent="0.3">
      <c r="B62" s="133" t="s">
        <v>66</v>
      </c>
      <c r="C62" s="134"/>
      <c r="D62" s="6">
        <f>SUM(G15+G43+D59)</f>
        <v>0</v>
      </c>
      <c r="E62" s="135">
        <f>SUM(H15+H43+F59)</f>
        <v>0</v>
      </c>
      <c r="F62" s="136">
        <f>SUM(I15+I43+E59)</f>
        <v>0</v>
      </c>
    </row>
    <row r="63" spans="2:10" ht="14.4" thickBot="1" x14ac:dyDescent="0.3">
      <c r="C63" s="137"/>
      <c r="E63" s="7"/>
      <c r="F63" s="138"/>
    </row>
    <row r="64" spans="2:10" ht="45.75" customHeight="1" thickBot="1" x14ac:dyDescent="0.3">
      <c r="B64" s="139" t="s">
        <v>67</v>
      </c>
      <c r="C64" s="140"/>
      <c r="D64" s="141"/>
      <c r="E64" s="25">
        <f>E62</f>
        <v>0</v>
      </c>
      <c r="F64" s="26"/>
      <c r="G64" s="8"/>
    </row>
    <row r="65" spans="2:10" ht="14.4" thickBot="1" x14ac:dyDescent="0.3">
      <c r="C65" s="142"/>
      <c r="D65" s="143"/>
      <c r="E65" s="9"/>
      <c r="F65" s="144"/>
    </row>
    <row r="66" spans="2:10" ht="28.2" thickBot="1" x14ac:dyDescent="0.3">
      <c r="B66" s="39" t="s">
        <v>68</v>
      </c>
      <c r="C66" s="111" t="s">
        <v>69</v>
      </c>
      <c r="D66" s="42" t="s">
        <v>70</v>
      </c>
      <c r="E66" s="42" t="s">
        <v>43</v>
      </c>
      <c r="F66" s="42" t="s">
        <v>71</v>
      </c>
      <c r="G66" s="145"/>
      <c r="H66" s="146"/>
      <c r="J66" s="147"/>
    </row>
    <row r="67" spans="2:10" x14ac:dyDescent="0.25">
      <c r="B67" s="148">
        <f>B56+1</f>
        <v>18</v>
      </c>
      <c r="C67" s="149" t="s">
        <v>99</v>
      </c>
      <c r="D67" s="20"/>
      <c r="E67" s="150">
        <f t="shared" ref="E67:E76" si="35">D67*1.21</f>
        <v>0</v>
      </c>
      <c r="F67" s="150">
        <f t="shared" ref="F67:F76" si="36">D67*0.21</f>
        <v>0</v>
      </c>
      <c r="G67" s="138"/>
      <c r="H67" s="138"/>
      <c r="I67" s="138"/>
    </row>
    <row r="68" spans="2:10" x14ac:dyDescent="0.25">
      <c r="B68" s="148">
        <f t="shared" ref="B68:B78" si="37">B67+1</f>
        <v>19</v>
      </c>
      <c r="C68" s="151" t="s">
        <v>118</v>
      </c>
      <c r="D68" s="20"/>
      <c r="E68" s="150">
        <f t="shared" si="35"/>
        <v>0</v>
      </c>
      <c r="F68" s="150">
        <f t="shared" si="36"/>
        <v>0</v>
      </c>
      <c r="G68" s="138"/>
      <c r="H68" s="138"/>
      <c r="I68" s="138"/>
    </row>
    <row r="69" spans="2:10" x14ac:dyDescent="0.25">
      <c r="B69" s="148">
        <f t="shared" si="37"/>
        <v>20</v>
      </c>
      <c r="C69" s="152" t="s">
        <v>95</v>
      </c>
      <c r="D69" s="20"/>
      <c r="E69" s="150">
        <f t="shared" si="35"/>
        <v>0</v>
      </c>
      <c r="F69" s="150">
        <f t="shared" si="36"/>
        <v>0</v>
      </c>
      <c r="G69" s="110"/>
      <c r="H69" s="110"/>
    </row>
    <row r="70" spans="2:10" x14ac:dyDescent="0.25">
      <c r="B70" s="148">
        <f>B69+1</f>
        <v>21</v>
      </c>
      <c r="C70" s="153" t="s">
        <v>121</v>
      </c>
      <c r="D70" s="21"/>
      <c r="E70" s="154">
        <f t="shared" si="35"/>
        <v>0</v>
      </c>
      <c r="F70" s="154">
        <f t="shared" si="36"/>
        <v>0</v>
      </c>
      <c r="J70" s="125"/>
    </row>
    <row r="71" spans="2:10" x14ac:dyDescent="0.25">
      <c r="B71" s="148">
        <f t="shared" si="37"/>
        <v>22</v>
      </c>
      <c r="C71" s="153" t="s">
        <v>128</v>
      </c>
      <c r="D71" s="21"/>
      <c r="E71" s="154">
        <f t="shared" si="35"/>
        <v>0</v>
      </c>
      <c r="F71" s="154">
        <f t="shared" si="36"/>
        <v>0</v>
      </c>
    </row>
    <row r="72" spans="2:10" x14ac:dyDescent="0.25">
      <c r="B72" s="148">
        <f t="shared" si="37"/>
        <v>23</v>
      </c>
      <c r="C72" s="153" t="s">
        <v>129</v>
      </c>
      <c r="D72" s="21"/>
      <c r="E72" s="154">
        <f t="shared" si="35"/>
        <v>0</v>
      </c>
      <c r="F72" s="154">
        <f t="shared" si="36"/>
        <v>0</v>
      </c>
    </row>
    <row r="73" spans="2:10" x14ac:dyDescent="0.25">
      <c r="B73" s="148">
        <f t="shared" si="37"/>
        <v>24</v>
      </c>
      <c r="C73" s="153" t="s">
        <v>122</v>
      </c>
      <c r="D73" s="21"/>
      <c r="E73" s="154">
        <f t="shared" si="35"/>
        <v>0</v>
      </c>
      <c r="F73" s="154">
        <f t="shared" si="36"/>
        <v>0</v>
      </c>
    </row>
    <row r="74" spans="2:10" x14ac:dyDescent="0.25">
      <c r="B74" s="148">
        <f t="shared" si="37"/>
        <v>25</v>
      </c>
      <c r="C74" s="153" t="s">
        <v>123</v>
      </c>
      <c r="D74" s="21"/>
      <c r="E74" s="154">
        <f t="shared" si="35"/>
        <v>0</v>
      </c>
      <c r="F74" s="154">
        <f t="shared" si="36"/>
        <v>0</v>
      </c>
    </row>
    <row r="75" spans="2:10" x14ac:dyDescent="0.25">
      <c r="B75" s="148">
        <f t="shared" si="37"/>
        <v>26</v>
      </c>
      <c r="C75" s="119" t="s">
        <v>73</v>
      </c>
      <c r="D75" s="21"/>
      <c r="E75" s="154">
        <f t="shared" si="35"/>
        <v>0</v>
      </c>
      <c r="F75" s="154">
        <f t="shared" si="36"/>
        <v>0</v>
      </c>
      <c r="G75" s="110"/>
      <c r="H75" s="110"/>
    </row>
    <row r="76" spans="2:10" x14ac:dyDescent="0.25">
      <c r="B76" s="148">
        <f t="shared" si="37"/>
        <v>27</v>
      </c>
      <c r="C76" s="153" t="s">
        <v>59</v>
      </c>
      <c r="D76" s="22"/>
      <c r="E76" s="154">
        <f t="shared" si="35"/>
        <v>0</v>
      </c>
      <c r="F76" s="154">
        <f t="shared" si="36"/>
        <v>0</v>
      </c>
    </row>
    <row r="77" spans="2:10" ht="27.6" x14ac:dyDescent="0.25">
      <c r="B77" s="148">
        <f t="shared" si="37"/>
        <v>28</v>
      </c>
      <c r="C77" s="155" t="s">
        <v>89</v>
      </c>
      <c r="D77" s="23"/>
      <c r="E77" s="156">
        <f>D77*1.21</f>
        <v>0</v>
      </c>
      <c r="F77" s="156">
        <f>D77*0.21</f>
        <v>0</v>
      </c>
      <c r="G77" s="110"/>
      <c r="H77" s="110"/>
    </row>
    <row r="78" spans="2:10" ht="14.4" thickBot="1" x14ac:dyDescent="0.3">
      <c r="B78" s="148">
        <f t="shared" si="37"/>
        <v>29</v>
      </c>
      <c r="C78" s="157" t="s">
        <v>74</v>
      </c>
      <c r="D78" s="24"/>
      <c r="E78" s="158">
        <f>D78*1.21</f>
        <v>0</v>
      </c>
      <c r="F78" s="158">
        <f>D78*0.21</f>
        <v>0</v>
      </c>
      <c r="G78" s="110"/>
      <c r="H78" s="110"/>
    </row>
    <row r="79" spans="2:10" s="38" customFormat="1" ht="14.4" thickBot="1" x14ac:dyDescent="0.3">
      <c r="B79" s="159"/>
      <c r="C79" s="160"/>
      <c r="D79" s="161"/>
      <c r="E79" s="162"/>
      <c r="F79" s="162"/>
      <c r="G79" s="163"/>
      <c r="H79" s="162"/>
      <c r="I79" s="164"/>
      <c r="J79" s="165"/>
    </row>
    <row r="80" spans="2:10" s="38" customFormat="1" ht="83.4" thickBot="1" x14ac:dyDescent="0.3">
      <c r="B80" s="39" t="s">
        <v>75</v>
      </c>
      <c r="C80" s="166" t="s">
        <v>77</v>
      </c>
      <c r="D80" s="41" t="s">
        <v>78</v>
      </c>
      <c r="E80" s="42" t="s">
        <v>79</v>
      </c>
      <c r="F80" s="42" t="s">
        <v>16</v>
      </c>
      <c r="G80" s="42" t="s">
        <v>80</v>
      </c>
      <c r="H80" s="42" t="s">
        <v>81</v>
      </c>
      <c r="I80" s="42" t="s">
        <v>82</v>
      </c>
      <c r="J80" s="165"/>
    </row>
    <row r="81" spans="2:10" ht="19.5" customHeight="1" x14ac:dyDescent="0.25">
      <c r="B81" s="43">
        <f>B78+1</f>
        <v>30</v>
      </c>
      <c r="C81" s="167" t="s">
        <v>135</v>
      </c>
      <c r="D81" s="45">
        <v>158</v>
      </c>
      <c r="E81" s="10"/>
      <c r="F81" s="46">
        <f>E81*0.21</f>
        <v>0</v>
      </c>
      <c r="G81" s="46">
        <f t="shared" ref="G81:G88" si="38">E81*D81</f>
        <v>0</v>
      </c>
      <c r="H81" s="46">
        <f>D81*E81*1.21</f>
        <v>0</v>
      </c>
      <c r="I81" s="46">
        <f>D81*F81</f>
        <v>0</v>
      </c>
      <c r="J81" s="168"/>
    </row>
    <row r="82" spans="2:10" ht="18.75" customHeight="1" x14ac:dyDescent="0.25">
      <c r="B82" s="48">
        <f>B81+1</f>
        <v>31</v>
      </c>
      <c r="C82" s="151" t="s">
        <v>138</v>
      </c>
      <c r="D82" s="50">
        <v>437</v>
      </c>
      <c r="E82" s="11"/>
      <c r="F82" s="46">
        <f t="shared" ref="F82:F88" si="39">E82*0.21</f>
        <v>0</v>
      </c>
      <c r="G82" s="51">
        <f t="shared" si="38"/>
        <v>0</v>
      </c>
      <c r="H82" s="51">
        <f t="shared" ref="H82:H88" si="40">D82*E82*1.21</f>
        <v>0</v>
      </c>
      <c r="I82" s="51">
        <f t="shared" ref="I82:I88" si="41">D82*F82</f>
        <v>0</v>
      </c>
    </row>
    <row r="83" spans="2:10" x14ac:dyDescent="0.25">
      <c r="B83" s="48">
        <f t="shared" ref="B83:B88" si="42">B82+1</f>
        <v>32</v>
      </c>
      <c r="C83" s="151" t="s">
        <v>143</v>
      </c>
      <c r="D83" s="50">
        <v>25</v>
      </c>
      <c r="E83" s="11"/>
      <c r="F83" s="46">
        <f t="shared" si="39"/>
        <v>0</v>
      </c>
      <c r="G83" s="51">
        <f t="shared" si="38"/>
        <v>0</v>
      </c>
      <c r="H83" s="51">
        <f t="shared" si="40"/>
        <v>0</v>
      </c>
      <c r="I83" s="51">
        <f t="shared" si="41"/>
        <v>0</v>
      </c>
    </row>
    <row r="84" spans="2:10" x14ac:dyDescent="0.25">
      <c r="B84" s="48">
        <f t="shared" si="42"/>
        <v>33</v>
      </c>
      <c r="C84" s="169" t="s">
        <v>144</v>
      </c>
      <c r="D84" s="50">
        <v>25</v>
      </c>
      <c r="E84" s="11"/>
      <c r="F84" s="46">
        <f t="shared" si="39"/>
        <v>0</v>
      </c>
      <c r="G84" s="51">
        <f t="shared" si="38"/>
        <v>0</v>
      </c>
      <c r="H84" s="51">
        <f t="shared" si="40"/>
        <v>0</v>
      </c>
      <c r="I84" s="51">
        <f t="shared" si="41"/>
        <v>0</v>
      </c>
    </row>
    <row r="85" spans="2:10" x14ac:dyDescent="0.25">
      <c r="B85" s="48">
        <f t="shared" si="42"/>
        <v>34</v>
      </c>
      <c r="C85" s="151" t="s">
        <v>145</v>
      </c>
      <c r="D85" s="50">
        <v>25</v>
      </c>
      <c r="E85" s="11"/>
      <c r="F85" s="46">
        <f t="shared" si="39"/>
        <v>0</v>
      </c>
      <c r="G85" s="51">
        <f t="shared" si="38"/>
        <v>0</v>
      </c>
      <c r="H85" s="51">
        <f t="shared" si="40"/>
        <v>0</v>
      </c>
      <c r="I85" s="51">
        <f t="shared" si="41"/>
        <v>0</v>
      </c>
    </row>
    <row r="86" spans="2:10" x14ac:dyDescent="0.25">
      <c r="B86" s="48">
        <f t="shared" si="42"/>
        <v>35</v>
      </c>
      <c r="C86" s="151" t="s">
        <v>146</v>
      </c>
      <c r="D86" s="50">
        <v>25</v>
      </c>
      <c r="E86" s="11"/>
      <c r="F86" s="51">
        <f t="shared" si="39"/>
        <v>0</v>
      </c>
      <c r="G86" s="51">
        <f t="shared" si="38"/>
        <v>0</v>
      </c>
      <c r="H86" s="51">
        <f t="shared" si="40"/>
        <v>0</v>
      </c>
      <c r="I86" s="51">
        <f t="shared" si="41"/>
        <v>0</v>
      </c>
    </row>
    <row r="87" spans="2:10" ht="29.25" customHeight="1" x14ac:dyDescent="0.25">
      <c r="B87" s="148">
        <f t="shared" si="42"/>
        <v>36</v>
      </c>
      <c r="C87" s="151" t="s">
        <v>85</v>
      </c>
      <c r="D87" s="50">
        <v>1</v>
      </c>
      <c r="E87" s="11"/>
      <c r="F87" s="51">
        <f t="shared" ref="F87" si="43">E87*0.21</f>
        <v>0</v>
      </c>
      <c r="G87" s="51">
        <f t="shared" ref="G87" si="44">E87*D87</f>
        <v>0</v>
      </c>
      <c r="H87" s="51">
        <f t="shared" ref="H87" si="45">D87*E87*1.21</f>
        <v>0</v>
      </c>
      <c r="I87" s="51">
        <f t="shared" ref="I87" si="46">D87*F87</f>
        <v>0</v>
      </c>
    </row>
    <row r="88" spans="2:10" ht="29.25" customHeight="1" thickBot="1" x14ac:dyDescent="0.3">
      <c r="B88" s="170">
        <f t="shared" si="42"/>
        <v>37</v>
      </c>
      <c r="C88" s="171" t="s">
        <v>86</v>
      </c>
      <c r="D88" s="172">
        <v>1</v>
      </c>
      <c r="E88" s="18"/>
      <c r="F88" s="101">
        <f t="shared" si="39"/>
        <v>0</v>
      </c>
      <c r="G88" s="101">
        <f t="shared" si="38"/>
        <v>0</v>
      </c>
      <c r="H88" s="101">
        <f t="shared" si="40"/>
        <v>0</v>
      </c>
      <c r="I88" s="101">
        <f t="shared" si="41"/>
        <v>0</v>
      </c>
    </row>
  </sheetData>
  <sheetProtection algorithmName="SHA-512" hashValue="Z0j0QZ/dMZudJZHejEANyYlr9axBuYV48R9lFOpnsi0LwLLFkfsbYgc1csBGfzAzlGSWRvgO24O+ky9XF15WVw==" saltValue="POjuvuyELT/reTX+KEDl0w==" spinCount="100000" sheet="1" objects="1" scenarios="1"/>
  <mergeCells count="7">
    <mergeCell ref="B1:H1"/>
    <mergeCell ref="B2:H2"/>
    <mergeCell ref="B64:D64"/>
    <mergeCell ref="B61:C61"/>
    <mergeCell ref="B62:C62"/>
    <mergeCell ref="E64:F64"/>
    <mergeCell ref="C37:I37"/>
  </mergeCells>
  <phoneticPr fontId="2" type="noConversion"/>
  <pageMargins left="0.7" right="0.7" top="0.75" bottom="0.75" header="0.3" footer="0.3"/>
  <pageSetup paperSize="9" scale="4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5BFB43-CEA5-4F0B-9282-1AD94DF0E76B}">
  <ds:schemaRefs>
    <ds:schemaRef ds:uri="http://www.w3.org/XML/1998/namespace"/>
    <ds:schemaRef ds:uri="http://purl.org/dc/elements/1.1/"/>
    <ds:schemaRef ds:uri="http://schemas.microsoft.com/office/infopath/2007/PartnerControls"/>
    <ds:schemaRef ds:uri="http://schemas.microsoft.com/office/2006/documentManagement/types"/>
    <ds:schemaRef ds:uri="http://purl.org/dc/terms/"/>
    <ds:schemaRef ds:uri="http://purl.org/dc/dcmitype/"/>
    <ds:schemaRef ds:uri="b77e2b43-37d4-4532-953b-53983e0992e2"/>
    <ds:schemaRef ds:uri="962d65e8-ec2e-4f08-b510-02888a857b6e"/>
    <ds:schemaRef ds:uri="http://schemas.openxmlformats.org/package/2006/metadata/core-properties"/>
    <ds:schemaRef ds:uri="40faa72d-7604-4f4d-a488-93cffb7df14f"/>
    <ds:schemaRef ds:uri="http://schemas.microsoft.com/office/2006/metadata/properties"/>
  </ds:schemaRefs>
</ds:datastoreItem>
</file>

<file path=customXml/itemProps2.xml><?xml version="1.0" encoding="utf-8"?>
<ds:datastoreItem xmlns:ds="http://schemas.openxmlformats.org/officeDocument/2006/customXml" ds:itemID="{E005B4B0-F697-43D5-BF84-5F86D46C65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6ADD73-5A17-4ECD-9F1C-F89CD9FAC0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Prijsformulier</vt:lpstr>
      <vt:lpstr>Prijsopgave inschrijver</vt:lpstr>
      <vt:lpstr>'Prijsopgave inschrijver'!Afdrukbereik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Lucassen, Joost</dc:creator>
  <cp:keywords/>
  <dc:description/>
  <cp:lastModifiedBy>Carine Mulder</cp:lastModifiedBy>
  <cp:revision/>
  <dcterms:created xsi:type="dcterms:W3CDTF">2019-11-15T07:54:18Z</dcterms:created>
  <dcterms:modified xsi:type="dcterms:W3CDTF">2023-11-08T13:58:03Z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