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03.Accommodaties\2024\Z23 127873 opv Oekr. - Dorpsstr - C\04. Aanbestedingsdocument\te publiceren\"/>
    </mc:Choice>
  </mc:AlternateContent>
  <xr:revisionPtr revIDLastSave="0" documentId="13_ncr:1_{82653C37-2A18-4654-9EBB-E34E5671B660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1" l="1"/>
  <c r="I85" i="1"/>
  <c r="I84" i="1"/>
  <c r="G85" i="1"/>
  <c r="G84" i="1"/>
  <c r="G82" i="1"/>
  <c r="D87" i="1"/>
  <c r="D86" i="1"/>
  <c r="E83" i="1"/>
  <c r="E84" i="1"/>
  <c r="E85" i="1"/>
  <c r="E82" i="1"/>
  <c r="H83" i="1"/>
  <c r="I83" i="1" s="1"/>
  <c r="F83" i="1"/>
  <c r="G83" i="1" s="1"/>
  <c r="I51" i="1"/>
  <c r="G51" i="1"/>
  <c r="I77" i="1"/>
  <c r="G77" i="1"/>
  <c r="I64" i="1"/>
  <c r="G6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2" i="1"/>
  <c r="I34" i="1"/>
  <c r="I13" i="1"/>
  <c r="G13" i="1"/>
  <c r="E64" i="1"/>
  <c r="E51" i="1"/>
  <c r="H76" i="1"/>
  <c r="H78" i="1" s="1"/>
  <c r="F76" i="1"/>
  <c r="F78" i="1" s="1"/>
  <c r="F63" i="1"/>
  <c r="F65" i="1" s="1"/>
  <c r="H63" i="1"/>
  <c r="H65" i="1" s="1"/>
  <c r="H50" i="1"/>
  <c r="H52" i="1" s="1"/>
  <c r="F50" i="1"/>
  <c r="F52" i="1" s="1"/>
  <c r="D50" i="1"/>
  <c r="D52" i="1" s="1"/>
  <c r="G34" i="1"/>
  <c r="H33" i="1"/>
  <c r="H35" i="1" s="1"/>
  <c r="F33" i="1"/>
  <c r="F35" i="1" s="1"/>
  <c r="D33" i="1"/>
  <c r="D35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2" i="1"/>
  <c r="E12" i="1"/>
  <c r="I33" i="1" l="1"/>
  <c r="I35" i="1" s="1"/>
  <c r="G33" i="1"/>
  <c r="G35" i="1" s="1"/>
  <c r="E59" i="1"/>
  <c r="G59" i="1" s="1"/>
  <c r="I59" i="1" s="1"/>
  <c r="E60" i="1"/>
  <c r="G60" i="1" s="1"/>
  <c r="I60" i="1" s="1"/>
  <c r="E71" i="1"/>
  <c r="G71" i="1" s="1"/>
  <c r="E72" i="1"/>
  <c r="G72" i="1" s="1"/>
  <c r="I72" i="1" s="1"/>
  <c r="E41" i="1"/>
  <c r="G41" i="1" s="1"/>
  <c r="I41" i="1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E32" i="1"/>
  <c r="D76" i="1"/>
  <c r="D78" i="1" s="1"/>
  <c r="E21" i="1"/>
  <c r="E13" i="1"/>
  <c r="I71" i="1" l="1"/>
  <c r="E25" i="1"/>
  <c r="E16" i="1"/>
  <c r="E40" i="1"/>
  <c r="G40" i="1" s="1"/>
  <c r="I40" i="1" s="1"/>
  <c r="E77" i="1"/>
  <c r="E34" i="1"/>
  <c r="D63" i="1"/>
  <c r="D65" i="1" s="1"/>
  <c r="E48" i="1"/>
  <c r="G48" i="1" s="1"/>
  <c r="I48" i="1" s="1"/>
  <c r="E49" i="1"/>
  <c r="G49" i="1" s="1"/>
  <c r="I49" i="1" s="1"/>
  <c r="A70" i="1"/>
  <c r="A71" i="1" s="1"/>
  <c r="A72" i="1" s="1"/>
  <c r="A73" i="1" s="1"/>
  <c r="A74" i="1" s="1"/>
  <c r="A75" i="1" s="1"/>
  <c r="A85" i="1"/>
  <c r="A86" i="1" s="1"/>
  <c r="A87" i="1" s="1"/>
  <c r="E47" i="1"/>
  <c r="G47" i="1" s="1"/>
  <c r="I47" i="1" s="1"/>
  <c r="E75" i="1"/>
  <c r="G75" i="1" s="1"/>
  <c r="I75" i="1" s="1"/>
  <c r="E74" i="1"/>
  <c r="G74" i="1" s="1"/>
  <c r="I74" i="1" s="1"/>
  <c r="E73" i="1"/>
  <c r="G73" i="1" s="1"/>
  <c r="I73" i="1" s="1"/>
  <c r="E15" i="1"/>
  <c r="E17" i="1"/>
  <c r="E18" i="1"/>
  <c r="E19" i="1"/>
  <c r="E42" i="1"/>
  <c r="G42" i="1" s="1"/>
  <c r="I42" i="1" s="1"/>
  <c r="E69" i="1"/>
  <c r="G69" i="1" s="1"/>
  <c r="I69" i="1" s="1"/>
  <c r="E70" i="1"/>
  <c r="G70" i="1" s="1"/>
  <c r="I70" i="1" s="1"/>
  <c r="E30" i="1"/>
  <c r="E31" i="1"/>
  <c r="E57" i="1"/>
  <c r="G57" i="1" s="1"/>
  <c r="I57" i="1" s="1"/>
  <c r="E58" i="1"/>
  <c r="G58" i="1" s="1"/>
  <c r="I58" i="1" s="1"/>
  <c r="E61" i="1"/>
  <c r="G61" i="1" s="1"/>
  <c r="I61" i="1" s="1"/>
  <c r="E62" i="1"/>
  <c r="G62" i="1" s="1"/>
  <c r="I62" i="1" s="1"/>
  <c r="E56" i="1"/>
  <c r="G56" i="1" s="1"/>
  <c r="E39" i="1"/>
  <c r="G39" i="1" s="1"/>
  <c r="I39" i="1" s="1"/>
  <c r="E20" i="1"/>
  <c r="E22" i="1"/>
  <c r="E23" i="1"/>
  <c r="E24" i="1"/>
  <c r="E26" i="1"/>
  <c r="E27" i="1"/>
  <c r="E28" i="1"/>
  <c r="E44" i="1"/>
  <c r="G44" i="1" s="1"/>
  <c r="I44" i="1" s="1"/>
  <c r="E45" i="1"/>
  <c r="G45" i="1" s="1"/>
  <c r="I45" i="1" s="1"/>
  <c r="E43" i="1"/>
  <c r="G43" i="1" s="1"/>
  <c r="I43" i="1" s="1"/>
  <c r="E46" i="1"/>
  <c r="G46" i="1" s="1"/>
  <c r="I46" i="1" s="1"/>
  <c r="E29" i="1"/>
  <c r="E14" i="1"/>
  <c r="I76" i="1" l="1"/>
  <c r="I78" i="1" s="1"/>
  <c r="G76" i="1"/>
  <c r="G78" i="1" s="1"/>
  <c r="G63" i="1"/>
  <c r="G65" i="1" s="1"/>
  <c r="I56" i="1"/>
  <c r="I63" i="1"/>
  <c r="I65" i="1" s="1"/>
  <c r="I50" i="1"/>
  <c r="I52" i="1" s="1"/>
  <c r="G50" i="1"/>
  <c r="G52" i="1" s="1"/>
  <c r="E76" i="1"/>
  <c r="E78" i="1" s="1"/>
  <c r="E33" i="1"/>
  <c r="E35" i="1" s="1"/>
  <c r="E88" i="1"/>
  <c r="E50" i="1"/>
  <c r="E52" i="1" s="1"/>
  <c r="E63" i="1"/>
  <c r="E65" i="1" s="1"/>
  <c r="D88" i="1"/>
  <c r="I91" i="1" l="1"/>
  <c r="G91" i="1"/>
  <c r="E91" i="1"/>
  <c r="A13" i="1"/>
  <c r="A14" i="1" s="1"/>
  <c r="A15" i="1" s="1"/>
  <c r="A16" i="1" s="1"/>
  <c r="A17" i="1" s="1"/>
  <c r="A18" i="1" s="1"/>
  <c r="A57" i="1" l="1"/>
  <c r="A58" i="1" s="1"/>
  <c r="A59" i="1" s="1"/>
  <c r="A60" i="1" s="1"/>
  <c r="A61" i="1" s="1"/>
  <c r="A62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K91" i="1" l="1"/>
</calcChain>
</file>

<file path=xl/sharedStrings.xml><?xml version="1.0" encoding="utf-8"?>
<sst xmlns="http://schemas.openxmlformats.org/spreadsheetml/2006/main" count="210" uniqueCount="136">
  <si>
    <t>Aantal</t>
  </si>
  <si>
    <t>Wat</t>
  </si>
  <si>
    <t>Kledingkasten (midden kwaliteit)</t>
  </si>
  <si>
    <t>Vakkenkasten (midden kwaliteit)</t>
  </si>
  <si>
    <t>Serviesset (basiskwaliteit)</t>
  </si>
  <si>
    <t>Bestekset (basiskwaliteit)</t>
  </si>
  <si>
    <t xml:space="preserve">Opmerkingen </t>
  </si>
  <si>
    <t>Handdoeken (midden kwaliteit)</t>
  </si>
  <si>
    <t>1 per kamer</t>
  </si>
  <si>
    <t>2 sets per persoon</t>
  </si>
  <si>
    <t>3 per persoon</t>
  </si>
  <si>
    <t>Wasmand (midden kwaliteit)</t>
  </si>
  <si>
    <t>Droogrek (midden kwaliteit)</t>
  </si>
  <si>
    <t>Pannen voor borsjt (midden kwaliteit)</t>
  </si>
  <si>
    <t>Koelkast (klein, op kamer, basiskwaliteit)</t>
  </si>
  <si>
    <t>--</t>
  </si>
  <si>
    <t xml:space="preserve">In de keukens: </t>
  </si>
  <si>
    <t>In de slaapkamers:</t>
  </si>
  <si>
    <t>Wasmachines (duurzame kwaliteit, capaciteit 7-8 kilo)</t>
  </si>
  <si>
    <t>Drogers (duurzame kwaliteit, capaciteit 4-5 kilo)</t>
  </si>
  <si>
    <t>ter bescherming van de matrassen</t>
  </si>
  <si>
    <t>Moltons (waterdicht)</t>
  </si>
  <si>
    <t>Kookplaten inductie, degelijke kwaliteit, 4 pits</t>
  </si>
  <si>
    <t>Koelkast groot (duurzame kwaliteit)</t>
  </si>
  <si>
    <t>Tv meubels (basiskwaliteit)</t>
  </si>
  <si>
    <t>Salon-/ koffietafels (basiskwaliteit)</t>
  </si>
  <si>
    <t>Vul de witte velden in!</t>
  </si>
  <si>
    <t>A</t>
  </si>
  <si>
    <t>B</t>
  </si>
  <si>
    <t>C</t>
  </si>
  <si>
    <t>Fauteuils (basiskwaliteit)</t>
  </si>
  <si>
    <t>D</t>
  </si>
  <si>
    <t xml:space="preserve">Overige maandelijkse kosten </t>
  </si>
  <si>
    <t xml:space="preserve">geef aan wat deze kosten inhouden: </t>
  </si>
  <si>
    <t xml:space="preserve">houd rekening met mogelijke allergieën </t>
  </si>
  <si>
    <t>Noot!</t>
  </si>
  <si>
    <t>2 deurs, met aparte vriesgedeelte</t>
  </si>
  <si>
    <t>Overige maandelijkse kosten, nl.: ………………</t>
  </si>
  <si>
    <t>Keukengerei (soeplepel, messen, snijplanken, enz.)</t>
  </si>
  <si>
    <t>per keuken compleet</t>
  </si>
  <si>
    <t>in een in overleg nader te bepalen neutrale kleur</t>
  </si>
  <si>
    <t>o.a. bord, soepbord, schaaltje, beker, glas</t>
  </si>
  <si>
    <t>Hoeslakens (hotelkwaliteit)</t>
  </si>
  <si>
    <t>Vier-seizoenen dekbedden (hotelkwaliteit)</t>
  </si>
  <si>
    <t>Kussens (hotelkwaliteit)</t>
  </si>
  <si>
    <t>Dekbedovertreksets (hoes+sloop) (hotelkwaliteit)</t>
  </si>
  <si>
    <t>o.a. vork, mes, lepel, dessertlepel, theelepel</t>
  </si>
  <si>
    <t>Nachtkastjes (midden kwaliteit) of plank of zak per bed</t>
  </si>
  <si>
    <t>Bedlampjes (midden kwaliteit) per bed</t>
  </si>
  <si>
    <t>Nieuwe of jong-gebruikte eenpersoonsbedden</t>
  </si>
  <si>
    <t>dit mogen lattenbodems, spiralen of boxsprings zijn</t>
  </si>
  <si>
    <t>moet nieuw zijn</t>
  </si>
  <si>
    <t>zo mogelijk incl. lades voor extra bergruimte</t>
  </si>
  <si>
    <t>Naam:</t>
  </si>
  <si>
    <t xml:space="preserve">Functie: </t>
  </si>
  <si>
    <t xml:space="preserve">Inschrijver: </t>
  </si>
  <si>
    <t>Datum:</t>
  </si>
  <si>
    <t>Plaats:</t>
  </si>
  <si>
    <t xml:space="preserve">Handtekening: </t>
  </si>
  <si>
    <r>
      <t xml:space="preserve">tenminste energielabel </t>
    </r>
    <r>
      <rPr>
        <b/>
        <sz val="1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(actuele labelcodes)</t>
    </r>
  </si>
  <si>
    <r>
      <t>Nieuwe of jong-gebruikte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stapelbedden</t>
    </r>
  </si>
  <si>
    <t>Tv 55” (midden kwaliteit)</t>
  </si>
  <si>
    <t>n.v.t.</t>
  </si>
  <si>
    <t>Koffiezetfaciliteit</t>
  </si>
  <si>
    <t>Theezetfaciliteit</t>
  </si>
  <si>
    <t>BTW:</t>
  </si>
  <si>
    <t>bijv. filterkoffie-apparaat (1 per kamer)</t>
  </si>
  <si>
    <t>bijv. waterkoker (1 per kamer)</t>
  </si>
  <si>
    <r>
      <t xml:space="preserve">Jaarlijkse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</t>
    </r>
  </si>
  <si>
    <t>alleen witte velden invullen</t>
  </si>
  <si>
    <t>€ p/st p/jr</t>
  </si>
  <si>
    <t>€ p/st p/mnd</t>
  </si>
  <si>
    <t xml:space="preserve">aanneemsom </t>
  </si>
  <si>
    <r>
      <rPr>
        <b/>
        <sz val="11"/>
        <color theme="8" tint="-0.249977111117893"/>
        <rFont val="Calibri"/>
        <family val="2"/>
        <scheme val="minor"/>
      </rPr>
      <t>Jaarlijkse</t>
    </r>
    <r>
      <rPr>
        <b/>
        <sz val="11"/>
        <color theme="1"/>
        <rFont val="Calibri"/>
        <family val="2"/>
        <scheme val="minor"/>
      </rPr>
      <t xml:space="preserve">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</t>
    </r>
  </si>
  <si>
    <t>met apart vriesgedeelte</t>
  </si>
  <si>
    <t>Strijkplank</t>
  </si>
  <si>
    <t>Strijkbout</t>
  </si>
  <si>
    <t>Stofzuiger</t>
  </si>
  <si>
    <t>Prullenbak</t>
  </si>
  <si>
    <t>E</t>
  </si>
  <si>
    <t>Maandelijkse kosten totaal, onderdelen A, B, C, D en E</t>
  </si>
  <si>
    <t>Afwasborstel</t>
  </si>
  <si>
    <t>Theedoek, keukendoek (handdoek) en vaatdoek</t>
  </si>
  <si>
    <t>1 per persoon</t>
  </si>
  <si>
    <t>In de gemeenschappelijke ruimte</t>
  </si>
  <si>
    <t>€ p/st p/jaar</t>
  </si>
  <si>
    <t>€ ttl p/maand</t>
  </si>
  <si>
    <t>Opklapbare eettafels met 6 stoelen</t>
  </si>
  <si>
    <t>Pannensets (stevige kwaliteit pannen) alles inculsief</t>
  </si>
  <si>
    <r>
      <t xml:space="preserve">Jaarlijkse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 incl. verlichting</t>
    </r>
  </si>
  <si>
    <r>
      <t xml:space="preserve">Jaarlijkse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 incl.verlichting</t>
    </r>
  </si>
  <si>
    <r>
      <t xml:space="preserve">Jong-gebruikte bankstellen </t>
    </r>
    <r>
      <rPr>
        <sz val="11"/>
        <rFont val="Calibri"/>
        <family val="2"/>
        <scheme val="minor"/>
      </rPr>
      <t>(3-4 persoons, basiskwaliteit)</t>
    </r>
  </si>
  <si>
    <t>per keuken 3</t>
  </si>
  <si>
    <t>1 set per kookplaat</t>
  </si>
  <si>
    <t>1 per wasbak</t>
  </si>
  <si>
    <t>evt met mogelijkheid tot afval scheiden; 2 per keuken</t>
  </si>
  <si>
    <t>In de huiskamers:</t>
  </si>
  <si>
    <t>2 per verdieping</t>
  </si>
  <si>
    <t>Magnetron</t>
  </si>
  <si>
    <t>1 per keuken</t>
  </si>
  <si>
    <t>Bureaustoelen</t>
  </si>
  <si>
    <t>tbv werkplekken</t>
  </si>
  <si>
    <t>Eettafels</t>
  </si>
  <si>
    <t>Eetkamerstoelen</t>
  </si>
  <si>
    <t>voor 45 personen. Hier rekening gehouden met 4-persoonstafel maar kan ook anders</t>
  </si>
  <si>
    <t>Tafels</t>
  </si>
  <si>
    <t>Voor alle keukens</t>
  </si>
  <si>
    <t>Verlichting</t>
  </si>
  <si>
    <t>voor alle slaapkamers</t>
  </si>
  <si>
    <t>Voor alle gemeenschappelijke ruimtes</t>
  </si>
  <si>
    <t>1 jaar</t>
  </si>
  <si>
    <t>2,5 jaar</t>
  </si>
  <si>
    <t>optiejaren</t>
  </si>
  <si>
    <t>Houten of metalen klapstoelen met zachte zitting</t>
  </si>
  <si>
    <t>maximaal 1800 Watt, vanwege de stroomvoorziening</t>
  </si>
  <si>
    <t>Verlichting - staande lamp</t>
  </si>
  <si>
    <t xml:space="preserve">Matrassen </t>
  </si>
  <si>
    <r>
      <t>Alle goederen kunnen 5 jaar mee. Goederen zijn nieuw indien dat vermeld is (</t>
    </r>
    <r>
      <rPr>
        <b/>
        <sz val="11"/>
        <color rgb="FF00B05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), maar kunnen ook (jong-) gebruikt zijn, mits in goede staat. De aantallen zijn bij benadering, dus onder voorbehoud. </t>
    </r>
    <r>
      <rPr>
        <b/>
        <sz val="11"/>
        <color theme="1"/>
        <rFont val="Calibri"/>
        <family val="2"/>
        <scheme val="minor"/>
      </rPr>
      <t xml:space="preserve">Bedragen zijn inclusief alle kosten (zoals levering, montage, plaatsing, onderhoud, demontage en volledige retourname. 
</t>
    </r>
    <r>
      <rPr>
        <b/>
        <sz val="11"/>
        <color rgb="FFFF0000"/>
        <rFont val="Calibri"/>
        <family val="2"/>
        <scheme val="minor"/>
      </rPr>
      <t xml:space="preserve">De ingevulde bedragen bij A2 zijn fictief en veranderbaar en dienen alleen als rekenvoorbeeld. </t>
    </r>
    <r>
      <rPr>
        <b/>
        <sz val="11"/>
        <rFont val="Calibri"/>
        <family val="2"/>
        <scheme val="minor"/>
      </rPr>
      <t>Rode cijfers in kolom A --&gt; zie NvI.</t>
    </r>
  </si>
  <si>
    <t>* hardheid H2 of H3 = afhankelijk van lichaamsgewicht</t>
  </si>
  <si>
    <t xml:space="preserve">maat = passend per bed / dikte ca. 13 cm / hardheid is afhankelijk van lichaamsgewicht: H2 of H3 </t>
  </si>
  <si>
    <t>Schoonmaak algemene ruimten (o.b.v. 42 bedden)</t>
  </si>
  <si>
    <t>na 2 maanden afschalen naar service op afstand</t>
  </si>
  <si>
    <t>uurloon invullen (24/7; 2 maanden)</t>
  </si>
  <si>
    <t>1.a</t>
  </si>
  <si>
    <t>1.b</t>
  </si>
  <si>
    <t>Ontruimingsoefening (eenmalig, zie NvI: antwoord 13)</t>
  </si>
  <si>
    <t>prijs van ontruimingsoefening invullen, factuur ineens</t>
  </si>
  <si>
    <t>Beheer/ huismeester</t>
  </si>
  <si>
    <t>uurloon invullen tijdens werkdagen van 9:00 tot 17:00</t>
  </si>
  <si>
    <t>jr</t>
  </si>
  <si>
    <t>Beveiliging door toezichthouders + op afstand</t>
  </si>
  <si>
    <t>€ p/st OF p/jr</t>
  </si>
  <si>
    <t>uurloon</t>
  </si>
  <si>
    <t>NB: relateer aan de rijksnorm</t>
  </si>
  <si>
    <t xml:space="preserve">bruto </t>
  </si>
  <si>
    <r>
      <t xml:space="preserve">Bijlage H - Prijzenblad </t>
    </r>
    <r>
      <rPr>
        <sz val="16"/>
        <color theme="1"/>
        <rFont val="Calibri"/>
        <family val="2"/>
        <scheme val="minor"/>
      </rPr>
      <t xml:space="preserve">- versie def-2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</si>
</sst>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13" fillId="3" borderId="2" xfId="0" applyFont="1" applyFill="1" applyBorder="1"/>
    <xf numFmtId="0" fontId="13" fillId="0" borderId="0" xfId="0" applyFont="1"/>
    <xf numFmtId="0" fontId="16" fillId="11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wrapText="1"/>
    </xf>
    <xf numFmtId="0" fontId="10" fillId="8" borderId="2" xfId="0" applyFont="1" applyFill="1" applyBorder="1" applyAlignment="1">
      <alignment horizontal="center"/>
    </xf>
    <xf numFmtId="0" fontId="10" fillId="8" borderId="2" xfId="0" applyFont="1" applyFill="1" applyBorder="1"/>
    <xf numFmtId="0" fontId="10" fillId="8" borderId="5" xfId="0" applyFont="1" applyFill="1" applyBorder="1"/>
    <xf numFmtId="0" fontId="10" fillId="8" borderId="6" xfId="0" applyFont="1" applyFill="1" applyBorder="1"/>
    <xf numFmtId="0" fontId="10" fillId="0" borderId="0" xfId="0" quotePrefix="1" applyFont="1" applyAlignment="1">
      <alignment horizontal="center"/>
    </xf>
    <xf numFmtId="164" fontId="13" fillId="0" borderId="0" xfId="0" applyNumberFormat="1" applyFont="1"/>
    <xf numFmtId="0" fontId="16" fillId="9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7" xfId="0" quotePrefix="1" applyFont="1" applyFill="1" applyBorder="1" applyAlignment="1">
      <alignment horizontal="center"/>
    </xf>
    <xf numFmtId="0" fontId="10" fillId="4" borderId="8" xfId="0" applyFont="1" applyFill="1" applyBorder="1"/>
    <xf numFmtId="0" fontId="16" fillId="10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/>
    <xf numFmtId="0" fontId="10" fillId="6" borderId="2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0" fillId="6" borderId="2" xfId="0" quotePrefix="1" applyFont="1" applyFill="1" applyBorder="1" applyAlignment="1">
      <alignment horizontal="center"/>
    </xf>
    <xf numFmtId="0" fontId="10" fillId="6" borderId="8" xfId="0" applyFont="1" applyFill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quotePrefix="1" applyFont="1" applyFill="1" applyBorder="1" applyAlignment="1">
      <alignment horizontal="center"/>
    </xf>
    <xf numFmtId="0" fontId="10" fillId="0" borderId="4" xfId="0" applyFont="1" applyBorder="1"/>
    <xf numFmtId="0" fontId="10" fillId="7" borderId="4" xfId="0" applyFont="1" applyFill="1" applyBorder="1"/>
    <xf numFmtId="164" fontId="13" fillId="5" borderId="2" xfId="0" applyNumberFormat="1" applyFont="1" applyFill="1" applyBorder="1"/>
    <xf numFmtId="0" fontId="13" fillId="8" borderId="2" xfId="0" applyFont="1" applyFill="1" applyBorder="1"/>
    <xf numFmtId="0" fontId="14" fillId="13" borderId="2" xfId="0" applyFont="1" applyFill="1" applyBorder="1" applyAlignment="1">
      <alignment horizontal="center"/>
    </xf>
    <xf numFmtId="0" fontId="10" fillId="13" borderId="2" xfId="0" quotePrefix="1" applyFont="1" applyFill="1" applyBorder="1" applyAlignment="1">
      <alignment horizontal="left"/>
    </xf>
    <xf numFmtId="2" fontId="10" fillId="0" borderId="2" xfId="0" applyNumberFormat="1" applyFont="1" applyBorder="1" applyAlignment="1">
      <alignment horizontal="right"/>
    </xf>
    <xf numFmtId="164" fontId="10" fillId="0" borderId="0" xfId="0" applyNumberFormat="1" applyFont="1"/>
    <xf numFmtId="0" fontId="18" fillId="0" borderId="0" xfId="0" applyFont="1"/>
    <xf numFmtId="0" fontId="13" fillId="8" borderId="2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  <xf numFmtId="164" fontId="13" fillId="5" borderId="2" xfId="0" applyNumberFormat="1" applyFont="1" applyFill="1" applyBorder="1" applyAlignment="1">
      <alignment horizontal="right"/>
    </xf>
    <xf numFmtId="164" fontId="12" fillId="4" borderId="1" xfId="0" applyNumberFormat="1" applyFont="1" applyFill="1" applyBorder="1"/>
    <xf numFmtId="0" fontId="13" fillId="4" borderId="2" xfId="0" applyFont="1" applyFill="1" applyBorder="1"/>
    <xf numFmtId="0" fontId="13" fillId="6" borderId="2" xfId="0" applyFont="1" applyFill="1" applyBorder="1"/>
    <xf numFmtId="0" fontId="13" fillId="7" borderId="2" xfId="0" applyFont="1" applyFill="1" applyBorder="1"/>
    <xf numFmtId="164" fontId="15" fillId="4" borderId="1" xfId="0" applyNumberFormat="1" applyFont="1" applyFill="1" applyBorder="1"/>
    <xf numFmtId="164" fontId="17" fillId="0" borderId="0" xfId="0" applyNumberFormat="1" applyFont="1"/>
    <xf numFmtId="164" fontId="18" fillId="0" borderId="0" xfId="0" applyNumberFormat="1" applyFont="1"/>
    <xf numFmtId="0" fontId="14" fillId="0" borderId="0" xfId="0" applyFont="1" applyAlignment="1">
      <alignment horizontal="center"/>
    </xf>
    <xf numFmtId="0" fontId="16" fillId="9" borderId="3" xfId="0" applyFont="1" applyFill="1" applyBorder="1"/>
    <xf numFmtId="0" fontId="16" fillId="9" borderId="9" xfId="0" applyFont="1" applyFill="1" applyBorder="1"/>
    <xf numFmtId="0" fontId="16" fillId="9" borderId="4" xfId="0" applyFont="1" applyFill="1" applyBorder="1"/>
    <xf numFmtId="0" fontId="16" fillId="10" borderId="3" xfId="0" applyFont="1" applyFill="1" applyBorder="1"/>
    <xf numFmtId="0" fontId="16" fillId="10" borderId="9" xfId="0" applyFont="1" applyFill="1" applyBorder="1"/>
    <xf numFmtId="0" fontId="16" fillId="10" borderId="4" xfId="0" applyFont="1" applyFill="1" applyBorder="1"/>
    <xf numFmtId="0" fontId="16" fillId="11" borderId="2" xfId="0" applyFont="1" applyFill="1" applyBorder="1"/>
    <xf numFmtId="0" fontId="21" fillId="11" borderId="11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center" vertical="center"/>
    </xf>
    <xf numFmtId="0" fontId="16" fillId="14" borderId="3" xfId="0" applyFont="1" applyFill="1" applyBorder="1"/>
    <xf numFmtId="0" fontId="16" fillId="14" borderId="9" xfId="0" applyFont="1" applyFill="1" applyBorder="1"/>
    <xf numFmtId="0" fontId="16" fillId="14" borderId="4" xfId="0" applyFont="1" applyFill="1" applyBorder="1"/>
    <xf numFmtId="1" fontId="8" fillId="7" borderId="2" xfId="0" quotePrefix="1" applyNumberFormat="1" applyFont="1" applyFill="1" applyBorder="1" applyAlignment="1">
      <alignment horizontal="center"/>
    </xf>
    <xf numFmtId="0" fontId="22" fillId="0" borderId="0" xfId="0" applyFont="1"/>
    <xf numFmtId="0" fontId="20" fillId="7" borderId="2" xfId="0" applyFont="1" applyFill="1" applyBorder="1"/>
    <xf numFmtId="0" fontId="7" fillId="4" borderId="2" xfId="0" applyFont="1" applyFill="1" applyBorder="1"/>
    <xf numFmtId="0" fontId="6" fillId="8" borderId="2" xfId="0" applyFont="1" applyFill="1" applyBorder="1"/>
    <xf numFmtId="0" fontId="10" fillId="15" borderId="2" xfId="0" applyFont="1" applyFill="1" applyBorder="1" applyAlignment="1">
      <alignment horizontal="center" vertical="center"/>
    </xf>
    <xf numFmtId="0" fontId="10" fillId="15" borderId="2" xfId="0" applyFont="1" applyFill="1" applyBorder="1"/>
    <xf numFmtId="0" fontId="10" fillId="15" borderId="2" xfId="0" applyFont="1" applyFill="1" applyBorder="1" applyAlignment="1">
      <alignment horizontal="center"/>
    </xf>
    <xf numFmtId="0" fontId="14" fillId="15" borderId="2" xfId="0" applyFont="1" applyFill="1" applyBorder="1" applyAlignment="1">
      <alignment horizontal="center"/>
    </xf>
    <xf numFmtId="0" fontId="6" fillId="15" borderId="2" xfId="0" applyFont="1" applyFill="1" applyBorder="1"/>
    <xf numFmtId="0" fontId="13" fillId="15" borderId="2" xfId="0" applyFont="1" applyFill="1" applyBorder="1"/>
    <xf numFmtId="0" fontId="10" fillId="15" borderId="2" xfId="0" quotePrefix="1" applyFont="1" applyFill="1" applyBorder="1" applyAlignment="1">
      <alignment horizontal="center"/>
    </xf>
    <xf numFmtId="0" fontId="16" fillId="16" borderId="2" xfId="0" applyFont="1" applyFill="1" applyBorder="1" applyAlignment="1">
      <alignment horizontal="center" vertical="center"/>
    </xf>
    <xf numFmtId="0" fontId="16" fillId="16" borderId="3" xfId="0" applyFont="1" applyFill="1" applyBorder="1"/>
    <xf numFmtId="0" fontId="16" fillId="16" borderId="9" xfId="0" applyFont="1" applyFill="1" applyBorder="1"/>
    <xf numFmtId="0" fontId="21" fillId="16" borderId="9" xfId="0" applyFont="1" applyFill="1" applyBorder="1" applyAlignment="1">
      <alignment horizontal="center" vertical="center"/>
    </xf>
    <xf numFmtId="0" fontId="16" fillId="16" borderId="4" xfId="0" applyFont="1" applyFill="1" applyBorder="1"/>
    <xf numFmtId="0" fontId="7" fillId="15" borderId="2" xfId="0" applyFont="1" applyFill="1" applyBorder="1"/>
    <xf numFmtId="0" fontId="10" fillId="15" borderId="3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0" borderId="0" xfId="0" applyFont="1"/>
    <xf numFmtId="0" fontId="12" fillId="0" borderId="0" xfId="0" applyFont="1"/>
    <xf numFmtId="0" fontId="12" fillId="2" borderId="2" xfId="0" applyFont="1" applyFill="1" applyBorder="1" applyAlignment="1">
      <alignment horizontal="center"/>
    </xf>
    <xf numFmtId="2" fontId="10" fillId="17" borderId="2" xfId="0" applyNumberFormat="1" applyFont="1" applyFill="1" applyBorder="1" applyAlignment="1">
      <alignment horizontal="right"/>
    </xf>
    <xf numFmtId="2" fontId="10" fillId="17" borderId="7" xfId="0" applyNumberFormat="1" applyFont="1" applyFill="1" applyBorder="1" applyAlignment="1">
      <alignment horizontal="right"/>
    </xf>
    <xf numFmtId="0" fontId="5" fillId="8" borderId="2" xfId="0" applyFont="1" applyFill="1" applyBorder="1"/>
    <xf numFmtId="2" fontId="17" fillId="0" borderId="2" xfId="0" applyNumberFormat="1" applyFont="1" applyBorder="1" applyAlignment="1">
      <alignment horizontal="right"/>
    </xf>
    <xf numFmtId="0" fontId="17" fillId="17" borderId="2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 vertical="center"/>
    </xf>
    <xf numFmtId="0" fontId="13" fillId="8" borderId="5" xfId="0" applyFont="1" applyFill="1" applyBorder="1"/>
    <xf numFmtId="0" fontId="10" fillId="8" borderId="13" xfId="0" quotePrefix="1" applyFont="1" applyFill="1" applyBorder="1" applyAlignment="1">
      <alignment horizontal="center"/>
    </xf>
    <xf numFmtId="0" fontId="14" fillId="8" borderId="14" xfId="0" applyFont="1" applyFill="1" applyBorder="1" applyAlignment="1">
      <alignment horizontal="center"/>
    </xf>
    <xf numFmtId="164" fontId="12" fillId="8" borderId="6" xfId="0" applyNumberFormat="1" applyFont="1" applyFill="1" applyBorder="1"/>
    <xf numFmtId="0" fontId="14" fillId="8" borderId="4" xfId="0" applyFont="1" applyFill="1" applyBorder="1" applyAlignment="1">
      <alignment horizontal="center"/>
    </xf>
    <xf numFmtId="164" fontId="15" fillId="8" borderId="6" xfId="0" applyNumberFormat="1" applyFont="1" applyFill="1" applyBorder="1"/>
    <xf numFmtId="164" fontId="15" fillId="15" borderId="6" xfId="0" applyNumberFormat="1" applyFont="1" applyFill="1" applyBorder="1"/>
    <xf numFmtId="0" fontId="10" fillId="15" borderId="5" xfId="0" applyFont="1" applyFill="1" applyBorder="1" applyAlignment="1">
      <alignment horizontal="center"/>
    </xf>
    <xf numFmtId="164" fontId="12" fillId="15" borderId="6" xfId="0" applyNumberFormat="1" applyFont="1" applyFill="1" applyBorder="1"/>
    <xf numFmtId="0" fontId="4" fillId="6" borderId="2" xfId="0" applyFont="1" applyFill="1" applyBorder="1"/>
    <xf numFmtId="0" fontId="21" fillId="9" borderId="9" xfId="0" applyFont="1" applyFill="1" applyBorder="1" applyAlignment="1">
      <alignment horizontal="center"/>
    </xf>
    <xf numFmtId="0" fontId="21" fillId="10" borderId="9" xfId="0" applyFont="1" applyFill="1" applyBorder="1" applyAlignment="1">
      <alignment horizontal="center"/>
    </xf>
    <xf numFmtId="0" fontId="3" fillId="8" borderId="2" xfId="0" applyFont="1" applyFill="1" applyBorder="1"/>
    <xf numFmtId="0" fontId="3" fillId="4" borderId="2" xfId="0" applyFont="1" applyFill="1" applyBorder="1"/>
    <xf numFmtId="0" fontId="7" fillId="8" borderId="2" xfId="0" applyFont="1" applyFill="1" applyBorder="1"/>
    <xf numFmtId="0" fontId="17" fillId="8" borderId="2" xfId="0" applyFont="1" applyFill="1" applyBorder="1"/>
    <xf numFmtId="0" fontId="5" fillId="0" borderId="0" xfId="0" applyFont="1"/>
    <xf numFmtId="0" fontId="3" fillId="4" borderId="4" xfId="0" applyFont="1" applyFill="1" applyBorder="1"/>
    <xf numFmtId="0" fontId="17" fillId="8" borderId="5" xfId="0" applyFont="1" applyFill="1" applyBorder="1"/>
    <xf numFmtId="0" fontId="3" fillId="8" borderId="5" xfId="0" applyFont="1" applyFill="1" applyBorder="1"/>
    <xf numFmtId="0" fontId="3" fillId="6" borderId="2" xfId="0" applyFont="1" applyFill="1" applyBorder="1"/>
    <xf numFmtId="0" fontId="3" fillId="15" borderId="2" xfId="0" applyFont="1" applyFill="1" applyBorder="1"/>
    <xf numFmtId="0" fontId="13" fillId="15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15" borderId="2" xfId="0" applyFont="1" applyFill="1" applyBorder="1"/>
    <xf numFmtId="0" fontId="2" fillId="6" borderId="2" xfId="0" applyFont="1" applyFill="1" applyBorder="1"/>
    <xf numFmtId="0" fontId="1" fillId="15" borderId="2" xfId="0" applyFont="1" applyFill="1" applyBorder="1"/>
    <xf numFmtId="164" fontId="12" fillId="8" borderId="8" xfId="0" applyNumberFormat="1" applyFont="1" applyFill="1" applyBorder="1"/>
    <xf numFmtId="164" fontId="15" fillId="15" borderId="8" xfId="0" applyNumberFormat="1" applyFont="1" applyFill="1" applyBorder="1"/>
    <xf numFmtId="164" fontId="12" fillId="15" borderId="8" xfId="0" applyNumberFormat="1" applyFont="1" applyFill="1" applyBorder="1"/>
    <xf numFmtId="4" fontId="10" fillId="0" borderId="4" xfId="0" applyNumberFormat="1" applyFont="1" applyBorder="1" applyAlignment="1">
      <alignment horizontal="right"/>
    </xf>
    <xf numFmtId="0" fontId="16" fillId="14" borderId="2" xfId="0" applyFont="1" applyFill="1" applyBorder="1"/>
    <xf numFmtId="164" fontId="10" fillId="0" borderId="15" xfId="0" applyNumberFormat="1" applyFont="1" applyBorder="1"/>
    <xf numFmtId="0" fontId="17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64" fontId="17" fillId="0" borderId="12" xfId="0" applyNumberFormat="1" applyFont="1" applyBorder="1"/>
    <xf numFmtId="164" fontId="12" fillId="4" borderId="2" xfId="0" applyNumberFormat="1" applyFont="1" applyFill="1" applyBorder="1"/>
    <xf numFmtId="4" fontId="8" fillId="0" borderId="3" xfId="0" quotePrefix="1" applyNumberFormat="1" applyFont="1" applyBorder="1" applyAlignment="1">
      <alignment horizontal="center"/>
    </xf>
    <xf numFmtId="4" fontId="8" fillId="0" borderId="3" xfId="0" quotePrefix="1" applyNumberFormat="1" applyFont="1" applyBorder="1" applyAlignment="1">
      <alignment horizontal="right"/>
    </xf>
    <xf numFmtId="4" fontId="19" fillId="7" borderId="16" xfId="0" applyNumberFormat="1" applyFont="1" applyFill="1" applyBorder="1"/>
    <xf numFmtId="0" fontId="1" fillId="8" borderId="2" xfId="0" quotePrefix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0" xfId="0" applyFont="1" applyFill="1"/>
    <xf numFmtId="0" fontId="10" fillId="4" borderId="2" xfId="0" quotePrefix="1" applyFont="1" applyFill="1" applyBorder="1" applyAlignment="1">
      <alignment horizontal="center"/>
    </xf>
    <xf numFmtId="164" fontId="12" fillId="4" borderId="6" xfId="0" applyNumberFormat="1" applyFont="1" applyFill="1" applyBorder="1"/>
    <xf numFmtId="0" fontId="1" fillId="4" borderId="2" xfId="0" applyFont="1" applyFill="1" applyBorder="1"/>
    <xf numFmtId="0" fontId="1" fillId="6" borderId="2" xfId="0" applyFont="1" applyFill="1" applyBorder="1"/>
    <xf numFmtId="0" fontId="13" fillId="6" borderId="2" xfId="0" applyFont="1" applyFill="1" applyBorder="1" applyAlignment="1">
      <alignment horizontal="center" vertical="center"/>
    </xf>
    <xf numFmtId="164" fontId="12" fillId="6" borderId="6" xfId="0" applyNumberFormat="1" applyFont="1" applyFill="1" applyBorder="1"/>
    <xf numFmtId="0" fontId="6" fillId="6" borderId="2" xfId="0" applyFont="1" applyFill="1" applyBorder="1"/>
    <xf numFmtId="0" fontId="1" fillId="8" borderId="2" xfId="0" applyFont="1" applyFill="1" applyBorder="1"/>
    <xf numFmtId="164" fontId="10" fillId="0" borderId="4" xfId="0" applyNumberFormat="1" applyFont="1" applyBorder="1"/>
    <xf numFmtId="164" fontId="17" fillId="0" borderId="4" xfId="0" applyNumberFormat="1" applyFont="1" applyBorder="1"/>
    <xf numFmtId="164" fontId="15" fillId="8" borderId="4" xfId="0" applyNumberFormat="1" applyFont="1" applyFill="1" applyBorder="1"/>
    <xf numFmtId="164" fontId="10" fillId="0" borderId="18" xfId="0" applyNumberFormat="1" applyFont="1" applyBorder="1"/>
    <xf numFmtId="164" fontId="10" fillId="8" borderId="17" xfId="0" applyNumberFormat="1" applyFont="1" applyFill="1" applyBorder="1"/>
    <xf numFmtId="164" fontId="10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19" xfId="0" applyNumberFormat="1" applyFont="1" applyFill="1" applyBorder="1"/>
    <xf numFmtId="164" fontId="15" fillId="8" borderId="19" xfId="0" applyNumberFormat="1" applyFont="1" applyFill="1" applyBorder="1"/>
    <xf numFmtId="164" fontId="10" fillId="8" borderId="20" xfId="0" applyNumberFormat="1" applyFont="1" applyFill="1" applyBorder="1"/>
    <xf numFmtId="164" fontId="12" fillId="8" borderId="19" xfId="0" applyNumberFormat="1" applyFont="1" applyFill="1" applyBorder="1"/>
    <xf numFmtId="164" fontId="15" fillId="8" borderId="17" xfId="0" applyNumberFormat="1" applyFont="1" applyFill="1" applyBorder="1"/>
    <xf numFmtId="0" fontId="14" fillId="8" borderId="4" xfId="0" applyFont="1" applyFill="1" applyBorder="1" applyAlignment="1">
      <alignment horizontal="center" wrapText="1"/>
    </xf>
    <xf numFmtId="164" fontId="12" fillId="4" borderId="4" xfId="0" applyNumberFormat="1" applyFont="1" applyFill="1" applyBorder="1"/>
    <xf numFmtId="164" fontId="17" fillId="0" borderId="18" xfId="0" applyNumberFormat="1" applyFont="1" applyBorder="1"/>
    <xf numFmtId="164" fontId="12" fillId="4" borderId="8" xfId="0" applyNumberFormat="1" applyFont="1" applyFill="1" applyBorder="1"/>
    <xf numFmtId="0" fontId="21" fillId="9" borderId="21" xfId="0" applyFont="1" applyFill="1" applyBorder="1" applyAlignment="1">
      <alignment horizontal="center"/>
    </xf>
    <xf numFmtId="164" fontId="17" fillId="4" borderId="17" xfId="0" applyNumberFormat="1" applyFont="1" applyFill="1" applyBorder="1"/>
    <xf numFmtId="164" fontId="10" fillId="4" borderId="17" xfId="0" applyNumberFormat="1" applyFont="1" applyFill="1" applyBorder="1"/>
    <xf numFmtId="164" fontId="10" fillId="4" borderId="22" xfId="0" applyNumberFormat="1" applyFont="1" applyFill="1" applyBorder="1"/>
    <xf numFmtId="164" fontId="17" fillId="4" borderId="20" xfId="0" applyNumberFormat="1" applyFont="1" applyFill="1" applyBorder="1"/>
    <xf numFmtId="164" fontId="12" fillId="4" borderId="19" xfId="0" applyNumberFormat="1" applyFont="1" applyFill="1" applyBorder="1"/>
    <xf numFmtId="164" fontId="12" fillId="4" borderId="17" xfId="0" applyNumberFormat="1" applyFont="1" applyFill="1" applyBorder="1"/>
    <xf numFmtId="164" fontId="12" fillId="6" borderId="8" xfId="0" applyNumberFormat="1" applyFont="1" applyFill="1" applyBorder="1"/>
    <xf numFmtId="0" fontId="21" fillId="10" borderId="21" xfId="0" applyFont="1" applyFill="1" applyBorder="1" applyAlignment="1">
      <alignment horizontal="center"/>
    </xf>
    <xf numFmtId="164" fontId="10" fillId="6" borderId="17" xfId="0" applyNumberFormat="1" applyFont="1" applyFill="1" applyBorder="1"/>
    <xf numFmtId="164" fontId="17" fillId="6" borderId="20" xfId="0" applyNumberFormat="1" applyFont="1" applyFill="1" applyBorder="1"/>
    <xf numFmtId="164" fontId="12" fillId="6" borderId="19" xfId="0" applyNumberFormat="1" applyFont="1" applyFill="1" applyBorder="1"/>
    <xf numFmtId="164" fontId="17" fillId="0" borderId="9" xfId="0" applyNumberFormat="1" applyFont="1" applyBorder="1"/>
    <xf numFmtId="0" fontId="21" fillId="16" borderId="21" xfId="0" applyFont="1" applyFill="1" applyBorder="1" applyAlignment="1">
      <alignment horizontal="center" vertical="center"/>
    </xf>
    <xf numFmtId="164" fontId="17" fillId="15" borderId="17" xfId="0" applyNumberFormat="1" applyFont="1" applyFill="1" applyBorder="1"/>
    <xf numFmtId="164" fontId="15" fillId="15" borderId="19" xfId="0" applyNumberFormat="1" applyFont="1" applyFill="1" applyBorder="1"/>
    <xf numFmtId="164" fontId="17" fillId="15" borderId="20" xfId="0" applyNumberFormat="1" applyFont="1" applyFill="1" applyBorder="1"/>
    <xf numFmtId="164" fontId="12" fillId="15" borderId="19" xfId="0" applyNumberFormat="1" applyFont="1" applyFill="1" applyBorder="1"/>
    <xf numFmtId="4" fontId="10" fillId="0" borderId="4" xfId="0" applyNumberFormat="1" applyFont="1" applyBorder="1"/>
    <xf numFmtId="4" fontId="12" fillId="7" borderId="4" xfId="0" applyNumberFormat="1" applyFont="1" applyFill="1" applyBorder="1"/>
    <xf numFmtId="0" fontId="21" fillId="11" borderId="24" xfId="0" applyFont="1" applyFill="1" applyBorder="1" applyAlignment="1">
      <alignment horizontal="center"/>
    </xf>
    <xf numFmtId="4" fontId="10" fillId="7" borderId="17" xfId="0" applyNumberFormat="1" applyFont="1" applyFill="1" applyBorder="1"/>
    <xf numFmtId="4" fontId="10" fillId="0" borderId="17" xfId="0" applyNumberFormat="1" applyFont="1" applyBorder="1" applyAlignment="1">
      <alignment horizontal="right"/>
    </xf>
    <xf numFmtId="4" fontId="12" fillId="7" borderId="17" xfId="0" applyNumberFormat="1" applyFont="1" applyFill="1" applyBorder="1"/>
    <xf numFmtId="0" fontId="25" fillId="14" borderId="2" xfId="0" applyFont="1" applyFill="1" applyBorder="1" applyAlignment="1">
      <alignment horizontal="center"/>
    </xf>
    <xf numFmtId="0" fontId="25" fillId="14" borderId="17" xfId="0" applyFont="1" applyFill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0" fontId="1" fillId="7" borderId="2" xfId="0" applyFont="1" applyFill="1" applyBorder="1"/>
    <xf numFmtId="164" fontId="13" fillId="0" borderId="0" xfId="0" applyNumberFormat="1" applyFont="1" applyAlignment="1">
      <alignment wrapText="1"/>
    </xf>
    <xf numFmtId="164" fontId="13" fillId="5" borderId="2" xfId="0" applyNumberFormat="1" applyFont="1" applyFill="1" applyBorder="1" applyAlignment="1">
      <alignment horizontal="left" wrapText="1"/>
    </xf>
    <xf numFmtId="0" fontId="18" fillId="15" borderId="2" xfId="0" applyFont="1" applyFill="1" applyBorder="1"/>
    <xf numFmtId="0" fontId="1" fillId="0" borderId="0" xfId="0" applyFont="1"/>
    <xf numFmtId="0" fontId="18" fillId="8" borderId="2" xfId="0" applyFont="1" applyFill="1" applyBorder="1" applyAlignment="1">
      <alignment horizontal="center" vertical="center"/>
    </xf>
    <xf numFmtId="0" fontId="1" fillId="0" borderId="0" xfId="0" quotePrefix="1" applyFont="1"/>
    <xf numFmtId="0" fontId="1" fillId="8" borderId="2" xfId="0" applyFont="1" applyFill="1" applyBorder="1" applyAlignment="1">
      <alignment vertical="center"/>
    </xf>
    <xf numFmtId="2" fontId="10" fillId="0" borderId="2" xfId="0" applyNumberFormat="1" applyFont="1" applyBorder="1" applyAlignment="1">
      <alignment horizontal="right" vertical="center"/>
    </xf>
    <xf numFmtId="164" fontId="10" fillId="8" borderId="17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0" fontId="14" fillId="8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7" borderId="2" xfId="0" applyFont="1" applyFill="1" applyBorder="1" applyAlignment="1">
      <alignment horizontal="center" vertical="center"/>
    </xf>
    <xf numFmtId="164" fontId="13" fillId="5" borderId="3" xfId="0" applyNumberFormat="1" applyFont="1" applyFill="1" applyBorder="1"/>
    <xf numFmtId="164" fontId="13" fillId="5" borderId="4" xfId="0" applyNumberFormat="1" applyFont="1" applyFill="1" applyBorder="1"/>
    <xf numFmtId="164" fontId="13" fillId="2" borderId="1" xfId="0" applyNumberFormat="1" applyFont="1" applyFill="1" applyBorder="1"/>
    <xf numFmtId="164" fontId="12" fillId="6" borderId="1" xfId="0" applyNumberFormat="1" applyFont="1" applyFill="1" applyBorder="1"/>
    <xf numFmtId="164" fontId="12" fillId="6" borderId="23" xfId="0" applyNumberFormat="1" applyFont="1" applyFill="1" applyBorder="1"/>
    <xf numFmtId="164" fontId="12" fillId="6" borderId="16" xfId="0" applyNumberFormat="1" applyFont="1" applyFill="1" applyBorder="1"/>
    <xf numFmtId="0" fontId="1" fillId="7" borderId="2" xfId="0" applyFont="1" applyFill="1" applyBorder="1" applyAlignment="1">
      <alignment horizontal="center" vertical="center"/>
    </xf>
    <xf numFmtId="4" fontId="10" fillId="7" borderId="4" xfId="0" applyNumberFormat="1" applyFont="1" applyFill="1" applyBorder="1"/>
    <xf numFmtId="1" fontId="1" fillId="7" borderId="2" xfId="0" quotePrefix="1" applyNumberFormat="1" applyFont="1" applyFill="1" applyBorder="1" applyAlignment="1">
      <alignment horizontal="center"/>
    </xf>
    <xf numFmtId="0" fontId="1" fillId="7" borderId="2" xfId="0" quotePrefix="1" applyFont="1" applyFill="1" applyBorder="1" applyAlignment="1">
      <alignment horizontal="center"/>
    </xf>
    <xf numFmtId="4" fontId="10" fillId="7" borderId="2" xfId="0" quotePrefix="1" applyNumberFormat="1" applyFont="1" applyFill="1" applyBorder="1" applyAlignment="1">
      <alignment horizontal="right"/>
    </xf>
    <xf numFmtId="4" fontId="10" fillId="7" borderId="3" xfId="0" applyNumberFormat="1" applyFont="1" applyFill="1" applyBorder="1"/>
    <xf numFmtId="4" fontId="10" fillId="0" borderId="3" xfId="0" applyNumberFormat="1" applyFont="1" applyBorder="1" applyAlignment="1">
      <alignment horizontal="right"/>
    </xf>
    <xf numFmtId="4" fontId="12" fillId="7" borderId="3" xfId="0" applyNumberFormat="1" applyFont="1" applyFill="1" applyBorder="1"/>
    <xf numFmtId="0" fontId="16" fillId="11" borderId="4" xfId="0" applyFont="1" applyFill="1" applyBorder="1"/>
    <xf numFmtId="0" fontId="1" fillId="7" borderId="4" xfId="0" applyFont="1" applyFill="1" applyBorder="1"/>
    <xf numFmtId="0" fontId="10" fillId="7" borderId="25" xfId="0" quotePrefix="1" applyFont="1" applyFill="1" applyBorder="1" applyAlignment="1">
      <alignment horizontal="center"/>
    </xf>
    <xf numFmtId="0" fontId="10" fillId="7" borderId="26" xfId="0" quotePrefix="1" applyFont="1" applyFill="1" applyBorder="1" applyAlignment="1">
      <alignment horizontal="center"/>
    </xf>
    <xf numFmtId="0" fontId="10" fillId="0" borderId="25" xfId="0" quotePrefix="1" applyFont="1" applyBorder="1" applyAlignment="1">
      <alignment horizontal="center"/>
    </xf>
    <xf numFmtId="0" fontId="10" fillId="0" borderId="27" xfId="0" quotePrefix="1" applyFont="1" applyBorder="1" applyAlignment="1">
      <alignment horizontal="center"/>
    </xf>
    <xf numFmtId="0" fontId="16" fillId="11" borderId="28" xfId="0" applyFont="1" applyFill="1" applyBorder="1" applyAlignment="1">
      <alignment horizontal="center"/>
    </xf>
    <xf numFmtId="0" fontId="16" fillId="11" borderId="29" xfId="0" applyFont="1" applyFill="1" applyBorder="1" applyAlignment="1">
      <alignment horizontal="center"/>
    </xf>
    <xf numFmtId="0" fontId="10" fillId="12" borderId="3" xfId="0" applyFont="1" applyFill="1" applyBorder="1" applyAlignment="1">
      <alignment horizontal="left" vertical="top" wrapText="1"/>
    </xf>
    <xf numFmtId="0" fontId="10" fillId="12" borderId="9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left" wrapText="1"/>
    </xf>
    <xf numFmtId="0" fontId="13" fillId="5" borderId="9" xfId="0" applyFont="1" applyFill="1" applyBorder="1" applyAlignment="1">
      <alignment horizontal="left" wrapText="1"/>
    </xf>
    <xf numFmtId="0" fontId="10" fillId="0" borderId="11" xfId="0" applyFont="1" applyBorder="1"/>
    <xf numFmtId="0" fontId="19" fillId="3" borderId="5" xfId="0" applyFont="1" applyFill="1" applyBorder="1" applyAlignment="1">
      <alignment horizontal="center" textRotation="90"/>
    </xf>
    <xf numFmtId="0" fontId="19" fillId="3" borderId="10" xfId="0" applyFont="1" applyFill="1" applyBorder="1" applyAlignment="1">
      <alignment horizontal="center" textRotation="90"/>
    </xf>
    <xf numFmtId="0" fontId="19" fillId="3" borderId="6" xfId="0" applyFont="1" applyFill="1" applyBorder="1" applyAlignment="1">
      <alignment horizontal="center" textRotation="90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8" fillId="3" borderId="5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9"/>
  <sheetViews>
    <sheetView tabSelected="1" zoomScaleNormal="100" zoomScalePageLayoutView="80" workbookViewId="0">
      <selection activeCell="B20" sqref="B20"/>
    </sheetView>
  </sheetViews>
  <sheetFormatPr defaultColWidth="9" defaultRowHeight="15" x14ac:dyDescent="0.25"/>
  <cols>
    <col min="1" max="1" width="3.375" style="1" customWidth="1"/>
    <col min="2" max="2" width="47.25" style="4" customWidth="1"/>
    <col min="3" max="3" width="4.75" style="3" customWidth="1"/>
    <col min="4" max="4" width="12.625" style="3" customWidth="1"/>
    <col min="5" max="5" width="13.25" style="4" customWidth="1"/>
    <col min="6" max="6" width="15.125" style="4" customWidth="1"/>
    <col min="7" max="7" width="13.25" style="4" customWidth="1"/>
    <col min="8" max="8" width="14.75" style="4" customWidth="1"/>
    <col min="9" max="9" width="13.25" style="4" customWidth="1"/>
    <col min="10" max="10" width="7.25" style="4" customWidth="1"/>
    <col min="11" max="11" width="45.375" style="4" customWidth="1"/>
    <col min="12" max="12" width="2.875" style="4" customWidth="1"/>
    <col min="13" max="16384" width="9" style="4"/>
  </cols>
  <sheetData>
    <row r="1" spans="1:13" ht="6.75" customHeight="1" x14ac:dyDescent="0.25">
      <c r="B1" s="242"/>
      <c r="C1" s="242"/>
      <c r="D1" s="242"/>
      <c r="E1" s="242"/>
    </row>
    <row r="2" spans="1:13" ht="31.5" customHeight="1" x14ac:dyDescent="0.25">
      <c r="B2" s="2" t="s">
        <v>135</v>
      </c>
      <c r="C2" s="243" t="s">
        <v>0</v>
      </c>
      <c r="D2" s="246"/>
      <c r="E2" s="247"/>
      <c r="F2" s="247"/>
      <c r="G2" s="247"/>
      <c r="H2" s="247"/>
      <c r="I2" s="247"/>
      <c r="J2" s="247"/>
      <c r="K2" s="248"/>
    </row>
    <row r="3" spans="1:13" ht="15" customHeight="1" x14ac:dyDescent="0.25">
      <c r="B3" s="94" t="s">
        <v>26</v>
      </c>
      <c r="C3" s="244"/>
      <c r="D3" s="257"/>
      <c r="E3" s="253"/>
      <c r="F3" s="253"/>
      <c r="G3" s="253"/>
      <c r="H3" s="253"/>
      <c r="I3" s="253"/>
      <c r="J3" s="249" t="s">
        <v>35</v>
      </c>
      <c r="K3" s="251" t="s">
        <v>6</v>
      </c>
      <c r="M3" s="93"/>
    </row>
    <row r="4" spans="1:13" s="7" customFormat="1" ht="15" customHeight="1" x14ac:dyDescent="0.25">
      <c r="A4" s="5"/>
      <c r="B4" s="6" t="s">
        <v>1</v>
      </c>
      <c r="C4" s="245"/>
      <c r="D4" s="257"/>
      <c r="E4" s="254"/>
      <c r="F4" s="254"/>
      <c r="G4" s="254"/>
      <c r="H4" s="254"/>
      <c r="I4" s="254"/>
      <c r="J4" s="250"/>
      <c r="K4" s="252"/>
    </row>
    <row r="5" spans="1:13" s="7" customFormat="1" ht="6.75" customHeight="1" x14ac:dyDescent="0.25">
      <c r="A5" s="5"/>
    </row>
    <row r="6" spans="1:13" s="7" customFormat="1" ht="15" customHeight="1" x14ac:dyDescent="0.25">
      <c r="A6" s="5"/>
      <c r="B6" s="255" t="s">
        <v>117</v>
      </c>
      <c r="C6" s="256"/>
      <c r="D6" s="256"/>
      <c r="E6" s="256"/>
      <c r="F6" s="256"/>
      <c r="G6" s="256"/>
      <c r="H6" s="256"/>
      <c r="I6" s="256"/>
      <c r="J6" s="40">
        <v>1</v>
      </c>
      <c r="K6" s="41" t="s">
        <v>40</v>
      </c>
    </row>
    <row r="7" spans="1:13" s="7" customFormat="1" x14ac:dyDescent="0.25">
      <c r="A7" s="5"/>
      <c r="B7" s="256"/>
      <c r="C7" s="256"/>
      <c r="D7" s="256"/>
      <c r="E7" s="256"/>
      <c r="F7" s="256"/>
      <c r="G7" s="256"/>
      <c r="H7" s="256"/>
      <c r="I7" s="256"/>
      <c r="J7" s="40">
        <v>2</v>
      </c>
      <c r="K7" s="41" t="s">
        <v>59</v>
      </c>
    </row>
    <row r="8" spans="1:13" s="7" customFormat="1" x14ac:dyDescent="0.25">
      <c r="A8" s="5"/>
      <c r="B8" s="256"/>
      <c r="C8" s="256"/>
      <c r="D8" s="256"/>
      <c r="E8" s="256"/>
      <c r="F8" s="256"/>
      <c r="G8" s="256"/>
      <c r="H8" s="256"/>
      <c r="I8" s="256"/>
      <c r="J8" s="40">
        <v>3</v>
      </c>
      <c r="K8" s="41" t="s">
        <v>51</v>
      </c>
    </row>
    <row r="9" spans="1:13" ht="6.75" customHeight="1" x14ac:dyDescent="0.25"/>
    <row r="10" spans="1:13" x14ac:dyDescent="0.25">
      <c r="D10" s="236" t="s">
        <v>110</v>
      </c>
      <c r="E10" s="237"/>
      <c r="F10" s="238" t="s">
        <v>111</v>
      </c>
      <c r="G10" s="237"/>
      <c r="H10" s="238" t="s">
        <v>112</v>
      </c>
      <c r="I10" s="237"/>
    </row>
    <row r="11" spans="1:13" x14ac:dyDescent="0.25">
      <c r="A11" s="66" t="s">
        <v>27</v>
      </c>
      <c r="B11" s="67" t="s">
        <v>17</v>
      </c>
      <c r="C11" s="132"/>
      <c r="D11" s="192" t="s">
        <v>85</v>
      </c>
      <c r="E11" s="193" t="s">
        <v>86</v>
      </c>
      <c r="F11" s="194" t="s">
        <v>85</v>
      </c>
      <c r="G11" s="193" t="s">
        <v>86</v>
      </c>
      <c r="H11" s="194" t="s">
        <v>85</v>
      </c>
      <c r="I11" s="193" t="s">
        <v>86</v>
      </c>
      <c r="J11" s="68"/>
      <c r="K11" s="69"/>
    </row>
    <row r="12" spans="1:13" x14ac:dyDescent="0.25">
      <c r="A12" s="9">
        <v>1</v>
      </c>
      <c r="B12" s="10" t="s">
        <v>60</v>
      </c>
      <c r="C12" s="11">
        <v>0</v>
      </c>
      <c r="D12" s="42"/>
      <c r="E12" s="156">
        <f>SUM(C12*D12)/12</f>
        <v>0</v>
      </c>
      <c r="F12" s="152"/>
      <c r="G12" s="156">
        <f>SUM(C12*F12)/12</f>
        <v>0</v>
      </c>
      <c r="H12" s="152"/>
      <c r="I12" s="156">
        <f>SUM(H12*C12)/42</f>
        <v>0</v>
      </c>
      <c r="J12" s="164">
        <v>1</v>
      </c>
      <c r="K12" s="12"/>
    </row>
    <row r="13" spans="1:13" x14ac:dyDescent="0.25">
      <c r="A13" s="200">
        <f>SUM(A12+1)</f>
        <v>2</v>
      </c>
      <c r="B13" s="10" t="s">
        <v>49</v>
      </c>
      <c r="C13" s="11">
        <v>42</v>
      </c>
      <c r="D13" s="98">
        <v>112</v>
      </c>
      <c r="E13" s="156">
        <f>SUM(C13*D13)/12</f>
        <v>392</v>
      </c>
      <c r="F13" s="152">
        <v>100</v>
      </c>
      <c r="G13" s="156">
        <f>SUM(C13*F13)/30</f>
        <v>140</v>
      </c>
      <c r="H13" s="152">
        <v>90</v>
      </c>
      <c r="I13" s="156">
        <f>SUM(H13*C13)/42</f>
        <v>90</v>
      </c>
      <c r="J13" s="164">
        <v>1</v>
      </c>
      <c r="K13" s="151" t="s">
        <v>50</v>
      </c>
    </row>
    <row r="14" spans="1:13" ht="15" customHeight="1" x14ac:dyDescent="0.25">
      <c r="A14" s="9">
        <f t="shared" ref="A14:A16" si="0">SUM(A13+1)</f>
        <v>3</v>
      </c>
      <c r="B14" s="12" t="s">
        <v>47</v>
      </c>
      <c r="C14" s="11">
        <v>42</v>
      </c>
      <c r="D14" s="98"/>
      <c r="E14" s="156">
        <f t="shared" ref="E14:E28" si="1">SUM(C14*D14)/12</f>
        <v>0</v>
      </c>
      <c r="F14" s="152"/>
      <c r="G14" s="156">
        <f t="shared" ref="G14:G32" si="2">SUM(C14*F14)/12</f>
        <v>0</v>
      </c>
      <c r="H14" s="152"/>
      <c r="I14" s="156">
        <f t="shared" ref="I14:I32" si="3">SUM(H14*C14)/42</f>
        <v>0</v>
      </c>
      <c r="J14" s="164">
        <v>1</v>
      </c>
      <c r="K14" s="12"/>
    </row>
    <row r="15" spans="1:13" x14ac:dyDescent="0.25">
      <c r="A15" s="9">
        <f t="shared" si="0"/>
        <v>4</v>
      </c>
      <c r="B15" s="12" t="s">
        <v>48</v>
      </c>
      <c r="C15" s="11">
        <v>42</v>
      </c>
      <c r="D15" s="98"/>
      <c r="E15" s="156">
        <f t="shared" si="1"/>
        <v>0</v>
      </c>
      <c r="F15" s="152"/>
      <c r="G15" s="156">
        <f t="shared" si="2"/>
        <v>0</v>
      </c>
      <c r="H15" s="152"/>
      <c r="I15" s="156">
        <f t="shared" si="3"/>
        <v>0</v>
      </c>
      <c r="J15" s="105"/>
      <c r="K15" s="12"/>
    </row>
    <row r="16" spans="1:13" x14ac:dyDescent="0.25">
      <c r="A16" s="9">
        <f t="shared" si="0"/>
        <v>5</v>
      </c>
      <c r="B16" s="12" t="s">
        <v>2</v>
      </c>
      <c r="C16" s="11">
        <v>21</v>
      </c>
      <c r="D16" s="98"/>
      <c r="E16" s="156">
        <f t="shared" si="1"/>
        <v>0</v>
      </c>
      <c r="F16" s="152"/>
      <c r="G16" s="156">
        <f t="shared" si="2"/>
        <v>0</v>
      </c>
      <c r="H16" s="152"/>
      <c r="I16" s="156">
        <f t="shared" si="3"/>
        <v>0</v>
      </c>
      <c r="J16" s="105"/>
      <c r="K16" s="74" t="s">
        <v>8</v>
      </c>
    </row>
    <row r="17" spans="1:13" ht="15" customHeight="1" x14ac:dyDescent="0.25">
      <c r="A17" s="9">
        <f t="shared" ref="A17:A18" si="4">SUM(A16+1)</f>
        <v>6</v>
      </c>
      <c r="B17" s="12" t="s">
        <v>3</v>
      </c>
      <c r="C17" s="11">
        <v>21</v>
      </c>
      <c r="D17" s="98"/>
      <c r="E17" s="156">
        <f t="shared" si="1"/>
        <v>0</v>
      </c>
      <c r="F17" s="152"/>
      <c r="G17" s="156">
        <f t="shared" si="2"/>
        <v>0</v>
      </c>
      <c r="H17" s="152"/>
      <c r="I17" s="156">
        <f t="shared" si="3"/>
        <v>0</v>
      </c>
      <c r="J17" s="105"/>
      <c r="K17" s="74" t="s">
        <v>8</v>
      </c>
    </row>
    <row r="18" spans="1:13" x14ac:dyDescent="0.25">
      <c r="A18" s="9">
        <f t="shared" si="4"/>
        <v>7</v>
      </c>
      <c r="B18" s="97" t="s">
        <v>87</v>
      </c>
      <c r="C18" s="11">
        <v>21</v>
      </c>
      <c r="D18" s="98"/>
      <c r="E18" s="156">
        <f t="shared" si="1"/>
        <v>0</v>
      </c>
      <c r="F18" s="152"/>
      <c r="G18" s="156">
        <f t="shared" si="2"/>
        <v>0</v>
      </c>
      <c r="H18" s="152"/>
      <c r="I18" s="156">
        <f t="shared" si="3"/>
        <v>0</v>
      </c>
      <c r="J18" s="105"/>
      <c r="K18" s="12" t="s">
        <v>52</v>
      </c>
    </row>
    <row r="19" spans="1:13" x14ac:dyDescent="0.25">
      <c r="A19" s="9">
        <f t="shared" ref="A19:A32" si="5">SUM(A18+1)</f>
        <v>8</v>
      </c>
      <c r="B19" s="151" t="s">
        <v>113</v>
      </c>
      <c r="C19" s="11">
        <v>42</v>
      </c>
      <c r="D19" s="42"/>
      <c r="E19" s="156">
        <f t="shared" si="1"/>
        <v>0</v>
      </c>
      <c r="F19" s="152"/>
      <c r="G19" s="156">
        <f t="shared" si="2"/>
        <v>0</v>
      </c>
      <c r="H19" s="152"/>
      <c r="I19" s="156">
        <f t="shared" si="3"/>
        <v>0</v>
      </c>
      <c r="J19" s="105"/>
      <c r="K19" s="113" t="s">
        <v>83</v>
      </c>
    </row>
    <row r="20" spans="1:13" s="209" customFormat="1" ht="30" customHeight="1" x14ac:dyDescent="0.2">
      <c r="A20" s="200">
        <f>SUM(A19+1)</f>
        <v>9</v>
      </c>
      <c r="B20" s="202" t="s">
        <v>116</v>
      </c>
      <c r="C20" s="9">
        <v>42</v>
      </c>
      <c r="D20" s="203"/>
      <c r="E20" s="204">
        <f t="shared" si="1"/>
        <v>0</v>
      </c>
      <c r="F20" s="205"/>
      <c r="G20" s="204">
        <f t="shared" si="2"/>
        <v>0</v>
      </c>
      <c r="H20" s="205"/>
      <c r="I20" s="204">
        <f t="shared" si="3"/>
        <v>0</v>
      </c>
      <c r="J20" s="206"/>
      <c r="K20" s="207" t="s">
        <v>119</v>
      </c>
      <c r="L20" s="208"/>
    </row>
    <row r="21" spans="1:13" x14ac:dyDescent="0.25">
      <c r="A21" s="9">
        <f t="shared" si="5"/>
        <v>10</v>
      </c>
      <c r="B21" s="12" t="s">
        <v>42</v>
      </c>
      <c r="C21" s="11">
        <v>84</v>
      </c>
      <c r="D21" s="42"/>
      <c r="E21" s="156">
        <f>SUM(C21*D21)/12</f>
        <v>0</v>
      </c>
      <c r="F21" s="152"/>
      <c r="G21" s="156">
        <f t="shared" si="2"/>
        <v>0</v>
      </c>
      <c r="H21" s="152"/>
      <c r="I21" s="156">
        <f t="shared" si="3"/>
        <v>0</v>
      </c>
      <c r="J21" s="105"/>
      <c r="K21" s="12" t="s">
        <v>9</v>
      </c>
    </row>
    <row r="22" spans="1:13" x14ac:dyDescent="0.25">
      <c r="A22" s="9">
        <f t="shared" si="5"/>
        <v>11</v>
      </c>
      <c r="B22" s="12" t="s">
        <v>21</v>
      </c>
      <c r="C22" s="11">
        <v>42</v>
      </c>
      <c r="D22" s="42"/>
      <c r="E22" s="156">
        <f t="shared" si="1"/>
        <v>0</v>
      </c>
      <c r="F22" s="152"/>
      <c r="G22" s="156">
        <f t="shared" si="2"/>
        <v>0</v>
      </c>
      <c r="H22" s="152"/>
      <c r="I22" s="156">
        <f t="shared" si="3"/>
        <v>0</v>
      </c>
      <c r="J22" s="105">
        <v>3</v>
      </c>
      <c r="K22" s="12" t="s">
        <v>20</v>
      </c>
    </row>
    <row r="23" spans="1:13" x14ac:dyDescent="0.25">
      <c r="A23" s="9">
        <f t="shared" si="5"/>
        <v>12</v>
      </c>
      <c r="B23" s="12" t="s">
        <v>43</v>
      </c>
      <c r="C23" s="11">
        <v>42</v>
      </c>
      <c r="D23" s="42"/>
      <c r="E23" s="156">
        <f t="shared" si="1"/>
        <v>0</v>
      </c>
      <c r="F23" s="152"/>
      <c r="G23" s="156">
        <f t="shared" si="2"/>
        <v>0</v>
      </c>
      <c r="H23" s="152"/>
      <c r="I23" s="156">
        <f t="shared" si="3"/>
        <v>0</v>
      </c>
      <c r="J23" s="105"/>
      <c r="K23" s="74" t="s">
        <v>83</v>
      </c>
    </row>
    <row r="24" spans="1:13" x14ac:dyDescent="0.25">
      <c r="A24" s="9">
        <f t="shared" si="5"/>
        <v>13</v>
      </c>
      <c r="B24" s="12" t="s">
        <v>44</v>
      </c>
      <c r="C24" s="11">
        <v>42</v>
      </c>
      <c r="D24" s="42"/>
      <c r="E24" s="156">
        <f t="shared" si="1"/>
        <v>0</v>
      </c>
      <c r="F24" s="152"/>
      <c r="G24" s="156">
        <f t="shared" si="2"/>
        <v>0</v>
      </c>
      <c r="H24" s="152"/>
      <c r="I24" s="156">
        <f t="shared" si="3"/>
        <v>0</v>
      </c>
      <c r="J24" s="105">
        <v>3</v>
      </c>
      <c r="K24" s="13" t="s">
        <v>34</v>
      </c>
    </row>
    <row r="25" spans="1:13" x14ac:dyDescent="0.25">
      <c r="A25" s="9">
        <f t="shared" si="5"/>
        <v>14</v>
      </c>
      <c r="B25" s="12" t="s">
        <v>45</v>
      </c>
      <c r="C25" s="11">
        <v>84</v>
      </c>
      <c r="D25" s="42"/>
      <c r="E25" s="156">
        <f t="shared" si="1"/>
        <v>0</v>
      </c>
      <c r="F25" s="152"/>
      <c r="G25" s="156">
        <f t="shared" si="2"/>
        <v>0</v>
      </c>
      <c r="H25" s="152"/>
      <c r="I25" s="156">
        <f t="shared" si="3"/>
        <v>0</v>
      </c>
      <c r="J25" s="105">
        <v>1</v>
      </c>
      <c r="K25" s="12" t="s">
        <v>9</v>
      </c>
    </row>
    <row r="26" spans="1:13" x14ac:dyDescent="0.25">
      <c r="A26" s="9">
        <f t="shared" si="5"/>
        <v>15</v>
      </c>
      <c r="B26" s="12" t="s">
        <v>7</v>
      </c>
      <c r="C26" s="11">
        <v>126</v>
      </c>
      <c r="D26" s="42"/>
      <c r="E26" s="156">
        <f t="shared" si="1"/>
        <v>0</v>
      </c>
      <c r="F26" s="152"/>
      <c r="G26" s="156">
        <f t="shared" si="2"/>
        <v>0</v>
      </c>
      <c r="H26" s="152"/>
      <c r="I26" s="156">
        <f t="shared" si="3"/>
        <v>0</v>
      </c>
      <c r="J26" s="105"/>
      <c r="K26" s="14" t="s">
        <v>10</v>
      </c>
    </row>
    <row r="27" spans="1:13" x14ac:dyDescent="0.25">
      <c r="A27" s="9">
        <f t="shared" si="5"/>
        <v>16</v>
      </c>
      <c r="B27" s="12" t="s">
        <v>11</v>
      </c>
      <c r="C27" s="11">
        <v>21</v>
      </c>
      <c r="D27" s="42"/>
      <c r="E27" s="156">
        <f t="shared" si="1"/>
        <v>0</v>
      </c>
      <c r="F27" s="152"/>
      <c r="G27" s="156">
        <f t="shared" si="2"/>
        <v>0</v>
      </c>
      <c r="H27" s="152"/>
      <c r="I27" s="156">
        <f t="shared" si="3"/>
        <v>0</v>
      </c>
      <c r="J27" s="105"/>
      <c r="K27" s="12" t="s">
        <v>8</v>
      </c>
    </row>
    <row r="28" spans="1:13" x14ac:dyDescent="0.25">
      <c r="A28" s="9">
        <f t="shared" si="5"/>
        <v>17</v>
      </c>
      <c r="B28" s="12" t="s">
        <v>12</v>
      </c>
      <c r="C28" s="11">
        <v>21</v>
      </c>
      <c r="D28" s="42"/>
      <c r="E28" s="156">
        <f t="shared" si="1"/>
        <v>0</v>
      </c>
      <c r="F28" s="133"/>
      <c r="G28" s="156">
        <f t="shared" si="2"/>
        <v>0</v>
      </c>
      <c r="H28" s="133"/>
      <c r="I28" s="156">
        <f t="shared" si="3"/>
        <v>0</v>
      </c>
      <c r="J28" s="105"/>
      <c r="K28" s="12" t="s">
        <v>8</v>
      </c>
    </row>
    <row r="29" spans="1:13" x14ac:dyDescent="0.25">
      <c r="A29" s="9">
        <f t="shared" si="5"/>
        <v>18</v>
      </c>
      <c r="B29" s="12" t="s">
        <v>14</v>
      </c>
      <c r="C29" s="11">
        <v>21</v>
      </c>
      <c r="D29" s="135"/>
      <c r="E29" s="157">
        <f>SUM(C29*D29)/12</f>
        <v>0</v>
      </c>
      <c r="F29" s="152"/>
      <c r="G29" s="156">
        <f t="shared" si="2"/>
        <v>0</v>
      </c>
      <c r="H29" s="152"/>
      <c r="I29" s="156">
        <f t="shared" si="3"/>
        <v>0</v>
      </c>
      <c r="J29" s="105">
        <v>2</v>
      </c>
      <c r="K29" s="115" t="s">
        <v>74</v>
      </c>
      <c r="M29" s="92"/>
    </row>
    <row r="30" spans="1:13" x14ac:dyDescent="0.25">
      <c r="A30" s="9">
        <f t="shared" si="5"/>
        <v>19</v>
      </c>
      <c r="B30" s="12" t="s">
        <v>63</v>
      </c>
      <c r="C30" s="11">
        <v>21</v>
      </c>
      <c r="D30" s="134"/>
      <c r="E30" s="158">
        <f>SUM(C30*D30)/12</f>
        <v>0</v>
      </c>
      <c r="F30" s="153"/>
      <c r="G30" s="156">
        <f t="shared" si="2"/>
        <v>0</v>
      </c>
      <c r="H30" s="153"/>
      <c r="I30" s="156">
        <f t="shared" si="3"/>
        <v>0</v>
      </c>
      <c r="J30" s="105"/>
      <c r="K30" s="116" t="s">
        <v>66</v>
      </c>
    </row>
    <row r="31" spans="1:13" x14ac:dyDescent="0.25">
      <c r="A31" s="9">
        <f t="shared" si="5"/>
        <v>20</v>
      </c>
      <c r="B31" s="12" t="s">
        <v>64</v>
      </c>
      <c r="C31" s="11">
        <v>21</v>
      </c>
      <c r="D31" s="134"/>
      <c r="E31" s="158">
        <f>SUM(C31*D31)/12</f>
        <v>0</v>
      </c>
      <c r="F31" s="153"/>
      <c r="G31" s="156">
        <f t="shared" si="2"/>
        <v>0</v>
      </c>
      <c r="H31" s="153"/>
      <c r="I31" s="156">
        <f t="shared" si="3"/>
        <v>0</v>
      </c>
      <c r="J31" s="105"/>
      <c r="K31" s="116" t="s">
        <v>67</v>
      </c>
      <c r="L31" s="44"/>
    </row>
    <row r="32" spans="1:13" x14ac:dyDescent="0.25">
      <c r="A32" s="9">
        <f t="shared" si="5"/>
        <v>21</v>
      </c>
      <c r="B32" s="120" t="s">
        <v>78</v>
      </c>
      <c r="C32" s="11">
        <v>21</v>
      </c>
      <c r="D32" s="135"/>
      <c r="E32" s="159">
        <f>SUM(C32*D32)/12</f>
        <v>0</v>
      </c>
      <c r="F32" s="153"/>
      <c r="G32" s="156">
        <f t="shared" si="2"/>
        <v>0</v>
      </c>
      <c r="H32" s="153"/>
      <c r="I32" s="156">
        <f t="shared" si="3"/>
        <v>0</v>
      </c>
      <c r="J32" s="103"/>
      <c r="K32" s="119" t="s">
        <v>8</v>
      </c>
      <c r="L32" s="44"/>
    </row>
    <row r="33" spans="1:13" x14ac:dyDescent="0.25">
      <c r="A33" s="45"/>
      <c r="B33" s="101" t="s">
        <v>68</v>
      </c>
      <c r="C33" s="102" t="s">
        <v>15</v>
      </c>
      <c r="D33" s="106">
        <f t="shared" ref="D33:I33" si="6">SUM(D12:D32)</f>
        <v>112</v>
      </c>
      <c r="E33" s="160">
        <f t="shared" si="6"/>
        <v>392</v>
      </c>
      <c r="F33" s="154">
        <f t="shared" si="6"/>
        <v>100</v>
      </c>
      <c r="G33" s="163">
        <f t="shared" si="6"/>
        <v>140</v>
      </c>
      <c r="H33" s="154">
        <f t="shared" si="6"/>
        <v>90</v>
      </c>
      <c r="I33" s="163">
        <f t="shared" si="6"/>
        <v>90</v>
      </c>
      <c r="J33" s="103"/>
      <c r="K33" s="13"/>
    </row>
    <row r="34" spans="1:13" ht="15.75" thickBot="1" x14ac:dyDescent="0.3">
      <c r="A34" s="200">
        <v>22</v>
      </c>
      <c r="B34" s="151" t="s">
        <v>115</v>
      </c>
      <c r="C34" s="11">
        <v>21</v>
      </c>
      <c r="D34" s="136"/>
      <c r="E34" s="161">
        <f>SUM(C34*D34)/12</f>
        <v>0</v>
      </c>
      <c r="F34" s="155"/>
      <c r="G34" s="161">
        <f>SUM(C34*F34)/12</f>
        <v>0</v>
      </c>
      <c r="H34" s="155"/>
      <c r="I34" s="161">
        <f>SUM(C34*H34)/12</f>
        <v>0</v>
      </c>
      <c r="J34" s="105"/>
      <c r="K34" s="151" t="s">
        <v>108</v>
      </c>
    </row>
    <row r="35" spans="1:13" ht="15.75" thickTop="1" x14ac:dyDescent="0.25">
      <c r="A35" s="100"/>
      <c r="B35" s="39" t="s">
        <v>89</v>
      </c>
      <c r="C35" s="141" t="s">
        <v>15</v>
      </c>
      <c r="D35" s="104">
        <f>D33+D34</f>
        <v>112</v>
      </c>
      <c r="E35" s="162">
        <f>E33+E34</f>
        <v>392</v>
      </c>
      <c r="F35" s="128">
        <f>F34+F33</f>
        <v>100</v>
      </c>
      <c r="G35" s="162">
        <f>G33+G34</f>
        <v>140</v>
      </c>
      <c r="H35" s="128">
        <f>H33+H34</f>
        <v>90</v>
      </c>
      <c r="I35" s="162">
        <f>I33+I34</f>
        <v>90</v>
      </c>
      <c r="J35" s="105"/>
      <c r="K35" s="12"/>
    </row>
    <row r="36" spans="1:13" x14ac:dyDescent="0.25">
      <c r="B36" s="117"/>
      <c r="D36" s="53"/>
      <c r="E36" s="43"/>
      <c r="F36" s="43"/>
      <c r="G36" s="43"/>
      <c r="H36" s="43"/>
      <c r="I36" s="43"/>
      <c r="J36" s="55"/>
      <c r="K36" s="201" t="s">
        <v>118</v>
      </c>
    </row>
    <row r="37" spans="1:13" x14ac:dyDescent="0.25">
      <c r="B37" s="199" t="s">
        <v>81</v>
      </c>
      <c r="C37" s="15"/>
      <c r="D37" s="236" t="s">
        <v>110</v>
      </c>
      <c r="E37" s="237"/>
      <c r="F37" s="238" t="s">
        <v>111</v>
      </c>
      <c r="G37" s="237"/>
      <c r="H37" s="238" t="s">
        <v>112</v>
      </c>
      <c r="I37" s="237"/>
      <c r="J37" s="16"/>
    </row>
    <row r="38" spans="1:13" x14ac:dyDescent="0.25">
      <c r="A38" s="17" t="s">
        <v>28</v>
      </c>
      <c r="B38" s="56" t="s">
        <v>16</v>
      </c>
      <c r="C38" s="57"/>
      <c r="D38" s="64" t="s">
        <v>70</v>
      </c>
      <c r="E38" s="168" t="s">
        <v>86</v>
      </c>
      <c r="F38" s="64" t="s">
        <v>70</v>
      </c>
      <c r="G38" s="168" t="s">
        <v>86</v>
      </c>
      <c r="H38" s="64" t="s">
        <v>70</v>
      </c>
      <c r="I38" s="111" t="s">
        <v>86</v>
      </c>
      <c r="J38" s="57"/>
      <c r="K38" s="58"/>
      <c r="M38" s="93"/>
    </row>
    <row r="39" spans="1:13" x14ac:dyDescent="0.25">
      <c r="A39" s="18">
        <v>1</v>
      </c>
      <c r="B39" s="19" t="s">
        <v>22</v>
      </c>
      <c r="C39" s="20">
        <v>0</v>
      </c>
      <c r="D39" s="99"/>
      <c r="E39" s="169">
        <f t="shared" ref="E39:E42" si="7">SUM(C39*D39)/12</f>
        <v>0</v>
      </c>
      <c r="F39" s="153"/>
      <c r="G39" s="169">
        <f>SUM(E39*F39)/30</f>
        <v>0</v>
      </c>
      <c r="H39" s="153"/>
      <c r="I39" s="169">
        <f>SUM(G39*H39)/42</f>
        <v>0</v>
      </c>
      <c r="J39" s="21"/>
      <c r="K39" s="91"/>
      <c r="M39" s="93"/>
    </row>
    <row r="40" spans="1:13" x14ac:dyDescent="0.25">
      <c r="A40" s="18">
        <f>SUM(A39+1)</f>
        <v>2</v>
      </c>
      <c r="B40" s="19" t="s">
        <v>23</v>
      </c>
      <c r="C40" s="20">
        <v>6</v>
      </c>
      <c r="D40" s="99"/>
      <c r="E40" s="169">
        <f t="shared" si="7"/>
        <v>0</v>
      </c>
      <c r="F40" s="153"/>
      <c r="G40" s="169">
        <f t="shared" ref="G40:G49" si="8">SUM(E40*F40)/30</f>
        <v>0</v>
      </c>
      <c r="H40" s="153"/>
      <c r="I40" s="169">
        <f t="shared" ref="I40:I49" si="9">SUM(G40*H40)/42</f>
        <v>0</v>
      </c>
      <c r="J40" s="21">
        <v>2</v>
      </c>
      <c r="K40" s="19" t="s">
        <v>36</v>
      </c>
    </row>
    <row r="41" spans="1:13" x14ac:dyDescent="0.25">
      <c r="A41" s="18">
        <f t="shared" ref="A41:A49" si="10">SUM(A40+1)</f>
        <v>3</v>
      </c>
      <c r="B41" s="124" t="s">
        <v>98</v>
      </c>
      <c r="C41" s="20">
        <v>2</v>
      </c>
      <c r="D41" s="99"/>
      <c r="E41" s="169">
        <f t="shared" si="7"/>
        <v>0</v>
      </c>
      <c r="F41" s="153"/>
      <c r="G41" s="169">
        <f t="shared" si="8"/>
        <v>0</v>
      </c>
      <c r="H41" s="153"/>
      <c r="I41" s="169">
        <f t="shared" si="9"/>
        <v>0</v>
      </c>
      <c r="J41" s="21"/>
      <c r="K41" s="124" t="s">
        <v>99</v>
      </c>
    </row>
    <row r="42" spans="1:13" x14ac:dyDescent="0.25">
      <c r="A42" s="18">
        <f t="shared" si="10"/>
        <v>4</v>
      </c>
      <c r="B42" s="114" t="s">
        <v>88</v>
      </c>
      <c r="C42" s="20">
        <v>6</v>
      </c>
      <c r="D42" s="99"/>
      <c r="E42" s="169">
        <f t="shared" si="7"/>
        <v>0</v>
      </c>
      <c r="F42" s="153"/>
      <c r="G42" s="169">
        <f t="shared" si="8"/>
        <v>0</v>
      </c>
      <c r="H42" s="153"/>
      <c r="I42" s="169">
        <f t="shared" si="9"/>
        <v>0</v>
      </c>
      <c r="J42" s="21"/>
      <c r="K42" s="114" t="s">
        <v>93</v>
      </c>
    </row>
    <row r="43" spans="1:13" x14ac:dyDescent="0.25">
      <c r="A43" s="18">
        <f t="shared" si="10"/>
        <v>5</v>
      </c>
      <c r="B43" s="19" t="s">
        <v>13</v>
      </c>
      <c r="C43" s="20">
        <v>6</v>
      </c>
      <c r="D43" s="99"/>
      <c r="E43" s="170">
        <f t="shared" ref="E43:E46" si="11">SUM(C43*D43)/12</f>
        <v>0</v>
      </c>
      <c r="F43" s="152"/>
      <c r="G43" s="169">
        <f t="shared" si="8"/>
        <v>0</v>
      </c>
      <c r="H43" s="152"/>
      <c r="I43" s="169">
        <f t="shared" si="9"/>
        <v>0</v>
      </c>
      <c r="J43" s="21"/>
      <c r="K43" s="114" t="s">
        <v>92</v>
      </c>
      <c r="M43" s="92"/>
    </row>
    <row r="44" spans="1:13" x14ac:dyDescent="0.25">
      <c r="A44" s="18">
        <f t="shared" si="10"/>
        <v>6</v>
      </c>
      <c r="B44" s="19" t="s">
        <v>4</v>
      </c>
      <c r="C44" s="20">
        <v>42</v>
      </c>
      <c r="D44" s="99"/>
      <c r="E44" s="170">
        <f t="shared" si="11"/>
        <v>0</v>
      </c>
      <c r="F44" s="152"/>
      <c r="G44" s="169">
        <f t="shared" si="8"/>
        <v>0</v>
      </c>
      <c r="H44" s="152"/>
      <c r="I44" s="169">
        <f t="shared" si="9"/>
        <v>0</v>
      </c>
      <c r="J44" s="21"/>
      <c r="K44" s="19" t="s">
        <v>41</v>
      </c>
      <c r="M44" s="92"/>
    </row>
    <row r="45" spans="1:13" x14ac:dyDescent="0.25">
      <c r="A45" s="18">
        <f t="shared" si="10"/>
        <v>7</v>
      </c>
      <c r="B45" s="19" t="s">
        <v>5</v>
      </c>
      <c r="C45" s="20">
        <v>42</v>
      </c>
      <c r="D45" s="99"/>
      <c r="E45" s="170">
        <f t="shared" si="11"/>
        <v>0</v>
      </c>
      <c r="F45" s="152"/>
      <c r="G45" s="169">
        <f t="shared" si="8"/>
        <v>0</v>
      </c>
      <c r="H45" s="152"/>
      <c r="I45" s="169">
        <f t="shared" si="9"/>
        <v>0</v>
      </c>
      <c r="J45" s="21"/>
      <c r="K45" s="19" t="s">
        <v>46</v>
      </c>
      <c r="M45" s="92"/>
    </row>
    <row r="46" spans="1:13" x14ac:dyDescent="0.25">
      <c r="A46" s="18">
        <f t="shared" si="10"/>
        <v>8</v>
      </c>
      <c r="B46" s="19" t="s">
        <v>38</v>
      </c>
      <c r="C46" s="20">
        <v>2</v>
      </c>
      <c r="D46" s="99"/>
      <c r="E46" s="170">
        <f t="shared" si="11"/>
        <v>0</v>
      </c>
      <c r="F46" s="152"/>
      <c r="G46" s="169">
        <f t="shared" si="8"/>
        <v>0</v>
      </c>
      <c r="H46" s="152"/>
      <c r="I46" s="169">
        <f t="shared" si="9"/>
        <v>0</v>
      </c>
      <c r="J46" s="21"/>
      <c r="K46" s="19" t="s">
        <v>39</v>
      </c>
      <c r="M46" s="92"/>
    </row>
    <row r="47" spans="1:13" x14ac:dyDescent="0.25">
      <c r="A47" s="18">
        <f t="shared" si="10"/>
        <v>9</v>
      </c>
      <c r="B47" s="73" t="s">
        <v>78</v>
      </c>
      <c r="C47" s="20">
        <v>4</v>
      </c>
      <c r="D47" s="99"/>
      <c r="E47" s="171">
        <f>SUM(C47*D47)/12</f>
        <v>0</v>
      </c>
      <c r="F47" s="133"/>
      <c r="G47" s="169">
        <f t="shared" si="8"/>
        <v>0</v>
      </c>
      <c r="H47" s="133"/>
      <c r="I47" s="169">
        <f t="shared" si="9"/>
        <v>0</v>
      </c>
      <c r="J47" s="21"/>
      <c r="K47" s="114" t="s">
        <v>95</v>
      </c>
      <c r="M47" s="92"/>
    </row>
    <row r="48" spans="1:13" x14ac:dyDescent="0.25">
      <c r="A48" s="18">
        <f t="shared" si="10"/>
        <v>10</v>
      </c>
      <c r="B48" s="91" t="s">
        <v>81</v>
      </c>
      <c r="C48" s="22">
        <v>6</v>
      </c>
      <c r="D48" s="99"/>
      <c r="E48" s="171">
        <f t="shared" ref="E48:E49" si="12">SUM(C48*D48)/12</f>
        <v>0</v>
      </c>
      <c r="F48" s="133"/>
      <c r="G48" s="169">
        <f t="shared" si="8"/>
        <v>0</v>
      </c>
      <c r="H48" s="133"/>
      <c r="I48" s="169">
        <f t="shared" si="9"/>
        <v>0</v>
      </c>
      <c r="J48" s="21"/>
      <c r="K48" s="118" t="s">
        <v>94</v>
      </c>
    </row>
    <row r="49" spans="1:14" ht="15.75" thickBot="1" x14ac:dyDescent="0.3">
      <c r="A49" s="18">
        <f t="shared" si="10"/>
        <v>11</v>
      </c>
      <c r="B49" s="91" t="s">
        <v>82</v>
      </c>
      <c r="C49" s="22">
        <v>21</v>
      </c>
      <c r="D49" s="99"/>
      <c r="E49" s="171">
        <f t="shared" si="12"/>
        <v>0</v>
      </c>
      <c r="F49" s="152"/>
      <c r="G49" s="169">
        <f t="shared" si="8"/>
        <v>0</v>
      </c>
      <c r="H49" s="152"/>
      <c r="I49" s="169">
        <f t="shared" si="9"/>
        <v>0</v>
      </c>
      <c r="J49" s="21"/>
      <c r="K49" s="118" t="s">
        <v>8</v>
      </c>
    </row>
    <row r="50" spans="1:14" ht="15.75" thickBot="1" x14ac:dyDescent="0.3">
      <c r="A50" s="18"/>
      <c r="B50" s="49" t="s">
        <v>68</v>
      </c>
      <c r="C50" s="23" t="s">
        <v>15</v>
      </c>
      <c r="D50" s="52">
        <f>SUM(D39:D49)</f>
        <v>0</v>
      </c>
      <c r="E50" s="48">
        <f>SUM(E39:E49)</f>
        <v>0</v>
      </c>
      <c r="F50" s="165">
        <f>SUM(F39:F49)</f>
        <v>0</v>
      </c>
      <c r="G50" s="174">
        <f>SUM(G39:G49)</f>
        <v>0</v>
      </c>
      <c r="H50" s="165">
        <f>SUM(H39:H49)</f>
        <v>0</v>
      </c>
      <c r="I50" s="137">
        <f t="shared" ref="I50" si="13">SUM(I39:I49)</f>
        <v>0</v>
      </c>
      <c r="J50" s="21"/>
      <c r="K50" s="24"/>
    </row>
    <row r="51" spans="1:14" s="143" customFormat="1" ht="15.75" thickBot="1" x14ac:dyDescent="0.3">
      <c r="A51" s="18">
        <v>12</v>
      </c>
      <c r="B51" s="146" t="s">
        <v>107</v>
      </c>
      <c r="C51" s="142">
        <v>0</v>
      </c>
      <c r="D51" s="136"/>
      <c r="E51" s="172">
        <f>SUM(C51*D51)/12</f>
        <v>0</v>
      </c>
      <c r="F51" s="166"/>
      <c r="G51" s="172">
        <f>SUM(C51*F51)/12</f>
        <v>0</v>
      </c>
      <c r="H51" s="166"/>
      <c r="I51" s="172">
        <f>SUM(C51*H51)/12</f>
        <v>0</v>
      </c>
      <c r="J51" s="21"/>
      <c r="K51" s="146" t="s">
        <v>106</v>
      </c>
    </row>
    <row r="52" spans="1:14" s="143" customFormat="1" ht="15.75" thickTop="1" x14ac:dyDescent="0.25">
      <c r="A52" s="90"/>
      <c r="B52" s="49" t="s">
        <v>90</v>
      </c>
      <c r="C52" s="144" t="s">
        <v>15</v>
      </c>
      <c r="D52" s="145">
        <f>D50+D51</f>
        <v>0</v>
      </c>
      <c r="E52" s="173">
        <f>E50+E51</f>
        <v>0</v>
      </c>
      <c r="F52" s="167">
        <f>F50+F51</f>
        <v>0</v>
      </c>
      <c r="G52" s="173">
        <f>G50+G51</f>
        <v>0</v>
      </c>
      <c r="H52" s="167">
        <f t="shared" ref="H52" si="14">H50+H51</f>
        <v>0</v>
      </c>
      <c r="I52" s="145">
        <f t="shared" ref="I52" si="15">I50+I51</f>
        <v>0</v>
      </c>
      <c r="J52" s="21"/>
      <c r="K52" s="91"/>
    </row>
    <row r="54" spans="1:14" x14ac:dyDescent="0.25">
      <c r="D54" s="236" t="s">
        <v>110</v>
      </c>
      <c r="E54" s="237"/>
      <c r="F54" s="238" t="s">
        <v>111</v>
      </c>
      <c r="G54" s="237"/>
      <c r="H54" s="238" t="s">
        <v>112</v>
      </c>
      <c r="I54" s="237"/>
    </row>
    <row r="55" spans="1:14" x14ac:dyDescent="0.25">
      <c r="A55" s="25" t="s">
        <v>29</v>
      </c>
      <c r="B55" s="59" t="s">
        <v>96</v>
      </c>
      <c r="C55" s="60"/>
      <c r="D55" s="65" t="s">
        <v>70</v>
      </c>
      <c r="E55" s="176" t="s">
        <v>86</v>
      </c>
      <c r="F55" s="65" t="s">
        <v>70</v>
      </c>
      <c r="G55" s="176" t="s">
        <v>86</v>
      </c>
      <c r="H55" s="65" t="s">
        <v>70</v>
      </c>
      <c r="I55" s="112" t="s">
        <v>86</v>
      </c>
      <c r="J55" s="60"/>
      <c r="K55" s="61"/>
    </row>
    <row r="56" spans="1:14" x14ac:dyDescent="0.25">
      <c r="A56" s="26">
        <v>1</v>
      </c>
      <c r="B56" s="110" t="s">
        <v>91</v>
      </c>
      <c r="C56" s="28">
        <v>4</v>
      </c>
      <c r="D56" s="42"/>
      <c r="E56" s="177">
        <f t="shared" ref="E56:E62" si="16">SUM(C56*D56)/12</f>
        <v>0</v>
      </c>
      <c r="F56" s="152"/>
      <c r="G56" s="177">
        <f>SUM(E56*F56)/30</f>
        <v>0</v>
      </c>
      <c r="H56" s="152"/>
      <c r="I56" s="177">
        <f>SUM(G56*H56)/42</f>
        <v>0</v>
      </c>
      <c r="J56" s="29">
        <v>1</v>
      </c>
      <c r="K56" s="121"/>
      <c r="M56" s="93"/>
    </row>
    <row r="57" spans="1:14" x14ac:dyDescent="0.25">
      <c r="A57" s="26">
        <f>SUM(A56+1)</f>
        <v>2</v>
      </c>
      <c r="B57" s="27" t="s">
        <v>30</v>
      </c>
      <c r="C57" s="28">
        <v>4</v>
      </c>
      <c r="D57" s="42"/>
      <c r="E57" s="177">
        <f t="shared" si="16"/>
        <v>0</v>
      </c>
      <c r="F57" s="152"/>
      <c r="G57" s="177">
        <f t="shared" ref="G57:G62" si="17">SUM(E57*F57)/30</f>
        <v>0</v>
      </c>
      <c r="H57" s="152"/>
      <c r="I57" s="177">
        <f t="shared" ref="I57:I62" si="18">SUM(G57*H57)/42</f>
        <v>0</v>
      </c>
      <c r="J57" s="29">
        <v>1</v>
      </c>
      <c r="K57" s="121"/>
      <c r="M57" s="93"/>
    </row>
    <row r="58" spans="1:14" x14ac:dyDescent="0.25">
      <c r="A58" s="26">
        <f t="shared" ref="A58:A62" si="19">SUM(A57+1)</f>
        <v>3</v>
      </c>
      <c r="B58" s="27" t="s">
        <v>25</v>
      </c>
      <c r="C58" s="28">
        <v>4</v>
      </c>
      <c r="D58" s="42"/>
      <c r="E58" s="177">
        <f>SUM(C58*D58)/12</f>
        <v>0</v>
      </c>
      <c r="F58" s="152"/>
      <c r="G58" s="177">
        <f t="shared" si="17"/>
        <v>0</v>
      </c>
      <c r="H58" s="152"/>
      <c r="I58" s="177">
        <f t="shared" si="18"/>
        <v>0</v>
      </c>
      <c r="J58" s="29">
        <v>1</v>
      </c>
      <c r="K58" s="121"/>
      <c r="M58" s="93"/>
    </row>
    <row r="59" spans="1:14" x14ac:dyDescent="0.25">
      <c r="A59" s="26">
        <f t="shared" si="19"/>
        <v>4</v>
      </c>
      <c r="B59" s="126" t="s">
        <v>102</v>
      </c>
      <c r="C59" s="28">
        <v>11</v>
      </c>
      <c r="D59" s="42"/>
      <c r="E59" s="177">
        <f t="shared" ref="E59:E60" si="20">SUM(C59*D59)/12</f>
        <v>0</v>
      </c>
      <c r="F59" s="133"/>
      <c r="G59" s="177">
        <f t="shared" si="17"/>
        <v>0</v>
      </c>
      <c r="H59" s="133"/>
      <c r="I59" s="177">
        <f t="shared" si="18"/>
        <v>0</v>
      </c>
      <c r="J59" s="31"/>
      <c r="K59" s="126" t="s">
        <v>104</v>
      </c>
      <c r="M59" s="93"/>
    </row>
    <row r="60" spans="1:14" x14ac:dyDescent="0.25">
      <c r="A60" s="26">
        <f t="shared" si="19"/>
        <v>5</v>
      </c>
      <c r="B60" s="126" t="s">
        <v>103</v>
      </c>
      <c r="C60" s="28">
        <v>42</v>
      </c>
      <c r="D60" s="42"/>
      <c r="E60" s="177">
        <f t="shared" si="20"/>
        <v>0</v>
      </c>
      <c r="F60" s="133"/>
      <c r="G60" s="177">
        <f t="shared" si="17"/>
        <v>0</v>
      </c>
      <c r="H60" s="133"/>
      <c r="I60" s="177">
        <f t="shared" si="18"/>
        <v>0</v>
      </c>
      <c r="J60" s="31"/>
      <c r="K60" s="121"/>
      <c r="M60" s="93"/>
    </row>
    <row r="61" spans="1:14" x14ac:dyDescent="0.25">
      <c r="A61" s="26">
        <f t="shared" si="19"/>
        <v>6</v>
      </c>
      <c r="B61" s="27" t="s">
        <v>61</v>
      </c>
      <c r="C61" s="28">
        <v>2</v>
      </c>
      <c r="D61" s="42"/>
      <c r="E61" s="177">
        <f t="shared" si="16"/>
        <v>0</v>
      </c>
      <c r="F61" s="133"/>
      <c r="G61" s="177">
        <f t="shared" si="17"/>
        <v>0</v>
      </c>
      <c r="H61" s="133"/>
      <c r="I61" s="177">
        <f t="shared" si="18"/>
        <v>0</v>
      </c>
      <c r="J61" s="31" t="s">
        <v>62</v>
      </c>
      <c r="K61" s="121"/>
      <c r="M61" s="93"/>
      <c r="N61" s="93"/>
    </row>
    <row r="62" spans="1:14" ht="15.75" thickBot="1" x14ac:dyDescent="0.3">
      <c r="A62" s="26">
        <f t="shared" si="19"/>
        <v>7</v>
      </c>
      <c r="B62" s="27" t="s">
        <v>24</v>
      </c>
      <c r="C62" s="30">
        <v>2</v>
      </c>
      <c r="D62" s="42"/>
      <c r="E62" s="177">
        <f t="shared" si="16"/>
        <v>0</v>
      </c>
      <c r="F62" s="152"/>
      <c r="G62" s="177">
        <f t="shared" si="17"/>
        <v>0</v>
      </c>
      <c r="H62" s="152"/>
      <c r="I62" s="177">
        <f t="shared" si="18"/>
        <v>0</v>
      </c>
      <c r="J62" s="31"/>
      <c r="K62" s="121"/>
      <c r="M62" s="92"/>
    </row>
    <row r="63" spans="1:14" ht="15.75" thickBot="1" x14ac:dyDescent="0.3">
      <c r="A63" s="26"/>
      <c r="B63" s="50" t="s">
        <v>68</v>
      </c>
      <c r="C63" s="32" t="s">
        <v>15</v>
      </c>
      <c r="D63" s="214">
        <f>SUM(D56:D62)</f>
        <v>0</v>
      </c>
      <c r="E63" s="214">
        <f>SUM(E56:E62)</f>
        <v>0</v>
      </c>
      <c r="F63" s="215">
        <f>SUM(F56:F62)</f>
        <v>0</v>
      </c>
      <c r="G63" s="214">
        <f t="shared" ref="G63:I63" si="21">SUM(G56:G62)</f>
        <v>0</v>
      </c>
      <c r="H63" s="215">
        <f t="shared" si="21"/>
        <v>0</v>
      </c>
      <c r="I63" s="216">
        <f t="shared" si="21"/>
        <v>0</v>
      </c>
      <c r="J63" s="29"/>
      <c r="K63" s="33"/>
    </row>
    <row r="64" spans="1:14" ht="15.75" thickBot="1" x14ac:dyDescent="0.3">
      <c r="A64" s="26">
        <v>8</v>
      </c>
      <c r="B64" s="147" t="s">
        <v>107</v>
      </c>
      <c r="C64" s="30">
        <v>0</v>
      </c>
      <c r="D64" s="136"/>
      <c r="E64" s="178">
        <f>SUM(C64*D64)/12</f>
        <v>0</v>
      </c>
      <c r="F64" s="166"/>
      <c r="G64" s="178">
        <f>SUM(C64*F64)/12</f>
        <v>0</v>
      </c>
      <c r="H64" s="166"/>
      <c r="I64" s="178">
        <f>SUM(C64*H64)/12</f>
        <v>0</v>
      </c>
      <c r="J64" s="29"/>
      <c r="K64" s="147" t="s">
        <v>106</v>
      </c>
    </row>
    <row r="65" spans="1:13" ht="15.75" thickTop="1" x14ac:dyDescent="0.25">
      <c r="A65" s="148"/>
      <c r="B65" s="50" t="s">
        <v>90</v>
      </c>
      <c r="C65" s="32" t="s">
        <v>15</v>
      </c>
      <c r="D65" s="149">
        <f>D63+D64</f>
        <v>0</v>
      </c>
      <c r="E65" s="179">
        <f>E63+E64</f>
        <v>0</v>
      </c>
      <c r="F65" s="175">
        <f>F63+F64</f>
        <v>0</v>
      </c>
      <c r="G65" s="179">
        <f>G63+G64</f>
        <v>0</v>
      </c>
      <c r="H65" s="175">
        <f t="shared" ref="H65" si="22">H63+H64</f>
        <v>0</v>
      </c>
      <c r="I65" s="149">
        <f t="shared" ref="I65" si="23">I63+I64</f>
        <v>0</v>
      </c>
      <c r="J65" s="29"/>
      <c r="K65" s="150"/>
    </row>
    <row r="66" spans="1:13" x14ac:dyDescent="0.25">
      <c r="B66" s="7"/>
      <c r="C66" s="15"/>
      <c r="D66" s="53"/>
      <c r="E66" s="54"/>
      <c r="F66" s="54"/>
      <c r="G66" s="54"/>
      <c r="H66" s="54"/>
      <c r="I66" s="54"/>
      <c r="J66" s="55"/>
    </row>
    <row r="67" spans="1:13" x14ac:dyDescent="0.25">
      <c r="B67" s="7"/>
      <c r="C67" s="15"/>
      <c r="D67" s="236" t="s">
        <v>110</v>
      </c>
      <c r="E67" s="237"/>
      <c r="F67" s="238" t="s">
        <v>111</v>
      </c>
      <c r="G67" s="237"/>
      <c r="H67" s="238" t="s">
        <v>112</v>
      </c>
      <c r="I67" s="237"/>
      <c r="J67" s="55"/>
    </row>
    <row r="68" spans="1:13" x14ac:dyDescent="0.25">
      <c r="A68" s="82" t="s">
        <v>31</v>
      </c>
      <c r="B68" s="83" t="s">
        <v>84</v>
      </c>
      <c r="C68" s="84"/>
      <c r="D68" s="85" t="s">
        <v>70</v>
      </c>
      <c r="E68" s="181" t="s">
        <v>71</v>
      </c>
      <c r="F68" s="85" t="s">
        <v>70</v>
      </c>
      <c r="G68" s="181" t="s">
        <v>71</v>
      </c>
      <c r="H68" s="85" t="s">
        <v>70</v>
      </c>
      <c r="I68" s="85" t="s">
        <v>71</v>
      </c>
      <c r="J68" s="84"/>
      <c r="K68" s="86"/>
      <c r="M68" s="93"/>
    </row>
    <row r="69" spans="1:13" x14ac:dyDescent="0.25">
      <c r="A69" s="75">
        <v>1</v>
      </c>
      <c r="B69" s="76" t="s">
        <v>18</v>
      </c>
      <c r="C69" s="77">
        <v>4</v>
      </c>
      <c r="D69" s="95"/>
      <c r="E69" s="182">
        <f>SUM(C69*D69)/12</f>
        <v>0</v>
      </c>
      <c r="F69" s="153"/>
      <c r="G69" s="182">
        <f>SUM(E69*F69)/30</f>
        <v>0</v>
      </c>
      <c r="H69" s="153"/>
      <c r="I69" s="182">
        <f>SUM(G69*H69)/42</f>
        <v>0</v>
      </c>
      <c r="J69" s="78">
        <v>2</v>
      </c>
      <c r="K69" s="198" t="s">
        <v>114</v>
      </c>
      <c r="M69" s="93"/>
    </row>
    <row r="70" spans="1:13" x14ac:dyDescent="0.25">
      <c r="A70" s="75">
        <f>SUM(A69+1)</f>
        <v>2</v>
      </c>
      <c r="B70" s="76" t="s">
        <v>19</v>
      </c>
      <c r="C70" s="88">
        <v>4</v>
      </c>
      <c r="D70" s="95"/>
      <c r="E70" s="182">
        <f>SUM(C70*D70)/12</f>
        <v>0</v>
      </c>
      <c r="F70" s="180"/>
      <c r="G70" s="182">
        <f t="shared" ref="G70:G75" si="24">SUM(E70*F70)/30</f>
        <v>0</v>
      </c>
      <c r="H70" s="180"/>
      <c r="I70" s="182">
        <f t="shared" ref="I70:I75" si="25">SUM(G70*H70)/42</f>
        <v>0</v>
      </c>
      <c r="J70" s="89">
        <v>2</v>
      </c>
      <c r="K70" s="87"/>
      <c r="M70" s="92"/>
    </row>
    <row r="71" spans="1:13" x14ac:dyDescent="0.25">
      <c r="A71" s="75">
        <f t="shared" ref="A71:A75" si="26">SUM(A70+1)</f>
        <v>3</v>
      </c>
      <c r="B71" s="127" t="s">
        <v>105</v>
      </c>
      <c r="C71" s="88">
        <v>8</v>
      </c>
      <c r="D71" s="96"/>
      <c r="E71" s="182">
        <f t="shared" ref="E71:E72" si="27">SUM(C71*D71)/12</f>
        <v>0</v>
      </c>
      <c r="F71" s="180"/>
      <c r="G71" s="182">
        <f t="shared" si="24"/>
        <v>0</v>
      </c>
      <c r="H71" s="180"/>
      <c r="I71" s="182">
        <f t="shared" si="25"/>
        <v>0</v>
      </c>
      <c r="J71" s="89"/>
      <c r="K71" s="125" t="s">
        <v>101</v>
      </c>
      <c r="M71" s="92"/>
    </row>
    <row r="72" spans="1:13" x14ac:dyDescent="0.25">
      <c r="A72" s="75">
        <f t="shared" si="26"/>
        <v>4</v>
      </c>
      <c r="B72" s="125" t="s">
        <v>100</v>
      </c>
      <c r="C72" s="88">
        <v>8</v>
      </c>
      <c r="D72" s="96"/>
      <c r="E72" s="182">
        <f t="shared" si="27"/>
        <v>0</v>
      </c>
      <c r="F72" s="180"/>
      <c r="G72" s="182">
        <f t="shared" si="24"/>
        <v>0</v>
      </c>
      <c r="H72" s="180"/>
      <c r="I72" s="182">
        <f t="shared" si="25"/>
        <v>0</v>
      </c>
      <c r="J72" s="89"/>
      <c r="K72" s="125" t="s">
        <v>101</v>
      </c>
      <c r="M72" s="92"/>
    </row>
    <row r="73" spans="1:13" x14ac:dyDescent="0.25">
      <c r="A73" s="75">
        <f t="shared" si="26"/>
        <v>5</v>
      </c>
      <c r="B73" s="87" t="s">
        <v>75</v>
      </c>
      <c r="C73" s="88">
        <v>2</v>
      </c>
      <c r="D73" s="96"/>
      <c r="E73" s="182">
        <f>SUM(C73*D73)/12</f>
        <v>0</v>
      </c>
      <c r="F73" s="180"/>
      <c r="G73" s="182">
        <f t="shared" si="24"/>
        <v>0</v>
      </c>
      <c r="H73" s="180"/>
      <c r="I73" s="182">
        <f t="shared" si="25"/>
        <v>0</v>
      </c>
      <c r="J73" s="89"/>
      <c r="K73" s="87"/>
      <c r="M73" s="92"/>
    </row>
    <row r="74" spans="1:13" x14ac:dyDescent="0.25">
      <c r="A74" s="75">
        <f t="shared" si="26"/>
        <v>6</v>
      </c>
      <c r="B74" s="87" t="s">
        <v>76</v>
      </c>
      <c r="C74" s="88">
        <v>2</v>
      </c>
      <c r="D74" s="96"/>
      <c r="E74" s="182">
        <f>SUM(C74*D74)/12</f>
        <v>0</v>
      </c>
      <c r="F74" s="180"/>
      <c r="G74" s="182">
        <f t="shared" si="24"/>
        <v>0</v>
      </c>
      <c r="H74" s="180"/>
      <c r="I74" s="182">
        <f t="shared" si="25"/>
        <v>0</v>
      </c>
      <c r="J74" s="89"/>
      <c r="K74" s="87"/>
      <c r="M74" s="92"/>
    </row>
    <row r="75" spans="1:13" x14ac:dyDescent="0.25">
      <c r="A75" s="75">
        <f t="shared" si="26"/>
        <v>7</v>
      </c>
      <c r="B75" s="87" t="s">
        <v>77</v>
      </c>
      <c r="C75" s="88">
        <v>4</v>
      </c>
      <c r="D75" s="96"/>
      <c r="E75" s="182">
        <f>SUM(C75*D75)/12</f>
        <v>0</v>
      </c>
      <c r="F75" s="180"/>
      <c r="G75" s="182">
        <f t="shared" si="24"/>
        <v>0</v>
      </c>
      <c r="H75" s="180"/>
      <c r="I75" s="182">
        <f t="shared" si="25"/>
        <v>0</v>
      </c>
      <c r="J75" s="89"/>
      <c r="K75" s="122" t="s">
        <v>97</v>
      </c>
      <c r="M75" s="92"/>
    </row>
    <row r="76" spans="1:13" x14ac:dyDescent="0.25">
      <c r="A76" s="75"/>
      <c r="B76" s="80" t="s">
        <v>68</v>
      </c>
      <c r="C76" s="81" t="s">
        <v>15</v>
      </c>
      <c r="D76" s="107">
        <f>SUM(D69:D75)</f>
        <v>0</v>
      </c>
      <c r="E76" s="183">
        <f>SUM(E69:E75)</f>
        <v>0</v>
      </c>
      <c r="F76" s="129">
        <f>SUM(F69:F75)</f>
        <v>0</v>
      </c>
      <c r="G76" s="183">
        <f>SUM(G69:G75)</f>
        <v>0</v>
      </c>
      <c r="H76" s="129">
        <f>SUM(H69:H75)</f>
        <v>0</v>
      </c>
      <c r="I76" s="107">
        <f t="shared" ref="I76" si="28">SUM(I69:I75)</f>
        <v>0</v>
      </c>
      <c r="J76" s="78"/>
      <c r="K76" s="87"/>
    </row>
    <row r="77" spans="1:13" ht="15.75" thickBot="1" x14ac:dyDescent="0.3">
      <c r="A77" s="75">
        <v>8</v>
      </c>
      <c r="B77" s="127" t="s">
        <v>107</v>
      </c>
      <c r="C77" s="108">
        <v>0</v>
      </c>
      <c r="D77" s="136"/>
      <c r="E77" s="184">
        <f>SUM(C77*D77)/12</f>
        <v>0</v>
      </c>
      <c r="F77" s="166"/>
      <c r="G77" s="184">
        <f>SUM(C77*F77)/12</f>
        <v>0</v>
      </c>
      <c r="H77" s="166"/>
      <c r="I77" s="184">
        <f>SUM(C77*H77)/12</f>
        <v>0</v>
      </c>
      <c r="J77" s="78"/>
      <c r="K77" s="127" t="s">
        <v>109</v>
      </c>
    </row>
    <row r="78" spans="1:13" ht="15.75" thickTop="1" x14ac:dyDescent="0.25">
      <c r="A78" s="123"/>
      <c r="B78" s="80" t="s">
        <v>90</v>
      </c>
      <c r="C78" s="81" t="s">
        <v>15</v>
      </c>
      <c r="D78" s="109">
        <f>D76+D77</f>
        <v>0</v>
      </c>
      <c r="E78" s="185">
        <f>E76+E77</f>
        <v>0</v>
      </c>
      <c r="F78" s="130">
        <f>F76+F77</f>
        <v>0</v>
      </c>
      <c r="G78" s="185">
        <f>G76+G77</f>
        <v>0</v>
      </c>
      <c r="H78" s="130">
        <f t="shared" ref="H78:I78" si="29">H76+H77</f>
        <v>0</v>
      </c>
      <c r="I78" s="109">
        <f t="shared" si="29"/>
        <v>0</v>
      </c>
      <c r="J78" s="78"/>
      <c r="K78" s="79"/>
    </row>
    <row r="79" spans="1:13" ht="15.75" thickBot="1" x14ac:dyDescent="0.3">
      <c r="B79" s="7"/>
      <c r="C79" s="15"/>
      <c r="D79" s="53"/>
      <c r="E79" s="54"/>
      <c r="F79" s="54"/>
      <c r="G79" s="54"/>
      <c r="H79" s="54"/>
      <c r="I79" s="54"/>
      <c r="J79" s="55"/>
    </row>
    <row r="80" spans="1:13" x14ac:dyDescent="0.25">
      <c r="B80" s="72" t="s">
        <v>69</v>
      </c>
      <c r="D80" s="236" t="s">
        <v>110</v>
      </c>
      <c r="E80" s="237"/>
      <c r="F80" s="238" t="s">
        <v>111</v>
      </c>
      <c r="G80" s="237"/>
      <c r="H80" s="238" t="s">
        <v>112</v>
      </c>
      <c r="I80" s="239"/>
      <c r="J80" s="231" t="s">
        <v>134</v>
      </c>
    </row>
    <row r="81" spans="1:14" ht="15.75" thickBot="1" x14ac:dyDescent="0.3">
      <c r="A81" s="8" t="s">
        <v>79</v>
      </c>
      <c r="B81" s="62" t="s">
        <v>32</v>
      </c>
      <c r="C81" s="62"/>
      <c r="D81" s="63" t="s">
        <v>131</v>
      </c>
      <c r="E81" s="188" t="s">
        <v>71</v>
      </c>
      <c r="F81" s="63" t="s">
        <v>70</v>
      </c>
      <c r="G81" s="188" t="s">
        <v>71</v>
      </c>
      <c r="H81" s="63" t="s">
        <v>70</v>
      </c>
      <c r="I81" s="63" t="s">
        <v>71</v>
      </c>
      <c r="J81" s="232" t="s">
        <v>132</v>
      </c>
      <c r="K81" s="225"/>
      <c r="M81" s="71"/>
      <c r="N81" s="71"/>
    </row>
    <row r="82" spans="1:14" x14ac:dyDescent="0.25">
      <c r="A82" s="217" t="s">
        <v>123</v>
      </c>
      <c r="B82" s="195" t="s">
        <v>130</v>
      </c>
      <c r="C82" s="219" t="s">
        <v>129</v>
      </c>
      <c r="D82" s="138"/>
      <c r="E82" s="189">
        <f>SUM(D82/12)</f>
        <v>0</v>
      </c>
      <c r="F82" s="186"/>
      <c r="G82" s="189">
        <f>SUM(F82/30)</f>
        <v>0</v>
      </c>
      <c r="H82" s="186"/>
      <c r="I82" s="222">
        <f>SUM(H82/30)</f>
        <v>0</v>
      </c>
      <c r="J82" s="230"/>
      <c r="K82" s="226" t="s">
        <v>122</v>
      </c>
      <c r="L82" s="44"/>
      <c r="M82" s="71" t="s">
        <v>121</v>
      </c>
      <c r="N82" s="71"/>
    </row>
    <row r="83" spans="1:14" x14ac:dyDescent="0.25">
      <c r="A83" s="210" t="s">
        <v>124</v>
      </c>
      <c r="B83" s="195" t="s">
        <v>125</v>
      </c>
      <c r="C83" s="70">
        <v>1</v>
      </c>
      <c r="D83" s="138"/>
      <c r="E83" s="189">
        <f t="shared" ref="E83:E85" si="30">SUM(D83/12)</f>
        <v>0</v>
      </c>
      <c r="F83" s="218">
        <f>SUM(D83)</f>
        <v>0</v>
      </c>
      <c r="G83" s="189">
        <f>SUM(F83/30)</f>
        <v>0</v>
      </c>
      <c r="H83" s="218">
        <f>SUM(D83)</f>
        <v>0</v>
      </c>
      <c r="I83" s="222">
        <f>SUM(H83/42)</f>
        <v>0</v>
      </c>
      <c r="J83" s="227" t="s">
        <v>15</v>
      </c>
      <c r="K83" s="226" t="s">
        <v>126</v>
      </c>
      <c r="L83" s="44"/>
      <c r="M83" s="71"/>
      <c r="N83" s="71"/>
    </row>
    <row r="84" spans="1:14" x14ac:dyDescent="0.25">
      <c r="A84" s="210">
        <v>2</v>
      </c>
      <c r="B84" s="195" t="s">
        <v>120</v>
      </c>
      <c r="C84" s="219" t="s">
        <v>129</v>
      </c>
      <c r="D84" s="139"/>
      <c r="E84" s="189">
        <f t="shared" si="30"/>
        <v>0</v>
      </c>
      <c r="F84" s="186"/>
      <c r="G84" s="189">
        <f t="shared" ref="G84:I85" si="31">SUM(F84/30)</f>
        <v>0</v>
      </c>
      <c r="H84" s="186"/>
      <c r="I84" s="222">
        <f t="shared" si="31"/>
        <v>0</v>
      </c>
      <c r="J84" s="229"/>
      <c r="K84" s="226" t="s">
        <v>133</v>
      </c>
      <c r="L84" s="44"/>
      <c r="M84" s="71"/>
      <c r="N84" s="71"/>
    </row>
    <row r="85" spans="1:14" x14ac:dyDescent="0.25">
      <c r="A85" s="34">
        <f t="shared" ref="A85:A87" si="32">SUM(A84+1)</f>
        <v>3</v>
      </c>
      <c r="B85" s="195" t="s">
        <v>127</v>
      </c>
      <c r="C85" s="220" t="s">
        <v>129</v>
      </c>
      <c r="D85" s="139"/>
      <c r="E85" s="189">
        <f t="shared" si="30"/>
        <v>0</v>
      </c>
      <c r="F85" s="186"/>
      <c r="G85" s="189">
        <f t="shared" si="31"/>
        <v>0</v>
      </c>
      <c r="H85" s="186"/>
      <c r="I85" s="222">
        <f t="shared" si="31"/>
        <v>0</v>
      </c>
      <c r="J85" s="229"/>
      <c r="K85" s="226" t="s">
        <v>128</v>
      </c>
      <c r="L85" s="44"/>
      <c r="M85" s="71"/>
      <c r="N85" s="71"/>
    </row>
    <row r="86" spans="1:14" x14ac:dyDescent="0.25">
      <c r="A86" s="34">
        <f t="shared" si="32"/>
        <v>4</v>
      </c>
      <c r="B86" s="36" t="s">
        <v>37</v>
      </c>
      <c r="C86" s="35" t="s">
        <v>15</v>
      </c>
      <c r="D86" s="221">
        <f>SUM(E86*12)</f>
        <v>0</v>
      </c>
      <c r="E86" s="190"/>
      <c r="F86" s="131"/>
      <c r="G86" s="190"/>
      <c r="H86" s="131"/>
      <c r="I86" s="223"/>
      <c r="J86" s="227" t="s">
        <v>15</v>
      </c>
      <c r="K86" s="36" t="s">
        <v>33</v>
      </c>
      <c r="M86" s="71" t="s">
        <v>72</v>
      </c>
      <c r="N86" s="71"/>
    </row>
    <row r="87" spans="1:14" ht="15.75" thickBot="1" x14ac:dyDescent="0.3">
      <c r="A87" s="34">
        <f t="shared" si="32"/>
        <v>5</v>
      </c>
      <c r="B87" s="36" t="s">
        <v>37</v>
      </c>
      <c r="C87" s="35" t="s">
        <v>15</v>
      </c>
      <c r="D87" s="221">
        <f>SUM(E87*12)</f>
        <v>0</v>
      </c>
      <c r="E87" s="190"/>
      <c r="F87" s="131"/>
      <c r="G87" s="190"/>
      <c r="H87" s="131"/>
      <c r="I87" s="223"/>
      <c r="J87" s="227" t="s">
        <v>15</v>
      </c>
      <c r="K87" s="36" t="s">
        <v>33</v>
      </c>
      <c r="M87" s="71" t="s">
        <v>72</v>
      </c>
      <c r="N87" s="71"/>
    </row>
    <row r="88" spans="1:14" ht="15.75" thickBot="1" x14ac:dyDescent="0.3">
      <c r="A88" s="34"/>
      <c r="B88" s="51" t="s">
        <v>73</v>
      </c>
      <c r="C88" s="35" t="s">
        <v>15</v>
      </c>
      <c r="D88" s="140">
        <f t="shared" ref="D88" si="33">SUM(D82:D87)</f>
        <v>0</v>
      </c>
      <c r="E88" s="191">
        <f>SUM(E82:E87)</f>
        <v>0</v>
      </c>
      <c r="F88" s="187"/>
      <c r="G88" s="191"/>
      <c r="H88" s="187"/>
      <c r="I88" s="224"/>
      <c r="J88" s="228" t="s">
        <v>15</v>
      </c>
      <c r="K88" s="37"/>
    </row>
    <row r="91" spans="1:14" ht="15.75" thickBot="1" x14ac:dyDescent="0.3">
      <c r="B91" s="240" t="s">
        <v>80</v>
      </c>
      <c r="C91" s="241"/>
      <c r="D91" s="241"/>
      <c r="E91" s="38">
        <f>SUM(E35+E50+E63+E78+E88)</f>
        <v>392</v>
      </c>
      <c r="F91" s="211"/>
      <c r="G91" s="213">
        <f>SUM(G35+G50+G63+G78+G88)</f>
        <v>140</v>
      </c>
      <c r="H91" s="212"/>
      <c r="I91" s="38">
        <f>SUM(I35+I50+I63+I78+I88)</f>
        <v>90</v>
      </c>
      <c r="J91" s="47" t="s">
        <v>65</v>
      </c>
      <c r="K91" s="197">
        <f>SUM(E91*21%)</f>
        <v>82.32</v>
      </c>
      <c r="L91" s="196"/>
      <c r="M91" s="196"/>
    </row>
    <row r="92" spans="1:14" x14ac:dyDescent="0.25">
      <c r="K92" s="46"/>
      <c r="L92" s="43"/>
    </row>
    <row r="94" spans="1:14" ht="15" customHeight="1" x14ac:dyDescent="0.25">
      <c r="C94" s="233" t="s">
        <v>53</v>
      </c>
      <c r="D94" s="234"/>
      <c r="E94" s="235"/>
      <c r="F94" s="235"/>
      <c r="G94" s="235"/>
    </row>
    <row r="95" spans="1:14" ht="15" customHeight="1" x14ac:dyDescent="0.25">
      <c r="C95" s="233" t="s">
        <v>54</v>
      </c>
      <c r="D95" s="234"/>
      <c r="E95" s="235"/>
      <c r="F95" s="235"/>
      <c r="G95" s="235"/>
    </row>
    <row r="96" spans="1:14" ht="15" customHeight="1" x14ac:dyDescent="0.25">
      <c r="C96" s="233" t="s">
        <v>55</v>
      </c>
      <c r="D96" s="234"/>
      <c r="E96" s="235"/>
      <c r="F96" s="235"/>
      <c r="G96" s="235"/>
    </row>
    <row r="97" spans="3:7" ht="15" customHeight="1" x14ac:dyDescent="0.25">
      <c r="C97" s="233" t="s">
        <v>56</v>
      </c>
      <c r="D97" s="234"/>
      <c r="E97" s="235"/>
      <c r="F97" s="235"/>
      <c r="G97" s="235"/>
    </row>
    <row r="98" spans="3:7" ht="15" customHeight="1" x14ac:dyDescent="0.25">
      <c r="C98" s="233" t="s">
        <v>57</v>
      </c>
      <c r="D98" s="234"/>
      <c r="E98" s="235"/>
      <c r="F98" s="235"/>
      <c r="G98" s="235"/>
    </row>
    <row r="99" spans="3:7" ht="39.75" customHeight="1" x14ac:dyDescent="0.25">
      <c r="C99" s="233" t="s">
        <v>58</v>
      </c>
      <c r="D99" s="234"/>
      <c r="E99" s="235"/>
      <c r="F99" s="235"/>
      <c r="G99" s="235"/>
    </row>
  </sheetData>
  <mergeCells count="40">
    <mergeCell ref="D37:E37"/>
    <mergeCell ref="F37:G37"/>
    <mergeCell ref="H37:I37"/>
    <mergeCell ref="E3:E4"/>
    <mergeCell ref="I3:I4"/>
    <mergeCell ref="B6:I8"/>
    <mergeCell ref="D3:D4"/>
    <mergeCell ref="F3:F4"/>
    <mergeCell ref="G3:G4"/>
    <mergeCell ref="H3:H4"/>
    <mergeCell ref="D54:E54"/>
    <mergeCell ref="F54:G54"/>
    <mergeCell ref="H54:I54"/>
    <mergeCell ref="D67:E67"/>
    <mergeCell ref="F67:G67"/>
    <mergeCell ref="H67:I67"/>
    <mergeCell ref="B1:E1"/>
    <mergeCell ref="D10:E10"/>
    <mergeCell ref="F10:G10"/>
    <mergeCell ref="C2:C4"/>
    <mergeCell ref="D2:K2"/>
    <mergeCell ref="J3:J4"/>
    <mergeCell ref="K3:K4"/>
    <mergeCell ref="H10:I10"/>
    <mergeCell ref="D80:E80"/>
    <mergeCell ref="F80:G80"/>
    <mergeCell ref="H80:I80"/>
    <mergeCell ref="C99:D99"/>
    <mergeCell ref="E95:G95"/>
    <mergeCell ref="E96:G96"/>
    <mergeCell ref="E97:G97"/>
    <mergeCell ref="E98:G98"/>
    <mergeCell ref="E99:G99"/>
    <mergeCell ref="C96:D96"/>
    <mergeCell ref="B91:D91"/>
    <mergeCell ref="C94:D94"/>
    <mergeCell ref="C98:D98"/>
    <mergeCell ref="C97:D97"/>
    <mergeCell ref="E94:G94"/>
    <mergeCell ref="C95:D95"/>
  </mergeCells>
  <phoneticPr fontId="23" type="noConversion"/>
  <pageMargins left="0.25" right="0.25" top="0.75" bottom="0.75" header="0.3" footer="0.3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51c4f-8b59-402e-ad08-79e720e193e4">
      <Terms xmlns="http://schemas.microsoft.com/office/infopath/2007/PartnerControls"/>
    </lcf76f155ced4ddcb4097134ff3c332f>
    <TaxCatchAll xmlns="d28b245f-4a42-40d2-907d-be55d18e01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B785377468F44A6FF71535E520130" ma:contentTypeVersion="13" ma:contentTypeDescription="Een nieuw document maken." ma:contentTypeScope="" ma:versionID="59c6e13034cea604852a5154be9e3fb6">
  <xsd:schema xmlns:xsd="http://www.w3.org/2001/XMLSchema" xmlns:xs="http://www.w3.org/2001/XMLSchema" xmlns:p="http://schemas.microsoft.com/office/2006/metadata/properties" xmlns:ns2="5a451c4f-8b59-402e-ad08-79e720e193e4" xmlns:ns3="d28b245f-4a42-40d2-907d-be55d18e0139" targetNamespace="http://schemas.microsoft.com/office/2006/metadata/properties" ma:root="true" ma:fieldsID="dbeb6ac61514962f8bc0e2557d60d8c3" ns2:_="" ns3:_="">
    <xsd:import namespace="5a451c4f-8b59-402e-ad08-79e720e193e4"/>
    <xsd:import namespace="d28b245f-4a42-40d2-907d-be55d18e0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51c4f-8b59-402e-ad08-79e720e19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ad2670e-eb35-457e-ae9a-9732432afa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245f-4a42-40d2-907d-be55d18e013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8d23fdd-485b-4af7-8735-49b3f8e8f32a}" ma:internalName="TaxCatchAll" ma:showField="CatchAllData" ma:web="d28b245f-4a42-40d2-907d-be55d18e0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BD1423-13E9-49DD-8FE9-37043936DF83}">
  <ds:schemaRefs>
    <ds:schemaRef ds:uri="http://schemas.microsoft.com/office/2006/metadata/properties"/>
    <ds:schemaRef ds:uri="http://schemas.microsoft.com/office/infopath/2007/PartnerControls"/>
    <ds:schemaRef ds:uri="5a451c4f-8b59-402e-ad08-79e720e193e4"/>
    <ds:schemaRef ds:uri="d28b245f-4a42-40d2-907d-be55d18e0139"/>
  </ds:schemaRefs>
</ds:datastoreItem>
</file>

<file path=customXml/itemProps2.xml><?xml version="1.0" encoding="utf-8"?>
<ds:datastoreItem xmlns:ds="http://schemas.openxmlformats.org/officeDocument/2006/customXml" ds:itemID="{4FA7C228-598B-4D68-9E1F-5FE4991C4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451c4f-8b59-402e-ad08-79e720e193e4"/>
    <ds:schemaRef ds:uri="d28b245f-4a42-40d2-907d-be55d18e0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6960C3-2D4A-4EC4-BF0D-5BC4AF11D9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Robert Jaspers Focks</cp:lastModifiedBy>
  <cp:lastPrinted>2023-03-17T13:26:22Z</cp:lastPrinted>
  <dcterms:created xsi:type="dcterms:W3CDTF">2023-01-16T14:53:10Z</dcterms:created>
  <dcterms:modified xsi:type="dcterms:W3CDTF">2024-06-20T16:50:53Z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0x010100599B785377468F44A6FF71535E520130</vt:lpwstr>
  </property>
  <property fmtid="{D5CDD505-2E9C-101B-9397-08002B2CF9AE}" pid="3" name="MediaServiceImageTags">
    <vt:lpwstr/>
  </property>
</Properties>
</file>