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mc:AlternateContent xmlns:mc="http://schemas.openxmlformats.org/markup-compatibility/2006">
    <mc:Choice Requires="x15">
      <x15ac:absPath xmlns:x15ac="http://schemas.microsoft.com/office/spreadsheetml/2010/11/ac" url="C:\Users\NiWia\Downloads\zs-export-zipfile-1ec9217c-9a11-40e5-8f38-35f483344af1-20240223T110504\04 Aanbestedingsdocumenten\"/>
    </mc:Choice>
  </mc:AlternateContent>
  <xr:revisionPtr revIDLastSave="0" documentId="13_ncr:1_{FA07C49E-70B4-4AB7-B22D-96ED43284BEA}" xr6:coauthVersionLast="47" xr6:coauthVersionMax="47" xr10:uidLastSave="{00000000-0000-0000-0000-000000000000}"/>
  <bookViews>
    <workbookView xWindow="-120" yWindow="-120" windowWidth="29040" windowHeight="15840" activeTab="1" xr2:uid="{00000000-000D-0000-FFFF-FFFF00000000}"/>
  </bookViews>
  <sheets>
    <sheet name="Prijzenblad" sheetId="1" r:id="rId1"/>
    <sheet name="PvE en Wensen - Maatwerk"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45" i="1" l="1"/>
  <c r="E37" i="1"/>
  <c r="E34" i="1"/>
  <c r="E33" i="1"/>
  <c r="E32" i="1"/>
  <c r="E31" i="1"/>
  <c r="E30" i="1"/>
  <c r="E29" i="1"/>
  <c r="E28" i="1"/>
  <c r="E27" i="1"/>
  <c r="E26" i="1"/>
  <c r="E25" i="1"/>
  <c r="E21" i="1"/>
  <c r="E42" i="1"/>
  <c r="E43" i="1"/>
  <c r="E20" i="1"/>
  <c r="E10" i="2"/>
  <c r="E22" i="2"/>
  <c r="E35" i="2"/>
  <c r="E43" i="2"/>
  <c r="E53" i="2"/>
  <c r="E68" i="2"/>
  <c r="E38" i="1"/>
  <c r="E36" i="1"/>
  <c r="E35" i="1"/>
  <c r="A4" i="2"/>
  <c r="A5" i="2"/>
  <c r="A6" i="2"/>
  <c r="A7" i="2"/>
  <c r="A11" i="2"/>
  <c r="A12" i="2"/>
  <c r="A13" i="2"/>
  <c r="A14" i="2"/>
  <c r="A15" i="2"/>
  <c r="A16" i="2"/>
  <c r="A17" i="2"/>
  <c r="A18" i="2"/>
  <c r="A19" i="2"/>
  <c r="A23" i="2"/>
  <c r="A24" i="2"/>
  <c r="A25" i="2"/>
  <c r="A26" i="2"/>
  <c r="A27" i="2"/>
  <c r="A28" i="2"/>
  <c r="A29" i="2"/>
  <c r="A30" i="2"/>
  <c r="A31" i="2"/>
  <c r="A32" i="2"/>
  <c r="A36" i="2"/>
  <c r="A37" i="2"/>
  <c r="A38" i="2"/>
  <c r="A39" i="2"/>
  <c r="A40" i="2"/>
  <c r="A44" i="2"/>
  <c r="A45" i="2"/>
  <c r="A46" i="2"/>
  <c r="A47" i="2"/>
  <c r="A48" i="2"/>
  <c r="A49" i="2"/>
  <c r="A50" i="2"/>
  <c r="A54" i="2"/>
  <c r="A55" i="2"/>
  <c r="A56" i="2"/>
  <c r="A57" i="2"/>
  <c r="A58" i="2"/>
  <c r="A62" i="2"/>
  <c r="F61" i="2"/>
  <c r="E61" i="2"/>
  <c r="D61" i="2"/>
  <c r="D10" i="2"/>
  <c r="D22" i="2"/>
  <c r="D35" i="2"/>
  <c r="D43" i="2"/>
  <c r="D53" i="2"/>
  <c r="D68" i="2"/>
  <c r="A40" i="1"/>
  <c r="B40" i="1"/>
  <c r="A23" i="1"/>
  <c r="B23" i="1"/>
  <c r="F53" i="2"/>
  <c r="F43" i="2"/>
  <c r="F35" i="2"/>
  <c r="F22" i="2"/>
  <c r="F10" i="2"/>
  <c r="B38" i="1"/>
  <c r="A15" i="1"/>
  <c r="B15"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NiWia</author>
  </authors>
  <commentList>
    <comment ref="E20" authorId="0" shapeId="0" xr:uid="{64B97BD7-B7F9-4481-806C-EEE1D0312B2D}">
      <text>
        <r>
          <rPr>
            <b/>
            <sz val="9"/>
            <color indexed="81"/>
            <rFont val="Tahoma"/>
            <charset val="1"/>
          </rPr>
          <t>NiWia:</t>
        </r>
        <r>
          <rPr>
            <sz val="9"/>
            <color indexed="81"/>
            <rFont val="Tahoma"/>
            <charset val="1"/>
          </rPr>
          <t xml:space="preserve">
Voer eenmalige kosten voor maatwerk op in tabblad PvE en Wensen - Maatwerk (kolom D)</t>
        </r>
      </text>
    </comment>
    <comment ref="B35" authorId="0" shapeId="0" xr:uid="{DA517ACA-EBFC-4111-AB60-7B865CECAAF0}">
      <text>
        <r>
          <rPr>
            <b/>
            <sz val="9"/>
            <color indexed="81"/>
            <rFont val="Tahoma"/>
            <family val="2"/>
          </rPr>
          <t xml:space="preserve">NiWia:
</t>
        </r>
        <r>
          <rPr>
            <sz val="9"/>
            <color indexed="81"/>
            <rFont val="Tahoma"/>
            <family val="2"/>
          </rPr>
          <t>Aanbestedende Dienst is geinteresseerd in het effect op de licentie kosten bij uitbreiding. Deze additionele kosten worden niet meegenomen in de score berekening en zijn derhalve louter indicatief voor Aanbestedende Dienst.</t>
        </r>
      </text>
    </comment>
    <comment ref="B36" authorId="0" shapeId="0" xr:uid="{87CF5F9B-F82C-48A9-8A0E-ABBC99EA98BC}">
      <text>
        <r>
          <rPr>
            <b/>
            <sz val="9"/>
            <color indexed="81"/>
            <rFont val="Tahoma"/>
            <family val="2"/>
          </rPr>
          <t>NiWia:</t>
        </r>
        <r>
          <rPr>
            <sz val="9"/>
            <color indexed="81"/>
            <rFont val="Tahoma"/>
            <family val="2"/>
          </rPr>
          <t xml:space="preserve">
Aanbestedende Dienst is geinteresseerd in het effect op de licentie kosten bij uitbreiding. Deze additionele kosten worden niet meegenomen in de score berekening en zijn derhalve louter indicatief voor Aanbestedende Dienst.</t>
        </r>
      </text>
    </comment>
    <comment ref="E38" authorId="0" shapeId="0" xr:uid="{862B9552-F581-4A63-8415-EA767BCBAB9D}">
      <text>
        <r>
          <rPr>
            <b/>
            <sz val="9"/>
            <color indexed="81"/>
            <rFont val="Tahoma"/>
            <charset val="1"/>
          </rPr>
          <t>NiWia:</t>
        </r>
        <r>
          <rPr>
            <sz val="9"/>
            <color indexed="81"/>
            <rFont val="Tahoma"/>
            <charset val="1"/>
          </rPr>
          <t xml:space="preserve">
Voer jaarlijkse kosten voor maatwerk op in tabblad PvE en Wensen - Maatwerk (kolom E)</t>
        </r>
      </text>
    </comment>
  </commentList>
</comments>
</file>

<file path=xl/sharedStrings.xml><?xml version="1.0" encoding="utf-8"?>
<sst xmlns="http://schemas.openxmlformats.org/spreadsheetml/2006/main" count="174" uniqueCount="111">
  <si>
    <t>Kenmerk</t>
  </si>
  <si>
    <t>a)</t>
  </si>
  <si>
    <t>b)</t>
  </si>
  <si>
    <t>d)</t>
  </si>
  <si>
    <t>e)</t>
  </si>
  <si>
    <t>f)</t>
  </si>
  <si>
    <t>1)</t>
  </si>
  <si>
    <t>2)</t>
  </si>
  <si>
    <t>3)</t>
  </si>
  <si>
    <t>Blauw gemarkeerde eenheden is een inschatting van de te verwachte additionele uren gedurende de looptijd van de overeenkomst. Inschrijver kan hier geen rechten aan ontlenen.</t>
  </si>
  <si>
    <t>Onderwerp</t>
  </si>
  <si>
    <t>Waarvan trainingen</t>
  </si>
  <si>
    <t>Waarvan functionele inrichting</t>
  </si>
  <si>
    <t>Rol</t>
  </si>
  <si>
    <t>Gebruikerstype</t>
  </si>
  <si>
    <t>Eenmalige kosten excl. BTW</t>
  </si>
  <si>
    <t>Kosten implementatie</t>
  </si>
  <si>
    <t>Inschrijver is gerechtigd om alleen kosten in rekening te brengen voor het werkelijk gebruik. Dit betekent dat tijdens de implementatie periode alleen betaald wordt voor het werkelijk aantal actieve gebruikers, licenties en actieve koppelingen die benodigd zijn voor de implementatie.</t>
  </si>
  <si>
    <t>Prijzenblad behorende bij aanbesteding Contractregistratie en Contractmanagementsysteem</t>
  </si>
  <si>
    <t>Z685313</t>
  </si>
  <si>
    <t>Implementatiekosten</t>
  </si>
  <si>
    <t>Beheerskosten</t>
  </si>
  <si>
    <t>Uurtarieven</t>
  </si>
  <si>
    <t>Nr</t>
  </si>
  <si>
    <t>Eis/Wens</t>
  </si>
  <si>
    <t>Omschrijving</t>
  </si>
  <si>
    <t>EIS</t>
  </si>
  <si>
    <t>De oplossing faciliteert het aangaan van overeenkomsten. Als ook nadere opdrachten welke voortvloeien uit raamovereenkomsten, door (deels ingevulde) offerteverzoeken en opdrachtbrieven te kunnen maken/ bewerken en ophalen uit een sjabloon.</t>
  </si>
  <si>
    <t xml:space="preserve">De oplossing faciliteert een goedkeuring-workflow voor het vaststellen van een definitieve versie van een contract of nadere opdracht.  </t>
  </si>
  <si>
    <t>WENS</t>
  </si>
  <si>
    <t xml:space="preserve">De oplossing faciliteert een digitaal-juridisch kloppend ondertekenproces van de opgemaakte overeenkomst. </t>
  </si>
  <si>
    <t xml:space="preserve">De oplossing faciliteert het ophalen, maken en bewerken van een sjabloon voor contractverlenging of contract beëindiging.  </t>
  </si>
  <si>
    <t xml:space="preserve">De oplossing faciliteert ons bij het ophalen, maken en bewerken van een contractsjabloon, waarbij reeds bekende gegevens in velden automatisch worden ingevuld. 
Dit mag in de oplossing ook geïmplementeerd worden door het realiseren van een koppeling met Xential. </t>
  </si>
  <si>
    <t xml:space="preserve">De oplossing genereert altijd een uniek contractnummer bij een nieuw aan te maken of te registreren contract. </t>
  </si>
  <si>
    <t xml:space="preserve">De oplossing biedt de mogelijkheid om op het contractdossier een aantal relevante contractgegevens/kenmerken vast te leggen. </t>
  </si>
  <si>
    <t xml:space="preserve">De oplossing faciliteert het categoriseren van contracten op basis van de PIANOo-inkooppakkettenlijst en extra inkooppakketten die Gooise Meren hieraan toegevoegd heeft. </t>
  </si>
  <si>
    <t xml:space="preserve">De oplossing kan een gebruiker verplichten een aantal relevante contractgegevens/kenmerken minimaal in te vullen in een contractdossier, zodat een nieuw opgevoerd contract volledig en juist is vastgelegd. </t>
  </si>
  <si>
    <t>De oplossing biedt de mogelijkheid om een duidelijke afbakening te maken tussen de hoofdovereenkomst en daaruit vloeiende nadere overeenkomsten.</t>
  </si>
  <si>
    <t xml:space="preserve">De oplossing maakt het mogelijk om notities op een contract- en een leveranciersdossier toe te voegen, die zichtbaar is voor de medewerkers die toegang hebben tot de inhoud van het contract/ leveranciersinformatie.  </t>
  </si>
  <si>
    <t xml:space="preserve">De oplossing biedt de mogelijkheid om op leveranciers- en categorieniveau inzicht te bieden in de lopende contracten en geleverde contractprestaties. </t>
  </si>
  <si>
    <t xml:space="preserve">De oplossing biedt de mogelijkheid om gedurende de looptijd van het contract relevante informatie toe te kunnen voegen en te wijzigen. </t>
  </si>
  <si>
    <t xml:space="preserve">De oplossing biedt de mogelijkheid om contracten in te delen, in een vooraf bepaalde contractenprofiel. Bijvoorbeeld  met de aanduiding (licht-middel-zwaar-profiel). </t>
  </si>
  <si>
    <t xml:space="preserve">Het model wordt aangewezen op basis van een aantal te formuleren controlevragen, waarbij de uitkomst een profiel oplevert. Dit profiel moet echter wel handmatig overruled kunnen worden. </t>
  </si>
  <si>
    <t xml:space="preserve">Aan elk profiel kan een toepasselijke frequentie van taken in workflows worden vastgelegd op het contract. </t>
  </si>
  <si>
    <t xml:space="preserve">De oplossing signaleert wanneer taken uitgevoerd moeten worden. Daarnaast signaleert de oplossing als een taak niet of niet tijdig wordt opgepakt. </t>
  </si>
  <si>
    <t xml:space="preserve">De oplossing biedt een rapportagemogelijkheid voor alle vervallen taken, of binnenkort te vervallen taken. </t>
  </si>
  <si>
    <t xml:space="preserve">De oplossing faciliteert de contracteigenaren, -managers en -beheerders met persoonlijke contractendashboards. Hierdoor hebben zij direct inzicht  in de voor hen geagendeerde taken en contracten. Dit mag ook door middel van een persoonlijke widget op een homepage.  </t>
  </si>
  <si>
    <t xml:space="preserve">De oplossing maakt het mogelijk om KPI’s te kunnen formuleren, te muteren en toe te kunnen voegen op een contract. </t>
  </si>
  <si>
    <t xml:space="preserve">De oplossing biedt de mogelijkheid om KPI’s in een bibliotheek te bewaren, zodat we niet bij elk contract opnieuw KPI’s moeten formuleren, maar deze efficiënt kunnen selecteren. </t>
  </si>
  <si>
    <t>De oplossing maakt het mogelijk om in een contract (K)pi’s meermaals te beoordelen en het verloop ervan te kunnen raadplegen en kunnen afvinken.</t>
  </si>
  <si>
    <t xml:space="preserve">De oplossing maakt het mogelijk om een survey-lijst te maken, aan iemand toe te wijzen, en te doorlopen om KPI’s te beoordelen. </t>
  </si>
  <si>
    <t xml:space="preserve">De oplossing biedt de mogelijkheid om documenten toe te voegen aan de KPI-toetsing of contractdossier en deze documenten te categoriseren. </t>
  </si>
  <si>
    <t xml:space="preserve">De oplossing moet in staat zijn om meerdere versies van het contract (zoals daaraan voorafgaande versies) bij te houden/ in te zien.  </t>
  </si>
  <si>
    <t>De oplossing moet een functionele rechtenscheiding bieden voor het beheren van de toegang tot contracten en contractdata.</t>
  </si>
  <si>
    <t>De oplossing biedt de mogelijkheid om een contractdossier in het systeem na contract-beëindiging te sluiten en het volledige dossier te verzenden naar Zaaksysteem.nl. Hiervoor moet het systeem een koppeling realiseren op basis van de stUF standaard Zaak-Documentservices 1.1</t>
  </si>
  <si>
    <t xml:space="preserve">De oplossing biedt de mogelijkheid om de aanbestedingsdocumenten uit het Zaaksysteem.nl op te halen en zichtbaar te maken in de oplossing. </t>
  </si>
  <si>
    <t xml:space="preserve">De oplossing biedt een goede zoekfunctie, waarbij het mogelijk wordt gemaakt om op contract, leverancier en categorieniveau te zoeken naar de bijbehorende contracten. Hiervoor is het noodzakelijk dat er in ieder geval gezocht kan worden op de kenmerken van het contract, zoals naam van het contract, leverancier. </t>
  </si>
  <si>
    <t>De oplossing biedt de mogelijkheid om contract overstijgend de status van de KPI te zien.</t>
  </si>
  <si>
    <t>Het financiële verloop van het contract kan worden weergegeven in een forecast.</t>
  </si>
  <si>
    <t>De oplossing biedt de mogelijkheid om contract- overstijgend inzicht te krijgen in het (financieel en kwalitatief) gebruik van (raam) overeenkomsten.</t>
  </si>
  <si>
    <t>De oplossing biedt de mogelijkheid om rapporten/ analyses uit te voeren over de contractgegevens, (te) vervallen taken, kwaliteitsmetingen en financiële uitnutting op  organisatie- afdeling- en teamniveau.</t>
  </si>
  <si>
    <t xml:space="preserve">De oplossing biedt de mogelijkheid om rapporten/ analyses te maken op assets/onderwerpniveau, leveranciersniveau of leverancierscategorie </t>
  </si>
  <si>
    <t>TOTALE KOSTEN AANBIEDING OVER DE MAXIMALE CONTRACTPERIODE VAN 10 JAAR, INCLUSIEF IMPLEMENTATIE, CONFORM NOTA VAN INLICHTINGEN, BESCHRIJVEND DOCUMENT EN INSCHRIJVING (EXCL. BTW)</t>
  </si>
  <si>
    <t>Maatwerk o.b.v. PvE (aan te geven in tabblad PvE en Wensen - Maatwerk)</t>
  </si>
  <si>
    <t>Maandelijkse kosten excl. BTW</t>
  </si>
  <si>
    <t>Specificatie kostenopbouw</t>
  </si>
  <si>
    <t xml:space="preserve">Ondersteuning bij het opstellen van contractstukken </t>
  </si>
  <si>
    <t xml:space="preserve">Een contract zorgvuldig registreren  </t>
  </si>
  <si>
    <t xml:space="preserve">De taak ‘’controleren financiën’’  wordt automatisch aangemaakt door het systeem wanneer de financiële uitnutting van een contract voor (bijv. 75 – 90 – 100%) is bereikt.
Deze eis dient u nader te beschrijven en te voorzien van een relevante screenshot, welke u beiden toevoegt aan uw inschrijving. </t>
  </si>
  <si>
    <t>De taak ‘overschrijding contractwaarde’ wordt automatisch aangemaakt door het systeem wanneer de financiële uitnutting van een contract groter dan 100% is.</t>
  </si>
  <si>
    <t>De oplossing kan ingestelde taken die voortvloeien uit financiële mijlpalen, evaluatiedata en contractvervaldata agenderen  in een tijdlijn plaatsen voor contractmanagers en inkopers.
Deze eis dient u nader te beschrijven en te voorzien van een relevante screenshot, welke u beiden toevoegt aan uw inschrijving.</t>
  </si>
  <si>
    <t xml:space="preserve">Instellen, uitvoeren en monitoren van contracttaken </t>
  </si>
  <si>
    <t>Contracten beoordelen (KPI-toetsing)</t>
  </si>
  <si>
    <t xml:space="preserve">Contracten beheren/bewaken   </t>
  </si>
  <si>
    <t>De oplossing biedt de mogelijkheid om realtime inzicht te krijgen in het financieel gebruik/uitnutting van de (raam) overeenkomst en onderliggende nadere overeenkomsten. Wat betreft raamovereenkomsten biedt het systeem inzicht in de opgetelde waarde van de bestellingen of nadere overeenkomsten die uit deze raamovereenkomst zijn ontstaan.
Realtime betekent voor ons dat de financiële gegevens 1x per dag worden opgehaald uit ons financieel systeem van Unit4 (ERPX).</t>
  </si>
  <si>
    <t xml:space="preserve">(contract-overstijgend) rapporteren    </t>
  </si>
  <si>
    <t>Jaarlijkse kosten excl. BTW</t>
  </si>
  <si>
    <t>Junior Consultants/Adviseurs/Architect/Programmeur</t>
  </si>
  <si>
    <t>Senior Consultants/Adviseurs/Architect/Programmeur</t>
  </si>
  <si>
    <t>Uurtarief  excl. BTW</t>
  </si>
  <si>
    <t>Aantal uren per jaar</t>
  </si>
  <si>
    <t>Softwarekosten incl. hosting en beheerskosten</t>
  </si>
  <si>
    <t>Jaarlijkse kosten excl. BTW (exclusief implementatiekosten)</t>
  </si>
  <si>
    <t>Eenmalige kosten behorende bij de implementatie</t>
  </si>
  <si>
    <t>Maatwerkkosten (excl. btw)</t>
  </si>
  <si>
    <t>Licentiekosten 2025 (01-01 t/m 31-12)</t>
  </si>
  <si>
    <t>Licentiekosten 2026 (01-01 t/m 31-12)</t>
  </si>
  <si>
    <t>Licentiekosten 2027 (01-01 t/m 31-12)</t>
  </si>
  <si>
    <t>Licentiekosten 2028 (01-01 t/m 31-12)</t>
  </si>
  <si>
    <t>Licentiekosten 2029 (01-01 t/m 31-12)</t>
  </si>
  <si>
    <t>Licentiekosten 2030 (01-01 t/m 31-12)</t>
  </si>
  <si>
    <t>Licentiekosten 2031 (01-01 t/m 31-12)</t>
  </si>
  <si>
    <t>Licentiekosten 2032 (01-01 t/m 31-12)</t>
  </si>
  <si>
    <t>Licentiekosten 2033 (01-01 t/m 31-12)</t>
  </si>
  <si>
    <t>ICT Eisen</t>
  </si>
  <si>
    <t>Opdrachtnemer heeft signaleringsfuncties ten aanzien van Informatiebeveiliging (registratie en detectie) in de webapplicatieomgeving actief en efficiënt, effectief en beveiligd ingericht. Bijvoorbeeld een WAF.</t>
  </si>
  <si>
    <t>De oplossing biedt de mogelijkheid om een API-koppeling te kunnen realiseren met bestaande (taakgerichte) applicaties van de gemeente Gooise Meren (conform de standaarden van het forum standaardisatie). Dit zijn: Dit zijn minimaal:
-	Zaaksysteem.nl (t.b.v. archiefwaardige opslag)
-	Xential (t.b.v. sjablonen).</t>
  </si>
  <si>
    <t>Eventuele algoritmes, machine learning en Ai toepassingen in de applicatie moeten vooraf kenbaar gemaakt worden. De uitleg/beschrijving van het algoritme wordt door de opdrachtnemer aangeleverd en door de opdrachtgever gepubliceerd (niet de broncode) op https://algoritmes.overheid.nl/.</t>
  </si>
  <si>
    <t>De leverancier ontwikkelt middels OTAP.</t>
  </si>
  <si>
    <t>De Oplossing Zijn ontwikkeld met inachtneming van de architectuurprincipes van Common Ground." En dan als bijlage opnemen: Common Ground - Informatiearchitectuur principes.</t>
  </si>
  <si>
    <t>Effect op Licentiekosten als aantal gebruikers met 20% toeneemt</t>
  </si>
  <si>
    <t>Effect op Licentiekosten als de gemeente Gooise Meren meer dan 100.000 inwoners heeft</t>
  </si>
  <si>
    <t>De oplossing faciliteert om het contract inclusief alle relevante bijlagen (zoals verwerkersovereenkomsten, bouwtekeningen, evaluatieverslagen, e-mailcorrespondentie, video-opnames) op te slaan en te categoriseren en te archiveren.
Of
Of de oplossing kan documenten realtime benaderen en zichtbaar maken door middel van een koppeling met ons zaaksysteem (Zaaksysteem.nl).</t>
  </si>
  <si>
    <t>Licentiekosten 2034 (01-01 t/m 31-12)</t>
  </si>
  <si>
    <t>Implementatie oplossing (incl. eventuele benodigde licenties tijdens de implementatieperiode)</t>
  </si>
  <si>
    <t>De door Inschrijver afgegeven prijzen dienen gebaseerd te zijn op beantwoording van de gunningscriteria zoals benoemd in het Bedrijvend Document.</t>
  </si>
  <si>
    <t>Inschrijver dient alle geel gemarkeerde velden in te vullen, tenzij expliciet anders is aangegeven. Indien Inschrijver niets invult, kunnen geen aanvullende kosten in rekening worden gebracht.</t>
  </si>
  <si>
    <t>Alle kosten die gedurende de looptijd van het contract voor kunnen komen dienen opgenomen te worden in dit prijzenblad. Expliciet wordt vermeld dat kostenposten, kostenveroorzakers, kostenstructuren, etc. die niet in dit prijsblad opgenomen zijn, niet voor vergoeding in aanmerking komen gedurende de looptijd en eventuele verlengingen van de uit deze aanbesteding voortkomende contracten. Ze kunnen niet naderhand onder verwijzing naar niet expliciet overeengekomen prijsaanpassingscondities alsnog worden opgevoerd.</t>
  </si>
  <si>
    <t>Het prijzenblad is opgebouwd uit een drietal kostencomponenten, te weten:</t>
  </si>
  <si>
    <t xml:space="preserve">De oplossing biedt in ieder geval de volgende taken
1. Beoordelen contract
2. Evalueren contract 
3. Verlengen contract
4. Beëindigen contract 
5. Controleren financiën  
6. Indexering.
Voorts moet een taak na opvolging afgevinkt kunnen worden. </t>
  </si>
  <si>
    <t>De oplossing kan documenten op tekst doorzoeken, niet uitsluitend op ingevulde trefwoorden.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</si>
</sst>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8" formatCode="&quot;€&quot;\ #,##0.00;[Red]&quot;€&quot;\ \-#,##0.00"/>
    <numFmt numFmtId="44" formatCode="_ &quot;€&quot;\ * #,##0.00_ ;_ &quot;€&quot;\ * \-#,##0.00_ ;_ &quot;€&quot;\ * &quot;-&quot;??_ ;_ @_ "/>
    <numFmt numFmtId="43" formatCode="_ * #,##0.00_ ;_ * \-#,##0.00_ ;_ * &quot;-&quot;??_ ;_ @_ "/>
    <numFmt numFmtId="164" formatCode="_ * #,##0_ ;_ * \-#,##0_ ;_ * &quot;-&quot;??_ ;_ @_ "/>
    <numFmt numFmtId="165" formatCode="_ &quot;€&quot;\ * #,##0_ ;_ &quot;€&quot;\ * \-#,##0_ ;_ &quot;€&quot;\ * &quot;-&quot;??_ ;_ @_ "/>
    <numFmt numFmtId="166" formatCode="&quot;€&quot;\ #,##0.00_ ;&quot;€&quot;\ \-#,##0.00\ "/>
    <numFmt numFmtId="167" formatCode="&quot;€&quot;\ #,##0.00;[Red]&quot;€&quot;\ #,##0.00"/>
  </numFmts>
  <fonts count="17" x14ac:knownFonts="1">
    <font>
      <sz val="11"/>
      <color theme="1"/>
      <name val="Calibri"/>
      <family val="2"/>
    </font>
    <font>
      <sz val="11"/>
      <color theme="1"/>
      <name val="Calibri"/>
      <family val="2"/>
    </font>
    <font>
      <b/>
      <sz val="11"/>
      <color theme="1"/>
      <name val="Corbel"/>
      <family val="2"/>
    </font>
    <font>
      <sz val="11"/>
      <color theme="1"/>
      <name val="Corbel"/>
      <family val="2"/>
    </font>
    <font>
      <i/>
      <sz val="11"/>
      <color theme="1"/>
      <name val="Corbel"/>
      <family val="2"/>
    </font>
    <font>
      <b/>
      <sz val="11"/>
      <color theme="0"/>
      <name val="Corbel"/>
      <family val="2"/>
    </font>
    <font>
      <sz val="10"/>
      <color theme="1"/>
      <name val="Corbel"/>
      <family val="2"/>
    </font>
    <font>
      <b/>
      <sz val="10"/>
      <color rgb="FF000000"/>
      <name val="Corbel"/>
      <family val="2"/>
    </font>
    <font>
      <sz val="10"/>
      <color rgb="FF000000"/>
      <name val="Corbel"/>
      <family val="2"/>
    </font>
    <font>
      <b/>
      <sz val="11"/>
      <color theme="1"/>
      <name val="Calibri"/>
      <family val="2"/>
    </font>
    <font>
      <b/>
      <sz val="16"/>
      <color theme="1"/>
      <name val="Corbel"/>
      <family val="2"/>
    </font>
    <font>
      <b/>
      <sz val="11"/>
      <name val="Corbel"/>
      <family val="2"/>
    </font>
    <font>
      <sz val="8"/>
      <name val="Calibri"/>
      <family val="2"/>
    </font>
    <font>
      <sz val="9"/>
      <color indexed="81"/>
      <name val="Tahoma"/>
      <charset val="1"/>
    </font>
    <font>
      <b/>
      <sz val="9"/>
      <color indexed="81"/>
      <name val="Tahoma"/>
      <charset val="1"/>
    </font>
    <font>
      <sz val="9"/>
      <color indexed="81"/>
      <name val="Tahoma"/>
      <family val="2"/>
    </font>
    <font>
      <b/>
      <sz val="9"/>
      <color indexed="81"/>
      <name val="Tahoma"/>
      <family val="2"/>
    </font>
  </fonts>
  <fills count="8">
    <fill>
      <patternFill patternType="none"/>
    </fill>
    <fill>
      <patternFill patternType="gray125"/>
    </fill>
    <fill>
      <patternFill patternType="solid">
        <fgColor rgb="FF561642"/>
        <bgColor indexed="64"/>
      </patternFill>
    </fill>
    <fill>
      <patternFill patternType="solid">
        <fgColor rgb="FFFFFF00"/>
        <bgColor indexed="64"/>
      </patternFill>
    </fill>
    <fill>
      <patternFill patternType="solid">
        <fgColor rgb="FFFF7C80"/>
        <bgColor indexed="64"/>
      </patternFill>
    </fill>
    <fill>
      <patternFill patternType="solid">
        <fgColor theme="0"/>
        <bgColor indexed="64"/>
      </patternFill>
    </fill>
    <fill>
      <patternFill patternType="solid">
        <fgColor rgb="FF00B0F0"/>
        <bgColor indexed="64"/>
      </patternFill>
    </fill>
    <fill>
      <patternFill patternType="solid">
        <fgColor rgb="FFFFFFFF"/>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s>
  <cellStyleXfs count="3">
    <xf numFmtId="0" fontId="0" fillId="0" borderId="0"/>
    <xf numFmtId="43" fontId="1" fillId="0" borderId="0" applyFont="0" applyFill="0" applyBorder="0" applyAlignment="0" applyProtection="0"/>
    <xf numFmtId="44" fontId="1" fillId="0" borderId="0" applyFont="0" applyFill="0" applyBorder="0" applyAlignment="0" applyProtection="0"/>
  </cellStyleXfs>
  <cellXfs count="85">
    <xf numFmtId="0" fontId="0" fillId="0" borderId="0" xfId="0"/>
    <xf numFmtId="0" fontId="3" fillId="0" borderId="1" xfId="0" applyFont="1" applyBorder="1"/>
    <xf numFmtId="0" fontId="3" fillId="0" borderId="1" xfId="0" applyFont="1" applyBorder="1" applyAlignment="1">
      <alignment horizontal="right"/>
    </xf>
    <xf numFmtId="0" fontId="2" fillId="0" borderId="2" xfId="0" applyFont="1" applyBorder="1"/>
    <xf numFmtId="0" fontId="2" fillId="5" borderId="0" xfId="0" applyFont="1" applyFill="1"/>
    <xf numFmtId="0" fontId="3" fillId="5" borderId="0" xfId="0" applyFont="1" applyFill="1"/>
    <xf numFmtId="0" fontId="3" fillId="5" borderId="0" xfId="0" applyFont="1" applyFill="1" applyAlignment="1">
      <alignment horizontal="right"/>
    </xf>
    <xf numFmtId="0" fontId="4" fillId="5" borderId="0" xfId="0" applyFont="1" applyFill="1"/>
    <xf numFmtId="0" fontId="4" fillId="5" borderId="0" xfId="0" applyFont="1" applyFill="1" applyAlignment="1">
      <alignment horizontal="right"/>
    </xf>
    <xf numFmtId="0" fontId="3" fillId="5" borderId="0" xfId="0" applyFont="1" applyFill="1" applyAlignment="1">
      <alignment horizontal="center" vertical="top"/>
    </xf>
    <xf numFmtId="0" fontId="3" fillId="5" borderId="0" xfId="0" applyFont="1" applyFill="1" applyAlignment="1">
      <alignment horizontal="center"/>
    </xf>
    <xf numFmtId="0" fontId="2" fillId="5" borderId="0" xfId="0" applyFont="1" applyFill="1" applyBorder="1"/>
    <xf numFmtId="0" fontId="2" fillId="5" borderId="0" xfId="0" applyFont="1" applyFill="1" applyBorder="1" applyAlignment="1">
      <alignment horizontal="right"/>
    </xf>
    <xf numFmtId="165" fontId="2" fillId="5" borderId="0" xfId="2" applyNumberFormat="1" applyFont="1" applyFill="1" applyBorder="1" applyAlignment="1">
      <alignment horizontal="right"/>
    </xf>
    <xf numFmtId="0" fontId="2" fillId="5" borderId="3" xfId="0" applyFont="1" applyFill="1" applyBorder="1"/>
    <xf numFmtId="0" fontId="2" fillId="5" borderId="3" xfId="0" applyFont="1" applyFill="1" applyBorder="1" applyAlignment="1">
      <alignment horizontal="right"/>
    </xf>
    <xf numFmtId="166" fontId="3" fillId="3" borderId="1" xfId="2" applyNumberFormat="1" applyFont="1" applyFill="1" applyBorder="1" applyAlignment="1">
      <alignment horizontal="right"/>
    </xf>
    <xf numFmtId="8" fontId="3" fillId="5" borderId="1" xfId="2" applyNumberFormat="1" applyFont="1" applyFill="1" applyBorder="1" applyAlignment="1">
      <alignment horizontal="right"/>
    </xf>
    <xf numFmtId="0" fontId="5" fillId="2" borderId="2" xfId="0" applyFont="1" applyFill="1" applyBorder="1" applyAlignment="1">
      <alignment horizontal="centerContinuous" vertical="center" wrapText="1"/>
    </xf>
    <xf numFmtId="0" fontId="5" fillId="2" borderId="3" xfId="0" applyFont="1" applyFill="1" applyBorder="1" applyAlignment="1">
      <alignment horizontal="centerContinuous" vertical="center" wrapText="1"/>
    </xf>
    <xf numFmtId="0" fontId="3" fillId="0" borderId="9" xfId="0" applyFont="1" applyBorder="1"/>
    <xf numFmtId="8" fontId="2" fillId="0" borderId="4" xfId="2" applyNumberFormat="1" applyFont="1" applyBorder="1" applyAlignment="1">
      <alignment horizontal="right"/>
    </xf>
    <xf numFmtId="0" fontId="10" fillId="5" borderId="0" xfId="0" applyFont="1" applyFill="1"/>
    <xf numFmtId="0" fontId="0" fillId="0" borderId="0" xfId="0" applyBorder="1" applyAlignment="1">
      <alignment vertical="top" wrapText="1"/>
    </xf>
    <xf numFmtId="0" fontId="8" fillId="0" borderId="0" xfId="0" applyFont="1" applyBorder="1" applyAlignment="1">
      <alignment vertical="top" wrapText="1"/>
    </xf>
    <xf numFmtId="0" fontId="8" fillId="0" borderId="1" xfId="0" applyFont="1" applyBorder="1" applyAlignment="1">
      <alignment vertical="top" wrapText="1"/>
    </xf>
    <xf numFmtId="0" fontId="8" fillId="7" borderId="1" xfId="0" applyFont="1" applyFill="1" applyBorder="1" applyAlignment="1">
      <alignment vertical="top" wrapText="1"/>
    </xf>
    <xf numFmtId="0" fontId="6" fillId="0" borderId="1" xfId="0" applyFont="1" applyBorder="1" applyAlignment="1">
      <alignment vertical="top" wrapText="1"/>
    </xf>
    <xf numFmtId="0" fontId="8" fillId="0" borderId="1" xfId="0" applyFont="1" applyBorder="1" applyAlignment="1">
      <alignment horizontal="center" vertical="top"/>
    </xf>
    <xf numFmtId="0" fontId="7" fillId="0" borderId="0" xfId="0" applyFont="1" applyBorder="1" applyAlignment="1">
      <alignment horizontal="center" vertical="center" wrapText="1"/>
    </xf>
    <xf numFmtId="0" fontId="0" fillId="0" borderId="0" xfId="0" applyBorder="1" applyAlignment="1">
      <alignment horizontal="center" vertical="top" wrapText="1"/>
    </xf>
    <xf numFmtId="166" fontId="3" fillId="3" borderId="1" xfId="2" applyNumberFormat="1" applyFont="1" applyFill="1" applyBorder="1" applyAlignment="1">
      <alignment horizontal="right" indent="2"/>
    </xf>
    <xf numFmtId="0" fontId="3" fillId="4" borderId="1" xfId="0" applyFont="1" applyFill="1" applyBorder="1" applyAlignment="1">
      <alignment horizontal="center" vertical="top" wrapText="1"/>
    </xf>
    <xf numFmtId="166" fontId="3" fillId="5" borderId="1" xfId="2" applyNumberFormat="1" applyFont="1" applyFill="1" applyBorder="1" applyAlignment="1">
      <alignment horizontal="right"/>
    </xf>
    <xf numFmtId="0" fontId="0" fillId="0" borderId="0" xfId="0" applyFont="1" applyBorder="1" applyAlignment="1">
      <alignment vertical="top" wrapText="1"/>
    </xf>
    <xf numFmtId="0" fontId="9" fillId="4" borderId="10" xfId="0" applyFont="1" applyFill="1" applyBorder="1" applyAlignment="1">
      <alignment horizontal="center" vertical="top" wrapText="1"/>
    </xf>
    <xf numFmtId="0" fontId="9" fillId="4" borderId="10" xfId="0" applyFont="1" applyFill="1" applyBorder="1" applyAlignment="1">
      <alignment vertical="top" wrapText="1"/>
    </xf>
    <xf numFmtId="0" fontId="3" fillId="0" borderId="1" xfId="0" applyFont="1" applyFill="1" applyBorder="1"/>
    <xf numFmtId="0" fontId="5" fillId="2" borderId="2" xfId="0" applyFont="1" applyFill="1" applyBorder="1" applyAlignment="1">
      <alignment horizontal="center"/>
    </xf>
    <xf numFmtId="0" fontId="5" fillId="2" borderId="3" xfId="0" applyFont="1" applyFill="1" applyBorder="1"/>
    <xf numFmtId="0" fontId="5" fillId="2" borderId="4" xfId="0" applyFont="1" applyFill="1" applyBorder="1"/>
    <xf numFmtId="167" fontId="5" fillId="2" borderId="15" xfId="2" applyNumberFormat="1" applyFont="1" applyFill="1" applyBorder="1" applyAlignment="1">
      <alignment horizontal="right" vertical="center"/>
    </xf>
    <xf numFmtId="164" fontId="3" fillId="6" borderId="1" xfId="1" applyNumberFormat="1" applyFont="1" applyFill="1" applyBorder="1" applyAlignment="1">
      <alignment horizontal="right"/>
    </xf>
    <xf numFmtId="0" fontId="5" fillId="2" borderId="11" xfId="0" applyFont="1" applyFill="1" applyBorder="1"/>
    <xf numFmtId="0" fontId="5" fillId="2" borderId="12" xfId="0" applyFont="1" applyFill="1" applyBorder="1"/>
    <xf numFmtId="0" fontId="3" fillId="0" borderId="5" xfId="0" applyFont="1" applyBorder="1"/>
    <xf numFmtId="0" fontId="3" fillId="0" borderId="5" xfId="0" applyFont="1" applyBorder="1" applyAlignment="1">
      <alignment horizontal="right"/>
    </xf>
    <xf numFmtId="166" fontId="3" fillId="3" borderId="5" xfId="2" applyNumberFormat="1" applyFont="1" applyFill="1" applyBorder="1" applyAlignment="1">
      <alignment horizontal="right"/>
    </xf>
    <xf numFmtId="0" fontId="5" fillId="4" borderId="6" xfId="0" applyFont="1" applyFill="1" applyBorder="1" applyAlignment="1">
      <alignment vertical="top" wrapText="1"/>
    </xf>
    <xf numFmtId="0" fontId="5" fillId="4" borderId="7" xfId="0" applyFont="1" applyFill="1" applyBorder="1" applyAlignment="1">
      <alignment vertical="top" wrapText="1"/>
    </xf>
    <xf numFmtId="0" fontId="5" fillId="4" borderId="7" xfId="0" applyFont="1" applyFill="1" applyBorder="1" applyAlignment="1">
      <alignment horizontal="right" vertical="top" wrapText="1"/>
    </xf>
    <xf numFmtId="0" fontId="5" fillId="4" borderId="8" xfId="0" applyFont="1" applyFill="1" applyBorder="1" applyAlignment="1">
      <alignment horizontal="right" vertical="top" wrapText="1"/>
    </xf>
    <xf numFmtId="0" fontId="8" fillId="0" borderId="17" xfId="0" applyFont="1" applyBorder="1" applyAlignment="1">
      <alignment horizontal="center" vertical="top"/>
    </xf>
    <xf numFmtId="0" fontId="0" fillId="3" borderId="18" xfId="0" applyFill="1" applyBorder="1" applyAlignment="1">
      <alignment vertical="top" wrapText="1"/>
    </xf>
    <xf numFmtId="0" fontId="8" fillId="0" borderId="19" xfId="0" applyFont="1" applyBorder="1" applyAlignment="1">
      <alignment horizontal="center" vertical="top"/>
    </xf>
    <xf numFmtId="0" fontId="8" fillId="0" borderId="20" xfId="0" applyFont="1" applyBorder="1" applyAlignment="1">
      <alignment horizontal="center" vertical="top"/>
    </xf>
    <xf numFmtId="0" fontId="8" fillId="0" borderId="20" xfId="0" applyFont="1" applyBorder="1" applyAlignment="1">
      <alignment vertical="top" wrapText="1"/>
    </xf>
    <xf numFmtId="166" fontId="3" fillId="3" borderId="20" xfId="2" applyNumberFormat="1" applyFont="1" applyFill="1" applyBorder="1" applyAlignment="1">
      <alignment horizontal="right" indent="2"/>
    </xf>
    <xf numFmtId="0" fontId="0" fillId="3" borderId="21" xfId="0" applyFill="1" applyBorder="1" applyAlignment="1">
      <alignment vertical="top" wrapText="1"/>
    </xf>
    <xf numFmtId="0" fontId="8" fillId="0" borderId="22" xfId="0" applyFont="1" applyBorder="1" applyAlignment="1">
      <alignment horizontal="center" vertical="top"/>
    </xf>
    <xf numFmtId="0" fontId="8" fillId="0" borderId="5" xfId="0" applyFont="1" applyBorder="1" applyAlignment="1">
      <alignment horizontal="center" vertical="top"/>
    </xf>
    <xf numFmtId="0" fontId="8" fillId="0" borderId="5" xfId="0" applyFont="1" applyBorder="1" applyAlignment="1">
      <alignment vertical="top" wrapText="1"/>
    </xf>
    <xf numFmtId="166" fontId="3" fillId="3" borderId="5" xfId="2" applyNumberFormat="1" applyFont="1" applyFill="1" applyBorder="1" applyAlignment="1">
      <alignment horizontal="right" indent="2"/>
    </xf>
    <xf numFmtId="0" fontId="0" fillId="3" borderId="16" xfId="0" applyFill="1" applyBorder="1" applyAlignment="1">
      <alignment vertical="top" wrapText="1"/>
    </xf>
    <xf numFmtId="0" fontId="9" fillId="4" borderId="14" xfId="0" applyFont="1" applyFill="1" applyBorder="1" applyAlignment="1">
      <alignment horizontal="center" vertical="top" wrapText="1"/>
    </xf>
    <xf numFmtId="0" fontId="9" fillId="4" borderId="14" xfId="0" applyFont="1" applyFill="1" applyBorder="1" applyAlignment="1">
      <alignment vertical="top" wrapText="1"/>
    </xf>
    <xf numFmtId="0" fontId="3" fillId="4" borderId="14" xfId="0" applyFont="1" applyFill="1" applyBorder="1" applyAlignment="1">
      <alignment horizontal="center" vertical="top" wrapText="1"/>
    </xf>
    <xf numFmtId="0" fontId="3" fillId="4" borderId="15" xfId="0" applyFont="1" applyFill="1" applyBorder="1" applyAlignment="1">
      <alignment horizontal="left" vertical="top" wrapText="1"/>
    </xf>
    <xf numFmtId="0" fontId="3" fillId="4" borderId="18" xfId="0" applyFont="1" applyFill="1" applyBorder="1" applyAlignment="1">
      <alignment horizontal="left" vertical="top" wrapText="1"/>
    </xf>
    <xf numFmtId="0" fontId="8" fillId="7" borderId="20" xfId="0" applyFont="1" applyFill="1" applyBorder="1" applyAlignment="1">
      <alignment vertical="top" wrapText="1"/>
    </xf>
    <xf numFmtId="167" fontId="5" fillId="2" borderId="3" xfId="2" applyNumberFormat="1" applyFont="1" applyFill="1" applyBorder="1" applyAlignment="1">
      <alignment horizontal="center" vertical="center"/>
    </xf>
    <xf numFmtId="0" fontId="5" fillId="2" borderId="4" xfId="0" applyFont="1" applyFill="1" applyBorder="1" applyAlignment="1">
      <alignment horizontal="centerContinuous" vertical="center" wrapText="1"/>
    </xf>
    <xf numFmtId="0" fontId="11" fillId="4" borderId="13" xfId="0" applyFont="1" applyFill="1" applyBorder="1" applyAlignment="1">
      <alignment horizontal="left" vertical="center" indent="4"/>
    </xf>
    <xf numFmtId="0" fontId="9" fillId="4" borderId="0" xfId="0" applyFont="1" applyFill="1" applyBorder="1" applyAlignment="1">
      <alignment horizontal="center" vertical="top" wrapText="1"/>
    </xf>
    <xf numFmtId="0" fontId="9" fillId="4" borderId="0" xfId="0" applyFont="1" applyFill="1" applyBorder="1" applyAlignment="1">
      <alignment vertical="top" wrapText="1"/>
    </xf>
    <xf numFmtId="0" fontId="3" fillId="4" borderId="5" xfId="0" applyFont="1" applyFill="1" applyBorder="1" applyAlignment="1">
      <alignment horizontal="center" vertical="top" wrapText="1"/>
    </xf>
    <xf numFmtId="0" fontId="3" fillId="4" borderId="16" xfId="0" applyFont="1" applyFill="1" applyBorder="1" applyAlignment="1">
      <alignment horizontal="left" vertical="top" wrapText="1"/>
    </xf>
    <xf numFmtId="0" fontId="5" fillId="2" borderId="3" xfId="0" applyFont="1" applyFill="1" applyBorder="1" applyAlignment="1">
      <alignment horizontal="center"/>
    </xf>
    <xf numFmtId="0" fontId="4" fillId="0" borderId="9" xfId="0" applyFont="1" applyBorder="1"/>
    <xf numFmtId="166" fontId="4" fillId="3" borderId="1" xfId="2" applyNumberFormat="1" applyFont="1" applyFill="1" applyBorder="1" applyAlignment="1">
      <alignment horizontal="right"/>
    </xf>
    <xf numFmtId="8" fontId="4" fillId="5" borderId="1" xfId="2" applyNumberFormat="1" applyFont="1" applyFill="1" applyBorder="1" applyAlignment="1">
      <alignment horizontal="right"/>
    </xf>
    <xf numFmtId="0" fontId="5" fillId="2" borderId="13" xfId="0" applyFont="1" applyFill="1" applyBorder="1" applyAlignment="1">
      <alignment horizontal="left" vertical="center" wrapText="1"/>
    </xf>
    <xf numFmtId="0" fontId="0" fillId="0" borderId="14" xfId="0" applyBorder="1" applyAlignment="1">
      <alignment horizontal="left" vertical="center" wrapText="1"/>
    </xf>
    <xf numFmtId="0" fontId="3" fillId="5" borderId="0" xfId="0" applyFont="1" applyFill="1" applyAlignment="1">
      <alignment vertical="top" wrapText="1"/>
    </xf>
    <xf numFmtId="0" fontId="0" fillId="5" borderId="0" xfId="0" applyFill="1" applyAlignment="1">
      <alignment vertical="top" wrapText="1"/>
    </xf>
  </cellXfs>
  <cellStyles count="3">
    <cellStyle name="Komma" xfId="1" builtinId="3"/>
    <cellStyle name="Standaard" xfId="0" builtinId="0"/>
    <cellStyle name="Valuta" xfId="2" builtinId="4"/>
  </cellStyles>
  <dxfs count="0"/>
  <tableStyles count="0" defaultTableStyle="TableStyleMedium2" defaultPivotStyle="PivotStyleLight16"/>
  <colors>
    <mruColors>
      <color rgb="FFFF7C80"/>
      <color rgb="FF56164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45"/>
  <sheetViews>
    <sheetView zoomScale="90" zoomScaleNormal="90" workbookViewId="0"/>
  </sheetViews>
  <sheetFormatPr defaultColWidth="9.140625" defaultRowHeight="15" x14ac:dyDescent="0.25"/>
  <cols>
    <col min="1" max="1" width="9.28515625" style="5" customWidth="1"/>
    <col min="2" max="2" width="81.140625" style="5" bestFit="1" customWidth="1"/>
    <col min="3" max="3" width="20" style="5" customWidth="1"/>
    <col min="4" max="4" width="20" style="6" customWidth="1"/>
    <col min="5" max="5" width="21.42578125" style="6" customWidth="1"/>
    <col min="6" max="6" width="1.140625" style="6" customWidth="1"/>
    <col min="7" max="16384" width="9.140625" style="5"/>
  </cols>
  <sheetData>
    <row r="1" spans="1:6" ht="21" x14ac:dyDescent="0.35">
      <c r="A1" s="22" t="s">
        <v>18</v>
      </c>
    </row>
    <row r="2" spans="1:6" s="7" customFormat="1" x14ac:dyDescent="0.25">
      <c r="A2" s="7" t="s">
        <v>0</v>
      </c>
      <c r="B2" s="7" t="s">
        <v>19</v>
      </c>
      <c r="D2" s="8"/>
      <c r="E2" s="8"/>
      <c r="F2" s="8"/>
    </row>
    <row r="4" spans="1:6" ht="16.5" customHeight="1" x14ac:dyDescent="0.25">
      <c r="A4" s="9" t="s">
        <v>1</v>
      </c>
      <c r="B4" s="83" t="s">
        <v>105</v>
      </c>
      <c r="C4" s="84"/>
      <c r="D4" s="84"/>
      <c r="E4" s="84"/>
      <c r="F4" s="84"/>
    </row>
    <row r="5" spans="1:6" ht="32.25" customHeight="1" x14ac:dyDescent="0.25">
      <c r="A5" s="9" t="s">
        <v>2</v>
      </c>
      <c r="B5" s="83" t="s">
        <v>106</v>
      </c>
      <c r="C5" s="84"/>
      <c r="D5" s="84"/>
      <c r="E5" s="84"/>
      <c r="F5" s="84"/>
    </row>
    <row r="6" spans="1:6" ht="63.75" customHeight="1" x14ac:dyDescent="0.25">
      <c r="A6" s="9" t="s">
        <v>3</v>
      </c>
      <c r="B6" s="83" t="s">
        <v>107</v>
      </c>
      <c r="C6" s="84"/>
      <c r="D6" s="84"/>
      <c r="E6" s="84"/>
      <c r="F6" s="84"/>
    </row>
    <row r="7" spans="1:6" ht="32.25" customHeight="1" x14ac:dyDescent="0.25">
      <c r="A7" s="9" t="s">
        <v>4</v>
      </c>
      <c r="B7" s="83" t="s">
        <v>9</v>
      </c>
      <c r="C7" s="84"/>
      <c r="D7" s="84"/>
      <c r="E7" s="84"/>
      <c r="F7" s="84"/>
    </row>
    <row r="8" spans="1:6" ht="30.75" customHeight="1" x14ac:dyDescent="0.25">
      <c r="A8" s="9" t="s">
        <v>5</v>
      </c>
      <c r="B8" s="83" t="s">
        <v>17</v>
      </c>
      <c r="C8" s="84"/>
      <c r="D8" s="84"/>
      <c r="E8" s="84"/>
      <c r="F8" s="84"/>
    </row>
    <row r="10" spans="1:6" x14ac:dyDescent="0.25">
      <c r="A10" s="5" t="s">
        <v>108</v>
      </c>
    </row>
    <row r="11" spans="1:6" x14ac:dyDescent="0.25">
      <c r="A11" s="10" t="s">
        <v>6</v>
      </c>
      <c r="B11" s="5" t="s">
        <v>20</v>
      </c>
    </row>
    <row r="12" spans="1:6" x14ac:dyDescent="0.25">
      <c r="A12" s="10" t="s">
        <v>7</v>
      </c>
      <c r="B12" s="5" t="s">
        <v>81</v>
      </c>
    </row>
    <row r="13" spans="1:6" x14ac:dyDescent="0.25">
      <c r="A13" s="10" t="s">
        <v>8</v>
      </c>
      <c r="B13" s="5" t="s">
        <v>22</v>
      </c>
    </row>
    <row r="14" spans="1:6" ht="15.75" thickBot="1" x14ac:dyDescent="0.3"/>
    <row r="15" spans="1:6" ht="15.75" thickBot="1" x14ac:dyDescent="0.3">
      <c r="A15" s="38" t="str">
        <f>A11</f>
        <v>1)</v>
      </c>
      <c r="B15" s="43" t="str">
        <f>VLOOKUP(A15,$A$11:$B$13,2,FALSE)</f>
        <v>Implementatiekosten</v>
      </c>
      <c r="C15" s="43"/>
      <c r="D15" s="43"/>
      <c r="E15" s="44"/>
    </row>
    <row r="16" spans="1:6" ht="30" x14ac:dyDescent="0.25">
      <c r="B16" s="48" t="s">
        <v>10</v>
      </c>
      <c r="C16" s="49"/>
      <c r="D16" s="50"/>
      <c r="E16" s="51" t="s">
        <v>15</v>
      </c>
      <c r="F16" s="5"/>
    </row>
    <row r="17" spans="1:6" x14ac:dyDescent="0.25">
      <c r="B17" s="45" t="s">
        <v>104</v>
      </c>
      <c r="C17" s="45"/>
      <c r="D17" s="46"/>
      <c r="E17" s="47">
        <v>0</v>
      </c>
      <c r="F17" s="5"/>
    </row>
    <row r="18" spans="1:6" x14ac:dyDescent="0.25">
      <c r="B18" s="2" t="s">
        <v>11</v>
      </c>
      <c r="C18" s="1"/>
      <c r="D18" s="16">
        <v>0</v>
      </c>
      <c r="E18" s="1"/>
      <c r="F18" s="5"/>
    </row>
    <row r="19" spans="1:6" x14ac:dyDescent="0.25">
      <c r="B19" s="2" t="s">
        <v>12</v>
      </c>
      <c r="C19" s="1"/>
      <c r="D19" s="16">
        <v>0</v>
      </c>
      <c r="E19" s="1"/>
      <c r="F19" s="5"/>
    </row>
    <row r="20" spans="1:6" ht="15.75" thickBot="1" x14ac:dyDescent="0.3">
      <c r="B20" s="37" t="s">
        <v>63</v>
      </c>
      <c r="C20" s="1"/>
      <c r="D20" s="2"/>
      <c r="E20" s="33">
        <f>'PvE en Wensen - Maatwerk'!D68</f>
        <v>0</v>
      </c>
      <c r="F20" s="4"/>
    </row>
    <row r="21" spans="1:6" ht="15.75" thickBot="1" x14ac:dyDescent="0.3">
      <c r="B21" s="3" t="s">
        <v>16</v>
      </c>
      <c r="C21" s="14"/>
      <c r="D21" s="15"/>
      <c r="E21" s="21">
        <f>SUM(E20:E20)+E17</f>
        <v>0</v>
      </c>
      <c r="F21" s="5"/>
    </row>
    <row r="22" spans="1:6" ht="15.75" thickBot="1" x14ac:dyDescent="0.3"/>
    <row r="23" spans="1:6" ht="15.75" thickBot="1" x14ac:dyDescent="0.3">
      <c r="A23" s="38" t="str">
        <f>A12</f>
        <v>2)</v>
      </c>
      <c r="B23" s="39" t="str">
        <f>VLOOKUP(A23,$A$11:$B$13,2,FALSE)</f>
        <v>Softwarekosten incl. hosting en beheerskosten</v>
      </c>
      <c r="C23" s="39"/>
      <c r="D23" s="39"/>
      <c r="E23" s="40"/>
    </row>
    <row r="24" spans="1:6" ht="30" x14ac:dyDescent="0.25">
      <c r="B24" s="48" t="s">
        <v>14</v>
      </c>
      <c r="C24" s="49"/>
      <c r="D24" s="50" t="s">
        <v>64</v>
      </c>
      <c r="E24" s="51" t="s">
        <v>76</v>
      </c>
      <c r="F24" s="5"/>
    </row>
    <row r="25" spans="1:6" x14ac:dyDescent="0.25">
      <c r="B25" s="1" t="s">
        <v>85</v>
      </c>
      <c r="C25" s="1"/>
      <c r="D25" s="16">
        <v>0</v>
      </c>
      <c r="E25" s="17">
        <f>D25*12</f>
        <v>0</v>
      </c>
      <c r="F25" s="5"/>
    </row>
    <row r="26" spans="1:6" x14ac:dyDescent="0.25">
      <c r="B26" s="1" t="s">
        <v>86</v>
      </c>
      <c r="C26" s="1"/>
      <c r="D26" s="16">
        <v>0</v>
      </c>
      <c r="E26" s="17">
        <f t="shared" ref="E26:E34" si="0">D26*12</f>
        <v>0</v>
      </c>
      <c r="F26" s="5"/>
    </row>
    <row r="27" spans="1:6" x14ac:dyDescent="0.25">
      <c r="B27" s="1" t="s">
        <v>87</v>
      </c>
      <c r="C27" s="1"/>
      <c r="D27" s="16">
        <v>0</v>
      </c>
      <c r="E27" s="17">
        <f t="shared" si="0"/>
        <v>0</v>
      </c>
      <c r="F27" s="5"/>
    </row>
    <row r="28" spans="1:6" x14ac:dyDescent="0.25">
      <c r="B28" s="1" t="s">
        <v>88</v>
      </c>
      <c r="C28" s="1"/>
      <c r="D28" s="16">
        <v>0</v>
      </c>
      <c r="E28" s="17">
        <f t="shared" si="0"/>
        <v>0</v>
      </c>
      <c r="F28" s="5"/>
    </row>
    <row r="29" spans="1:6" x14ac:dyDescent="0.25">
      <c r="B29" s="1" t="s">
        <v>89</v>
      </c>
      <c r="C29" s="1"/>
      <c r="D29" s="16">
        <v>0</v>
      </c>
      <c r="E29" s="17">
        <f t="shared" si="0"/>
        <v>0</v>
      </c>
      <c r="F29" s="5"/>
    </row>
    <row r="30" spans="1:6" x14ac:dyDescent="0.25">
      <c r="B30" s="1" t="s">
        <v>90</v>
      </c>
      <c r="C30" s="1"/>
      <c r="D30" s="16">
        <v>0</v>
      </c>
      <c r="E30" s="17">
        <f t="shared" si="0"/>
        <v>0</v>
      </c>
      <c r="F30" s="5"/>
    </row>
    <row r="31" spans="1:6" x14ac:dyDescent="0.25">
      <c r="B31" s="1" t="s">
        <v>91</v>
      </c>
      <c r="C31" s="1"/>
      <c r="D31" s="16">
        <v>0</v>
      </c>
      <c r="E31" s="17">
        <f t="shared" si="0"/>
        <v>0</v>
      </c>
      <c r="F31" s="5"/>
    </row>
    <row r="32" spans="1:6" x14ac:dyDescent="0.25">
      <c r="B32" s="1" t="s">
        <v>92</v>
      </c>
      <c r="C32" s="1"/>
      <c r="D32" s="16">
        <v>0</v>
      </c>
      <c r="E32" s="17">
        <f t="shared" si="0"/>
        <v>0</v>
      </c>
      <c r="F32" s="5"/>
    </row>
    <row r="33" spans="1:6" x14ac:dyDescent="0.25">
      <c r="B33" s="1" t="s">
        <v>93</v>
      </c>
      <c r="C33" s="1"/>
      <c r="D33" s="16">
        <v>0</v>
      </c>
      <c r="E33" s="17">
        <f t="shared" si="0"/>
        <v>0</v>
      </c>
      <c r="F33" s="5"/>
    </row>
    <row r="34" spans="1:6" x14ac:dyDescent="0.25">
      <c r="B34" s="20" t="s">
        <v>103</v>
      </c>
      <c r="C34" s="20"/>
      <c r="D34" s="16">
        <v>0</v>
      </c>
      <c r="E34" s="17">
        <f t="shared" si="0"/>
        <v>0</v>
      </c>
      <c r="F34" s="5"/>
    </row>
    <row r="35" spans="1:6" x14ac:dyDescent="0.25">
      <c r="B35" s="78" t="s">
        <v>100</v>
      </c>
      <c r="C35" s="78"/>
      <c r="D35" s="79">
        <v>0</v>
      </c>
      <c r="E35" s="80">
        <f t="shared" ref="E35:E37" si="1">D35*12</f>
        <v>0</v>
      </c>
      <c r="F35" s="5"/>
    </row>
    <row r="36" spans="1:6" x14ac:dyDescent="0.25">
      <c r="B36" s="78" t="s">
        <v>101</v>
      </c>
      <c r="C36" s="78"/>
      <c r="D36" s="79">
        <v>0</v>
      </c>
      <c r="E36" s="80">
        <f t="shared" si="1"/>
        <v>0</v>
      </c>
      <c r="F36" s="5"/>
    </row>
    <row r="37" spans="1:6" x14ac:dyDescent="0.25">
      <c r="B37" s="20" t="s">
        <v>21</v>
      </c>
      <c r="C37" s="20"/>
      <c r="D37" s="16">
        <v>0</v>
      </c>
      <c r="E37" s="80">
        <f t="shared" si="1"/>
        <v>0</v>
      </c>
      <c r="F37" s="5"/>
    </row>
    <row r="38" spans="1:6" x14ac:dyDescent="0.25">
      <c r="B38" s="37" t="str">
        <f>B20</f>
        <v>Maatwerk o.b.v. PvE (aan te geven in tabblad PvE en Wensen - Maatwerk)</v>
      </c>
      <c r="C38" s="1"/>
      <c r="D38" s="1"/>
      <c r="E38" s="17">
        <f>'PvE en Wensen - Maatwerk'!E68</f>
        <v>0</v>
      </c>
      <c r="F38" s="4"/>
    </row>
    <row r="39" spans="1:6" ht="15.75" thickBot="1" x14ac:dyDescent="0.3">
      <c r="B39" s="11"/>
      <c r="C39" s="11"/>
      <c r="D39" s="12"/>
      <c r="E39" s="12"/>
      <c r="F39" s="13"/>
    </row>
    <row r="40" spans="1:6" ht="15.75" thickBot="1" x14ac:dyDescent="0.3">
      <c r="A40" s="38" t="str">
        <f>A13</f>
        <v>3)</v>
      </c>
      <c r="B40" s="39" t="str">
        <f>VLOOKUP(A40,$A$11:$B$13,2,FALSE)</f>
        <v>Uurtarieven</v>
      </c>
      <c r="C40" s="39"/>
      <c r="D40" s="39"/>
      <c r="E40" s="40"/>
    </row>
    <row r="41" spans="1:6" ht="30" x14ac:dyDescent="0.25">
      <c r="B41" s="48" t="s">
        <v>13</v>
      </c>
      <c r="C41" s="49" t="s">
        <v>79</v>
      </c>
      <c r="D41" s="50" t="s">
        <v>80</v>
      </c>
      <c r="E41" s="51" t="s">
        <v>76</v>
      </c>
    </row>
    <row r="42" spans="1:6" x14ac:dyDescent="0.25">
      <c r="B42" s="37" t="s">
        <v>77</v>
      </c>
      <c r="C42" s="16">
        <v>0</v>
      </c>
      <c r="D42" s="42">
        <v>48</v>
      </c>
      <c r="E42" s="17">
        <f>C42*D42</f>
        <v>0</v>
      </c>
    </row>
    <row r="43" spans="1:6" x14ac:dyDescent="0.25">
      <c r="B43" s="37" t="s">
        <v>78</v>
      </c>
      <c r="C43" s="16">
        <v>0</v>
      </c>
      <c r="D43" s="42">
        <v>16</v>
      </c>
      <c r="E43" s="17">
        <f>C43*D43</f>
        <v>0</v>
      </c>
    </row>
    <row r="45" spans="1:6" s="4" customFormat="1" ht="54" customHeight="1" thickBot="1" x14ac:dyDescent="0.3">
      <c r="B45" s="81" t="s">
        <v>62</v>
      </c>
      <c r="C45" s="82"/>
      <c r="D45" s="82"/>
      <c r="E45" s="41">
        <f>E21+SUM(E25:E34)+E37*10+E38*10+SUM(E42:E43)*10</f>
        <v>0</v>
      </c>
    </row>
  </sheetData>
  <mergeCells count="6">
    <mergeCell ref="B45:D45"/>
    <mergeCell ref="B6:F6"/>
    <mergeCell ref="B8:F8"/>
    <mergeCell ref="B4:F4"/>
    <mergeCell ref="B5:F5"/>
    <mergeCell ref="B7:F7"/>
  </mergeCells>
  <phoneticPr fontId="12" type="noConversion"/>
  <pageMargins left="0.70866141732283472" right="0.39370078740157483" top="0.74803149606299213" bottom="0.74803149606299213" header="0.31496062992125984" footer="0.31496062992125984"/>
  <pageSetup paperSize="9" scale="59"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DF8BE7-4FBC-4425-81D3-408AFA700C14}">
  <sheetPr>
    <pageSetUpPr fitToPage="1"/>
  </sheetPr>
  <dimension ref="A1:F68"/>
  <sheetViews>
    <sheetView tabSelected="1" zoomScale="90" zoomScaleNormal="90" workbookViewId="0"/>
  </sheetViews>
  <sheetFormatPr defaultColWidth="8.7109375" defaultRowHeight="15" x14ac:dyDescent="0.25"/>
  <cols>
    <col min="1" max="1" width="7.7109375" style="30" customWidth="1"/>
    <col min="2" max="2" width="14.42578125" style="30" bestFit="1" customWidth="1"/>
    <col min="3" max="3" width="89.5703125" style="23" customWidth="1"/>
    <col min="4" max="4" width="19.5703125" style="23" customWidth="1"/>
    <col min="5" max="5" width="21.28515625" style="23" customWidth="1"/>
    <col min="6" max="6" width="97.42578125" style="23" customWidth="1"/>
    <col min="7" max="16384" width="8.7109375" style="23"/>
  </cols>
  <sheetData>
    <row r="1" spans="1:6" s="34" customFormat="1" ht="15.75" thickBot="1" x14ac:dyDescent="0.3">
      <c r="A1" s="38" t="s">
        <v>23</v>
      </c>
      <c r="B1" s="77" t="s">
        <v>24</v>
      </c>
      <c r="C1" s="39" t="s">
        <v>25</v>
      </c>
      <c r="D1" s="39"/>
      <c r="E1" s="39"/>
      <c r="F1" s="40"/>
    </row>
    <row r="2" spans="1:6" s="34" customFormat="1" ht="45.75" thickBot="1" x14ac:dyDescent="0.3">
      <c r="A2" s="72" t="s">
        <v>66</v>
      </c>
      <c r="B2" s="64"/>
      <c r="C2" s="65"/>
      <c r="D2" s="66" t="s">
        <v>83</v>
      </c>
      <c r="E2" s="66" t="s">
        <v>82</v>
      </c>
      <c r="F2" s="67" t="s">
        <v>65</v>
      </c>
    </row>
    <row r="3" spans="1:6" ht="38.25" x14ac:dyDescent="0.25">
      <c r="A3" s="59">
        <v>1</v>
      </c>
      <c r="B3" s="60" t="s">
        <v>26</v>
      </c>
      <c r="C3" s="61" t="s">
        <v>32</v>
      </c>
      <c r="D3" s="62">
        <v>0</v>
      </c>
      <c r="E3" s="62">
        <v>0</v>
      </c>
      <c r="F3" s="63"/>
    </row>
    <row r="4" spans="1:6" ht="16.5" customHeight="1" x14ac:dyDescent="0.25">
      <c r="A4" s="52">
        <f>A3+1</f>
        <v>2</v>
      </c>
      <c r="B4" s="28" t="s">
        <v>26</v>
      </c>
      <c r="C4" s="25" t="s">
        <v>27</v>
      </c>
      <c r="D4" s="31">
        <v>0</v>
      </c>
      <c r="E4" s="31">
        <v>0</v>
      </c>
      <c r="F4" s="53"/>
    </row>
    <row r="5" spans="1:6" ht="25.5" x14ac:dyDescent="0.25">
      <c r="A5" s="52">
        <f t="shared" ref="A5:A19" si="0">A4+1</f>
        <v>3</v>
      </c>
      <c r="B5" s="28" t="s">
        <v>26</v>
      </c>
      <c r="C5" s="27" t="s">
        <v>28</v>
      </c>
      <c r="D5" s="31">
        <v>0</v>
      </c>
      <c r="E5" s="31">
        <v>0</v>
      </c>
      <c r="F5" s="53"/>
    </row>
    <row r="6" spans="1:6" x14ac:dyDescent="0.25">
      <c r="A6" s="52">
        <f t="shared" si="0"/>
        <v>4</v>
      </c>
      <c r="B6" s="28" t="s">
        <v>29</v>
      </c>
      <c r="C6" s="25" t="s">
        <v>30</v>
      </c>
      <c r="D6" s="31">
        <v>0</v>
      </c>
      <c r="E6" s="31">
        <v>0</v>
      </c>
      <c r="F6" s="53"/>
    </row>
    <row r="7" spans="1:6" ht="26.25" thickBot="1" x14ac:dyDescent="0.3">
      <c r="A7" s="54">
        <f t="shared" si="0"/>
        <v>5</v>
      </c>
      <c r="B7" s="55" t="s">
        <v>26</v>
      </c>
      <c r="C7" s="56" t="s">
        <v>31</v>
      </c>
      <c r="D7" s="57">
        <v>0</v>
      </c>
      <c r="E7" s="57">
        <v>0</v>
      </c>
      <c r="F7" s="58"/>
    </row>
    <row r="8" spans="1:6" ht="15.75" thickBot="1" x14ac:dyDescent="0.3">
      <c r="B8" s="29"/>
      <c r="C8" s="24"/>
    </row>
    <row r="9" spans="1:6" ht="15.75" thickBot="1" x14ac:dyDescent="0.3">
      <c r="A9" s="38" t="s">
        <v>23</v>
      </c>
      <c r="B9" s="77" t="s">
        <v>24</v>
      </c>
      <c r="C9" s="39" t="s">
        <v>25</v>
      </c>
      <c r="D9" s="39"/>
      <c r="E9" s="39"/>
      <c r="F9" s="40"/>
    </row>
    <row r="10" spans="1:6" s="34" customFormat="1" ht="45.75" thickBot="1" x14ac:dyDescent="0.3">
      <c r="A10" s="72" t="s">
        <v>67</v>
      </c>
      <c r="B10" s="35"/>
      <c r="C10" s="36"/>
      <c r="D10" s="32" t="str">
        <f>D$2</f>
        <v>Eenmalige kosten behorende bij de implementatie</v>
      </c>
      <c r="E10" s="32" t="str">
        <f>E$2</f>
        <v>Jaarlijkse kosten excl. BTW (exclusief implementatiekosten)</v>
      </c>
      <c r="F10" s="68" t="str">
        <f>F$2</f>
        <v>Specificatie kostenopbouw</v>
      </c>
    </row>
    <row r="11" spans="1:6" x14ac:dyDescent="0.25">
      <c r="A11" s="52">
        <f>A7+1</f>
        <v>6</v>
      </c>
      <c r="B11" s="28" t="s">
        <v>26</v>
      </c>
      <c r="C11" s="25" t="s">
        <v>33</v>
      </c>
      <c r="D11" s="31">
        <v>0</v>
      </c>
      <c r="E11" s="31">
        <v>0</v>
      </c>
      <c r="F11" s="53"/>
    </row>
    <row r="12" spans="1:6" ht="25.5" x14ac:dyDescent="0.25">
      <c r="A12" s="52">
        <f t="shared" si="0"/>
        <v>7</v>
      </c>
      <c r="B12" s="28" t="s">
        <v>26</v>
      </c>
      <c r="C12" s="25" t="s">
        <v>34</v>
      </c>
      <c r="D12" s="31">
        <v>0</v>
      </c>
      <c r="E12" s="31">
        <v>0</v>
      </c>
      <c r="F12" s="53"/>
    </row>
    <row r="13" spans="1:6" ht="25.5" x14ac:dyDescent="0.25">
      <c r="A13" s="52">
        <f t="shared" si="0"/>
        <v>8</v>
      </c>
      <c r="B13" s="28" t="s">
        <v>29</v>
      </c>
      <c r="C13" s="25" t="s">
        <v>35</v>
      </c>
      <c r="D13" s="31">
        <v>0</v>
      </c>
      <c r="E13" s="31">
        <v>0</v>
      </c>
      <c r="F13" s="53"/>
    </row>
    <row r="14" spans="1:6" ht="25.5" x14ac:dyDescent="0.25">
      <c r="A14" s="52">
        <f t="shared" si="0"/>
        <v>9</v>
      </c>
      <c r="B14" s="28" t="s">
        <v>26</v>
      </c>
      <c r="C14" s="25" t="s">
        <v>36</v>
      </c>
      <c r="D14" s="31">
        <v>0</v>
      </c>
      <c r="E14" s="31">
        <v>0</v>
      </c>
      <c r="F14" s="53"/>
    </row>
    <row r="15" spans="1:6" ht="25.5" x14ac:dyDescent="0.25">
      <c r="A15" s="52">
        <f t="shared" si="0"/>
        <v>10</v>
      </c>
      <c r="B15" s="28" t="s">
        <v>26</v>
      </c>
      <c r="C15" s="25" t="s">
        <v>37</v>
      </c>
      <c r="D15" s="31">
        <v>0</v>
      </c>
      <c r="E15" s="31">
        <v>0</v>
      </c>
      <c r="F15" s="53"/>
    </row>
    <row r="16" spans="1:6" ht="102" x14ac:dyDescent="0.25">
      <c r="A16" s="52">
        <f t="shared" si="0"/>
        <v>11</v>
      </c>
      <c r="B16" s="28" t="s">
        <v>26</v>
      </c>
      <c r="C16" s="25" t="s">
        <v>102</v>
      </c>
      <c r="D16" s="31">
        <v>0</v>
      </c>
      <c r="E16" s="31">
        <v>0</v>
      </c>
      <c r="F16" s="53"/>
    </row>
    <row r="17" spans="1:6" ht="25.5" x14ac:dyDescent="0.25">
      <c r="A17" s="52">
        <f>A16+1</f>
        <v>12</v>
      </c>
      <c r="B17" s="28" t="s">
        <v>26</v>
      </c>
      <c r="C17" s="26" t="s">
        <v>38</v>
      </c>
      <c r="D17" s="31">
        <v>0</v>
      </c>
      <c r="E17" s="31">
        <v>0</v>
      </c>
      <c r="F17" s="53"/>
    </row>
    <row r="18" spans="1:6" ht="25.5" x14ac:dyDescent="0.25">
      <c r="A18" s="52">
        <f t="shared" si="0"/>
        <v>13</v>
      </c>
      <c r="B18" s="28" t="s">
        <v>26</v>
      </c>
      <c r="C18" s="26" t="s">
        <v>39</v>
      </c>
      <c r="D18" s="31">
        <v>0</v>
      </c>
      <c r="E18" s="31">
        <v>0</v>
      </c>
      <c r="F18" s="53"/>
    </row>
    <row r="19" spans="1:6" ht="26.25" thickBot="1" x14ac:dyDescent="0.3">
      <c r="A19" s="54">
        <f t="shared" si="0"/>
        <v>14</v>
      </c>
      <c r="B19" s="55" t="s">
        <v>26</v>
      </c>
      <c r="C19" s="69" t="s">
        <v>40</v>
      </c>
      <c r="D19" s="57">
        <v>0</v>
      </c>
      <c r="E19" s="57">
        <v>0</v>
      </c>
      <c r="F19" s="58"/>
    </row>
    <row r="20" spans="1:6" ht="15.75" thickBot="1" x14ac:dyDescent="0.3">
      <c r="B20" s="29"/>
      <c r="C20" s="24"/>
    </row>
    <row r="21" spans="1:6" ht="15.75" thickBot="1" x14ac:dyDescent="0.3">
      <c r="A21" s="38" t="s">
        <v>23</v>
      </c>
      <c r="B21" s="77" t="s">
        <v>24</v>
      </c>
      <c r="C21" s="39" t="s">
        <v>25</v>
      </c>
      <c r="D21" s="39"/>
      <c r="E21" s="39"/>
      <c r="F21" s="40"/>
    </row>
    <row r="22" spans="1:6" s="34" customFormat="1" ht="45.75" thickBot="1" x14ac:dyDescent="0.3">
      <c r="A22" s="72" t="s">
        <v>71</v>
      </c>
      <c r="B22" s="35"/>
      <c r="C22" s="36"/>
      <c r="D22" s="32" t="str">
        <f>D$2</f>
        <v>Eenmalige kosten behorende bij de implementatie</v>
      </c>
      <c r="E22" s="32" t="str">
        <f>E$2</f>
        <v>Jaarlijkse kosten excl. BTW (exclusief implementatiekosten)</v>
      </c>
      <c r="F22" s="68" t="str">
        <f>F$2</f>
        <v>Specificatie kostenopbouw</v>
      </c>
    </row>
    <row r="23" spans="1:6" ht="25.5" x14ac:dyDescent="0.25">
      <c r="A23" s="52">
        <f>A19+1</f>
        <v>15</v>
      </c>
      <c r="B23" s="28" t="s">
        <v>26</v>
      </c>
      <c r="C23" s="25" t="s">
        <v>41</v>
      </c>
      <c r="D23" s="31">
        <v>0</v>
      </c>
      <c r="E23" s="31">
        <v>0</v>
      </c>
      <c r="F23" s="53"/>
    </row>
    <row r="24" spans="1:6" ht="25.5" x14ac:dyDescent="0.25">
      <c r="A24" s="52">
        <f>A23+1</f>
        <v>16</v>
      </c>
      <c r="B24" s="28" t="s">
        <v>29</v>
      </c>
      <c r="C24" s="25" t="s">
        <v>42</v>
      </c>
      <c r="D24" s="31">
        <v>0</v>
      </c>
      <c r="E24" s="31">
        <v>0</v>
      </c>
      <c r="F24" s="53"/>
    </row>
    <row r="25" spans="1:6" x14ac:dyDescent="0.25">
      <c r="A25" s="52">
        <f t="shared" ref="A25:A32" si="1">A24+1</f>
        <v>17</v>
      </c>
      <c r="B25" s="28" t="s">
        <v>26</v>
      </c>
      <c r="C25" s="25" t="s">
        <v>43</v>
      </c>
      <c r="D25" s="31">
        <v>0</v>
      </c>
      <c r="E25" s="31">
        <v>0</v>
      </c>
      <c r="F25" s="53"/>
    </row>
    <row r="26" spans="1:6" ht="114.75" x14ac:dyDescent="0.25">
      <c r="A26" s="52">
        <f t="shared" si="1"/>
        <v>18</v>
      </c>
      <c r="B26" s="28" t="s">
        <v>26</v>
      </c>
      <c r="C26" s="25" t="s">
        <v>109</v>
      </c>
      <c r="D26" s="31">
        <v>0</v>
      </c>
      <c r="E26" s="31">
        <v>0</v>
      </c>
      <c r="F26" s="53"/>
    </row>
    <row r="27" spans="1:6" ht="63.75" x14ac:dyDescent="0.25">
      <c r="A27" s="52">
        <f t="shared" si="1"/>
        <v>19</v>
      </c>
      <c r="B27" s="28" t="s">
        <v>26</v>
      </c>
      <c r="C27" s="25" t="s">
        <v>68</v>
      </c>
      <c r="D27" s="31">
        <v>0</v>
      </c>
      <c r="E27" s="31">
        <v>0</v>
      </c>
      <c r="F27" s="53"/>
    </row>
    <row r="28" spans="1:6" ht="25.5" x14ac:dyDescent="0.25">
      <c r="A28" s="52">
        <f t="shared" si="1"/>
        <v>20</v>
      </c>
      <c r="B28" s="28" t="s">
        <v>26</v>
      </c>
      <c r="C28" s="25" t="s">
        <v>69</v>
      </c>
      <c r="D28" s="31">
        <v>0</v>
      </c>
      <c r="E28" s="31">
        <v>0</v>
      </c>
      <c r="F28" s="53"/>
    </row>
    <row r="29" spans="1:6" ht="25.5" x14ac:dyDescent="0.25">
      <c r="A29" s="52">
        <f t="shared" si="1"/>
        <v>21</v>
      </c>
      <c r="B29" s="28" t="s">
        <v>26</v>
      </c>
      <c r="C29" s="25" t="s">
        <v>44</v>
      </c>
      <c r="D29" s="31">
        <v>0</v>
      </c>
      <c r="E29" s="31">
        <v>0</v>
      </c>
      <c r="F29" s="53"/>
    </row>
    <row r="30" spans="1:6" x14ac:dyDescent="0.25">
      <c r="A30" s="52">
        <f t="shared" si="1"/>
        <v>22</v>
      </c>
      <c r="B30" s="28" t="s">
        <v>26</v>
      </c>
      <c r="C30" s="26" t="s">
        <v>45</v>
      </c>
      <c r="D30" s="31">
        <v>0</v>
      </c>
      <c r="E30" s="31">
        <v>0</v>
      </c>
      <c r="F30" s="53"/>
    </row>
    <row r="31" spans="1:6" ht="63.75" x14ac:dyDescent="0.25">
      <c r="A31" s="52">
        <f t="shared" si="1"/>
        <v>23</v>
      </c>
      <c r="B31" s="28" t="s">
        <v>26</v>
      </c>
      <c r="C31" s="26" t="s">
        <v>70</v>
      </c>
      <c r="D31" s="31">
        <v>0</v>
      </c>
      <c r="E31" s="31">
        <v>0</v>
      </c>
      <c r="F31" s="53"/>
    </row>
    <row r="32" spans="1:6" ht="39" thickBot="1" x14ac:dyDescent="0.3">
      <c r="A32" s="54">
        <f t="shared" si="1"/>
        <v>24</v>
      </c>
      <c r="B32" s="55" t="s">
        <v>26</v>
      </c>
      <c r="C32" s="69" t="s">
        <v>46</v>
      </c>
      <c r="D32" s="57">
        <v>0</v>
      </c>
      <c r="E32" s="57">
        <v>0</v>
      </c>
      <c r="F32" s="58"/>
    </row>
    <row r="33" spans="1:6" ht="15.75" thickBot="1" x14ac:dyDescent="0.3"/>
    <row r="34" spans="1:6" ht="15.75" thickBot="1" x14ac:dyDescent="0.3">
      <c r="A34" s="38" t="s">
        <v>23</v>
      </c>
      <c r="B34" s="77" t="s">
        <v>24</v>
      </c>
      <c r="C34" s="39" t="s">
        <v>25</v>
      </c>
      <c r="D34" s="39"/>
      <c r="E34" s="39"/>
      <c r="F34" s="40"/>
    </row>
    <row r="35" spans="1:6" s="34" customFormat="1" ht="45.75" thickBot="1" x14ac:dyDescent="0.3">
      <c r="A35" s="72" t="s">
        <v>72</v>
      </c>
      <c r="B35" s="35"/>
      <c r="C35" s="36"/>
      <c r="D35" s="32" t="str">
        <f>D$2</f>
        <v>Eenmalige kosten behorende bij de implementatie</v>
      </c>
      <c r="E35" s="32" t="str">
        <f>E$2</f>
        <v>Jaarlijkse kosten excl. BTW (exclusief implementatiekosten)</v>
      </c>
      <c r="F35" s="68" t="str">
        <f>F$2</f>
        <v>Specificatie kostenopbouw</v>
      </c>
    </row>
    <row r="36" spans="1:6" ht="25.5" x14ac:dyDescent="0.25">
      <c r="A36" s="52">
        <f>A32+1</f>
        <v>25</v>
      </c>
      <c r="B36" s="28" t="s">
        <v>26</v>
      </c>
      <c r="C36" s="25" t="s">
        <v>47</v>
      </c>
      <c r="D36" s="31">
        <v>0</v>
      </c>
      <c r="E36" s="31">
        <v>0</v>
      </c>
      <c r="F36" s="53"/>
    </row>
    <row r="37" spans="1:6" ht="25.5" x14ac:dyDescent="0.25">
      <c r="A37" s="52">
        <f>A36+1</f>
        <v>26</v>
      </c>
      <c r="B37" s="28" t="s">
        <v>26</v>
      </c>
      <c r="C37" s="25" t="s">
        <v>48</v>
      </c>
      <c r="D37" s="31">
        <v>0</v>
      </c>
      <c r="E37" s="31">
        <v>0</v>
      </c>
      <c r="F37" s="53"/>
    </row>
    <row r="38" spans="1:6" ht="25.5" x14ac:dyDescent="0.25">
      <c r="A38" s="52">
        <f t="shared" ref="A38:A39" si="2">A37+1</f>
        <v>27</v>
      </c>
      <c r="B38" s="28" t="s">
        <v>26</v>
      </c>
      <c r="C38" s="25" t="s">
        <v>49</v>
      </c>
      <c r="D38" s="31">
        <v>0</v>
      </c>
      <c r="E38" s="31">
        <v>0</v>
      </c>
      <c r="F38" s="53"/>
    </row>
    <row r="39" spans="1:6" ht="25.5" x14ac:dyDescent="0.25">
      <c r="A39" s="52">
        <f t="shared" si="2"/>
        <v>28</v>
      </c>
      <c r="B39" s="28" t="s">
        <v>29</v>
      </c>
      <c r="C39" s="25" t="s">
        <v>50</v>
      </c>
      <c r="D39" s="31">
        <v>0</v>
      </c>
      <c r="E39" s="31">
        <v>0</v>
      </c>
      <c r="F39" s="53"/>
    </row>
    <row r="40" spans="1:6" ht="26.25" thickBot="1" x14ac:dyDescent="0.3">
      <c r="A40" s="54">
        <f>A39+1</f>
        <v>29</v>
      </c>
      <c r="B40" s="55" t="s">
        <v>26</v>
      </c>
      <c r="C40" s="56" t="s">
        <v>51</v>
      </c>
      <c r="D40" s="57">
        <v>0</v>
      </c>
      <c r="E40" s="57">
        <v>0</v>
      </c>
      <c r="F40" s="58"/>
    </row>
    <row r="41" spans="1:6" ht="15.75" thickBot="1" x14ac:dyDescent="0.3"/>
    <row r="42" spans="1:6" ht="15.75" thickBot="1" x14ac:dyDescent="0.3">
      <c r="A42" s="38" t="s">
        <v>23</v>
      </c>
      <c r="B42" s="77" t="s">
        <v>24</v>
      </c>
      <c r="C42" s="39" t="s">
        <v>25</v>
      </c>
      <c r="D42" s="39"/>
      <c r="E42" s="39"/>
      <c r="F42" s="40"/>
    </row>
    <row r="43" spans="1:6" s="34" customFormat="1" ht="45.75" thickBot="1" x14ac:dyDescent="0.3">
      <c r="A43" s="72" t="s">
        <v>73</v>
      </c>
      <c r="B43" s="73"/>
      <c r="C43" s="74"/>
      <c r="D43" s="75" t="str">
        <f>D$2</f>
        <v>Eenmalige kosten behorende bij de implementatie</v>
      </c>
      <c r="E43" s="75" t="str">
        <f>E$2</f>
        <v>Jaarlijkse kosten excl. BTW (exclusief implementatiekosten)</v>
      </c>
      <c r="F43" s="76" t="str">
        <f>F$2</f>
        <v>Specificatie kostenopbouw</v>
      </c>
    </row>
    <row r="44" spans="1:6" ht="25.5" x14ac:dyDescent="0.25">
      <c r="A44" s="52">
        <f>A40+1</f>
        <v>30</v>
      </c>
      <c r="B44" s="28" t="s">
        <v>26</v>
      </c>
      <c r="C44" s="25" t="s">
        <v>52</v>
      </c>
      <c r="D44" s="31">
        <v>0</v>
      </c>
      <c r="E44" s="31">
        <v>0</v>
      </c>
      <c r="F44" s="53"/>
    </row>
    <row r="45" spans="1:6" ht="25.5" x14ac:dyDescent="0.25">
      <c r="A45" s="52">
        <f>A44+1</f>
        <v>31</v>
      </c>
      <c r="B45" s="28" t="s">
        <v>26</v>
      </c>
      <c r="C45" s="25" t="s">
        <v>53</v>
      </c>
      <c r="D45" s="31">
        <v>0</v>
      </c>
      <c r="E45" s="31">
        <v>0</v>
      </c>
      <c r="F45" s="53"/>
    </row>
    <row r="46" spans="1:6" ht="89.25" x14ac:dyDescent="0.25">
      <c r="A46" s="52">
        <f t="shared" ref="A46:A50" si="3">A45+1</f>
        <v>32</v>
      </c>
      <c r="B46" s="28" t="s">
        <v>26</v>
      </c>
      <c r="C46" s="25" t="s">
        <v>74</v>
      </c>
      <c r="D46" s="31">
        <v>0</v>
      </c>
      <c r="E46" s="31">
        <v>0</v>
      </c>
      <c r="F46" s="53"/>
    </row>
    <row r="47" spans="1:6" ht="38.25" x14ac:dyDescent="0.25">
      <c r="A47" s="52">
        <f t="shared" si="3"/>
        <v>33</v>
      </c>
      <c r="B47" s="28" t="s">
        <v>26</v>
      </c>
      <c r="C47" s="25" t="s">
        <v>54</v>
      </c>
      <c r="D47" s="31">
        <v>0</v>
      </c>
      <c r="E47" s="31">
        <v>0</v>
      </c>
      <c r="F47" s="53"/>
    </row>
    <row r="48" spans="1:6" ht="25.5" x14ac:dyDescent="0.25">
      <c r="A48" s="52">
        <f t="shared" si="3"/>
        <v>34</v>
      </c>
      <c r="B48" s="28" t="s">
        <v>29</v>
      </c>
      <c r="C48" s="25" t="s">
        <v>55</v>
      </c>
      <c r="D48" s="31">
        <v>0</v>
      </c>
      <c r="E48" s="31">
        <v>0</v>
      </c>
      <c r="F48" s="53"/>
    </row>
    <row r="49" spans="1:6" ht="38.25" x14ac:dyDescent="0.25">
      <c r="A49" s="52">
        <f t="shared" si="3"/>
        <v>35</v>
      </c>
      <c r="B49" s="28" t="s">
        <v>26</v>
      </c>
      <c r="C49" s="25" t="s">
        <v>56</v>
      </c>
      <c r="D49" s="31">
        <v>0</v>
      </c>
      <c r="E49" s="31">
        <v>0</v>
      </c>
      <c r="F49" s="53"/>
    </row>
    <row r="50" spans="1:6" ht="15.75" thickBot="1" x14ac:dyDescent="0.3">
      <c r="A50" s="54">
        <f t="shared" si="3"/>
        <v>36</v>
      </c>
      <c r="B50" s="55" t="s">
        <v>29</v>
      </c>
      <c r="C50" s="56" t="s">
        <v>110</v>
      </c>
      <c r="D50" s="57">
        <v>0</v>
      </c>
      <c r="E50" s="57">
        <v>0</v>
      </c>
      <c r="F50" s="58"/>
    </row>
    <row r="51" spans="1:6" ht="15.75" thickBot="1" x14ac:dyDescent="0.3"/>
    <row r="52" spans="1:6" ht="15.75" thickBot="1" x14ac:dyDescent="0.3">
      <c r="A52" s="38" t="s">
        <v>23</v>
      </c>
      <c r="B52" s="77" t="s">
        <v>24</v>
      </c>
      <c r="C52" s="39" t="s">
        <v>25</v>
      </c>
      <c r="D52" s="39"/>
      <c r="E52" s="39"/>
      <c r="F52" s="40"/>
    </row>
    <row r="53" spans="1:6" s="34" customFormat="1" ht="45.75" thickBot="1" x14ac:dyDescent="0.3">
      <c r="A53" s="72" t="s">
        <v>75</v>
      </c>
      <c r="B53" s="35"/>
      <c r="C53" s="36"/>
      <c r="D53" s="32" t="str">
        <f>D$2</f>
        <v>Eenmalige kosten behorende bij de implementatie</v>
      </c>
      <c r="E53" s="32" t="str">
        <f>E$2</f>
        <v>Jaarlijkse kosten excl. BTW (exclusief implementatiekosten)</v>
      </c>
      <c r="F53" s="68" t="str">
        <f>F$2</f>
        <v>Specificatie kostenopbouw</v>
      </c>
    </row>
    <row r="54" spans="1:6" x14ac:dyDescent="0.25">
      <c r="A54" s="52">
        <f>A50+1</f>
        <v>37</v>
      </c>
      <c r="B54" s="28" t="s">
        <v>26</v>
      </c>
      <c r="C54" s="25" t="s">
        <v>57</v>
      </c>
      <c r="D54" s="31">
        <v>0</v>
      </c>
      <c r="E54" s="31">
        <v>0</v>
      </c>
      <c r="F54" s="53"/>
    </row>
    <row r="55" spans="1:6" x14ac:dyDescent="0.25">
      <c r="A55" s="52">
        <f>A54+1</f>
        <v>38</v>
      </c>
      <c r="B55" s="28" t="s">
        <v>29</v>
      </c>
      <c r="C55" s="25" t="s">
        <v>58</v>
      </c>
      <c r="D55" s="31">
        <v>0</v>
      </c>
      <c r="E55" s="31">
        <v>0</v>
      </c>
      <c r="F55" s="53"/>
    </row>
    <row r="56" spans="1:6" ht="25.5" x14ac:dyDescent="0.25">
      <c r="A56" s="52">
        <f>A55+1</f>
        <v>39</v>
      </c>
      <c r="B56" s="28" t="s">
        <v>26</v>
      </c>
      <c r="C56" s="25" t="s">
        <v>59</v>
      </c>
      <c r="D56" s="31">
        <v>0</v>
      </c>
      <c r="E56" s="31">
        <v>0</v>
      </c>
      <c r="F56" s="53"/>
    </row>
    <row r="57" spans="1:6" ht="25.5" x14ac:dyDescent="0.25">
      <c r="A57" s="52">
        <f>A56+1</f>
        <v>40</v>
      </c>
      <c r="B57" s="28" t="s">
        <v>26</v>
      </c>
      <c r="C57" s="25" t="s">
        <v>60</v>
      </c>
      <c r="D57" s="31">
        <v>0</v>
      </c>
      <c r="E57" s="31">
        <v>0</v>
      </c>
      <c r="F57" s="53"/>
    </row>
    <row r="58" spans="1:6" ht="26.25" thickBot="1" x14ac:dyDescent="0.3">
      <c r="A58" s="54">
        <f>A57+1</f>
        <v>41</v>
      </c>
      <c r="B58" s="55" t="s">
        <v>26</v>
      </c>
      <c r="C58" s="56" t="s">
        <v>61</v>
      </c>
      <c r="D58" s="57">
        <v>0</v>
      </c>
      <c r="E58" s="57">
        <v>0</v>
      </c>
      <c r="F58" s="58"/>
    </row>
    <row r="59" spans="1:6" ht="15.75" thickBot="1" x14ac:dyDescent="0.3"/>
    <row r="60" spans="1:6" ht="15.75" thickBot="1" x14ac:dyDescent="0.3">
      <c r="A60" s="38" t="s">
        <v>23</v>
      </c>
      <c r="B60" s="77" t="s">
        <v>24</v>
      </c>
      <c r="C60" s="39" t="s">
        <v>25</v>
      </c>
      <c r="D60" s="39"/>
      <c r="E60" s="39"/>
      <c r="F60" s="40"/>
    </row>
    <row r="61" spans="1:6" s="34" customFormat="1" ht="45.75" thickBot="1" x14ac:dyDescent="0.3">
      <c r="A61" s="72" t="s">
        <v>94</v>
      </c>
      <c r="B61" s="35"/>
      <c r="C61" s="36"/>
      <c r="D61" s="32" t="str">
        <f>D$2</f>
        <v>Eenmalige kosten behorende bij de implementatie</v>
      </c>
      <c r="E61" s="32" t="str">
        <f>E$2</f>
        <v>Jaarlijkse kosten excl. BTW (exclusief implementatiekosten)</v>
      </c>
      <c r="F61" s="68" t="str">
        <f>F$2</f>
        <v>Specificatie kostenopbouw</v>
      </c>
    </row>
    <row r="62" spans="1:6" ht="25.5" x14ac:dyDescent="0.25">
      <c r="A62" s="52">
        <f>A58+1</f>
        <v>42</v>
      </c>
      <c r="B62" s="28" t="s">
        <v>29</v>
      </c>
      <c r="C62" s="25" t="s">
        <v>95</v>
      </c>
      <c r="D62" s="31">
        <v>0</v>
      </c>
      <c r="E62" s="31">
        <v>0</v>
      </c>
      <c r="F62" s="53"/>
    </row>
    <row r="63" spans="1:6" ht="63.75" x14ac:dyDescent="0.25">
      <c r="A63" s="52">
        <v>53</v>
      </c>
      <c r="B63" s="28" t="s">
        <v>29</v>
      </c>
      <c r="C63" s="25" t="s">
        <v>96</v>
      </c>
      <c r="D63" s="31"/>
      <c r="E63" s="31"/>
      <c r="F63" s="53"/>
    </row>
    <row r="64" spans="1:6" x14ac:dyDescent="0.25">
      <c r="A64" s="52">
        <v>58</v>
      </c>
      <c r="B64" s="28" t="s">
        <v>29</v>
      </c>
      <c r="C64" s="25" t="s">
        <v>98</v>
      </c>
      <c r="D64" s="31"/>
      <c r="E64" s="31"/>
      <c r="F64" s="53"/>
    </row>
    <row r="65" spans="1:6" ht="38.25" x14ac:dyDescent="0.25">
      <c r="A65" s="52">
        <v>59</v>
      </c>
      <c r="B65" s="28" t="s">
        <v>29</v>
      </c>
      <c r="C65" s="25" t="s">
        <v>97</v>
      </c>
      <c r="D65" s="31"/>
      <c r="E65" s="31"/>
      <c r="F65" s="53"/>
    </row>
    <row r="66" spans="1:6" ht="25.5" x14ac:dyDescent="0.25">
      <c r="A66" s="52">
        <v>60</v>
      </c>
      <c r="B66" s="28" t="s">
        <v>29</v>
      </c>
      <c r="C66" s="25" t="s">
        <v>99</v>
      </c>
      <c r="D66" s="31"/>
      <c r="E66" s="31"/>
      <c r="F66" s="53"/>
    </row>
    <row r="67" spans="1:6" ht="15.75" thickBot="1" x14ac:dyDescent="0.3"/>
    <row r="68" spans="1:6" ht="15.75" thickBot="1" x14ac:dyDescent="0.3">
      <c r="A68" s="18" t="s">
        <v>84</v>
      </c>
      <c r="B68" s="19"/>
      <c r="C68" s="19"/>
      <c r="D68" s="70">
        <f>SUM(D3:D59)</f>
        <v>0</v>
      </c>
      <c r="E68" s="70">
        <f>SUM(E3:E59)</f>
        <v>0</v>
      </c>
      <c r="F68" s="71"/>
    </row>
  </sheetData>
  <pageMargins left="0.70866141732283472" right="0.70866141732283472" top="0.74803149606299213" bottom="0.74803149606299213" header="0.31496062992125984" footer="0.31496062992125984"/>
  <pageSetup paperSize="9" scale="52" fitToHeight="14"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Prijzenblad</vt:lpstr>
      <vt:lpstr>PvE en Wensen - Maatwerk</vt:lpstr>
    </vt:vector>
  </TitlesOfParts>
  <Company>Gemeente Gooise Meren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NiWia</dc:creator>
  <cp:lastModifiedBy>Wiarda, Niels</cp:lastModifiedBy>
  <cp:lastPrinted>2024-02-23T11:11:05Z</cp:lastPrinted>
  <dcterms:created xsi:type="dcterms:W3CDTF">2022-09-06T11:21:26Z</dcterms:created>
  <dcterms:modified xsi:type="dcterms:W3CDTF">2024-02-23T11:11:23Z</dcterms:modified>
</cp:coreProperties>
</file>