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jzaak.sharepoint.com/sites/AanbestedingManagingAgent/Gedeelde documenten/General/Overige facilitaire percelen/2. Glasbewassing/3. Nota van Inlichtingen/NvI 2/"/>
    </mc:Choice>
  </mc:AlternateContent>
  <xr:revisionPtr revIDLastSave="515" documentId="8_{64BA9084-7EAC-4551-95A9-847503555D8C}" xr6:coauthVersionLast="47" xr6:coauthVersionMax="47" xr10:uidLastSave="{67B3C62E-A8C5-499D-82A9-888B7B86D56A}"/>
  <bookViews>
    <workbookView xWindow="-120" yWindow="-120" windowWidth="38640" windowHeight="21240" activeTab="2" xr2:uid="{363F16EB-118C-49FA-B344-1045DD58009F}"/>
  </bookViews>
  <sheets>
    <sheet name="Organisatieprofiel" sheetId="3" r:id="rId1"/>
    <sheet name="Samenvatting" sheetId="2" r:id="rId2"/>
    <sheet name="Prijzenblad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J6" i="1"/>
  <c r="K6" i="1"/>
  <c r="L6" i="1"/>
  <c r="J7" i="1"/>
  <c r="K7" i="1"/>
  <c r="L7" i="1"/>
  <c r="J8" i="1"/>
  <c r="K8" i="1"/>
  <c r="L8" i="1"/>
  <c r="J9" i="1"/>
  <c r="K9" i="1"/>
  <c r="L9" i="1"/>
  <c r="J10" i="1"/>
  <c r="K10" i="1"/>
  <c r="L10" i="1"/>
  <c r="J11" i="1"/>
  <c r="K11" i="1"/>
  <c r="L11" i="1"/>
  <c r="J12" i="1"/>
  <c r="K12" i="1"/>
  <c r="L12" i="1"/>
  <c r="J13" i="1"/>
  <c r="K13" i="1"/>
  <c r="L13" i="1"/>
  <c r="J14" i="1"/>
  <c r="K14" i="1"/>
  <c r="L14" i="1"/>
  <c r="J15" i="1"/>
  <c r="K15" i="1"/>
  <c r="L15" i="1"/>
  <c r="J16" i="1"/>
  <c r="K16" i="1"/>
  <c r="L16" i="1"/>
  <c r="J17" i="1"/>
  <c r="K17" i="1"/>
  <c r="L17" i="1"/>
  <c r="J18" i="1"/>
  <c r="K18" i="1"/>
  <c r="L18" i="1"/>
  <c r="J19" i="1"/>
  <c r="K19" i="1"/>
  <c r="L19" i="1"/>
  <c r="J20" i="1"/>
  <c r="K20" i="1"/>
  <c r="L20" i="1"/>
  <c r="J21" i="1"/>
  <c r="K21" i="1"/>
  <c r="L21" i="1"/>
  <c r="J22" i="1"/>
  <c r="K22" i="1"/>
  <c r="L22" i="1"/>
  <c r="J23" i="1"/>
  <c r="K23" i="1"/>
  <c r="L23" i="1"/>
  <c r="J24" i="1"/>
  <c r="K24" i="1"/>
  <c r="L24" i="1"/>
  <c r="J25" i="1"/>
  <c r="K25" i="1"/>
  <c r="L25" i="1"/>
  <c r="J26" i="1"/>
  <c r="K26" i="1"/>
  <c r="L26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J32" i="1"/>
  <c r="K32" i="1"/>
  <c r="L32" i="1"/>
  <c r="J33" i="1"/>
  <c r="K33" i="1"/>
  <c r="L33" i="1"/>
  <c r="J34" i="1"/>
  <c r="K34" i="1"/>
  <c r="L34" i="1"/>
  <c r="J35" i="1"/>
  <c r="K35" i="1"/>
  <c r="L35" i="1"/>
  <c r="J36" i="1"/>
  <c r="K36" i="1"/>
  <c r="L36" i="1"/>
  <c r="J37" i="1"/>
  <c r="K37" i="1"/>
  <c r="L37" i="1"/>
  <c r="J38" i="1"/>
  <c r="K38" i="1"/>
  <c r="L38" i="1"/>
  <c r="J39" i="1"/>
  <c r="K39" i="1"/>
  <c r="L39" i="1"/>
  <c r="J40" i="1"/>
  <c r="K40" i="1"/>
  <c r="L40" i="1"/>
  <c r="J41" i="1"/>
  <c r="K41" i="1"/>
  <c r="L41" i="1"/>
  <c r="J42" i="1"/>
  <c r="K42" i="1"/>
  <c r="L42" i="1"/>
  <c r="J43" i="1"/>
  <c r="K43" i="1"/>
  <c r="L43" i="1"/>
  <c r="J44" i="1"/>
  <c r="K44" i="1"/>
  <c r="L44" i="1"/>
  <c r="J45" i="1"/>
  <c r="K45" i="1"/>
  <c r="L45" i="1"/>
  <c r="J46" i="1"/>
  <c r="K46" i="1"/>
  <c r="L46" i="1"/>
  <c r="J47" i="1"/>
  <c r="K47" i="1"/>
  <c r="L47" i="1"/>
  <c r="J48" i="1"/>
  <c r="K48" i="1"/>
  <c r="L48" i="1"/>
  <c r="J49" i="1"/>
  <c r="K49" i="1"/>
  <c r="L49" i="1"/>
  <c r="J50" i="1"/>
  <c r="K50" i="1"/>
  <c r="L50" i="1"/>
  <c r="J51" i="1"/>
  <c r="K51" i="1"/>
  <c r="L51" i="1"/>
  <c r="J52" i="1"/>
  <c r="K52" i="1"/>
  <c r="L52" i="1"/>
  <c r="J53" i="1"/>
  <c r="K53" i="1"/>
  <c r="L53" i="1"/>
  <c r="J54" i="1"/>
  <c r="K54" i="1"/>
  <c r="L54" i="1"/>
  <c r="J55" i="1"/>
  <c r="K55" i="1"/>
  <c r="L55" i="1"/>
  <c r="J56" i="1"/>
  <c r="K56" i="1"/>
  <c r="L56" i="1"/>
  <c r="J57" i="1"/>
  <c r="K57" i="1"/>
  <c r="L57" i="1"/>
  <c r="J58" i="1"/>
  <c r="K58" i="1"/>
  <c r="L58" i="1"/>
  <c r="J59" i="1"/>
  <c r="K59" i="1"/>
  <c r="L59" i="1"/>
  <c r="J60" i="1"/>
  <c r="K60" i="1"/>
  <c r="L60" i="1"/>
  <c r="L5" i="1"/>
  <c r="L3" i="1"/>
  <c r="K3" i="1"/>
  <c r="J5" i="1"/>
  <c r="K5" i="1"/>
  <c r="N51" i="1"/>
  <c r="M5" i="1" l="1"/>
  <c r="O51" i="1"/>
  <c r="C21" i="2" s="1"/>
  <c r="B21" i="2"/>
  <c r="O58" i="1"/>
  <c r="C24" i="2" s="1"/>
  <c r="N58" i="1"/>
  <c r="B24" i="2" s="1"/>
  <c r="O55" i="1"/>
  <c r="C23" i="2" s="1"/>
  <c r="N55" i="1"/>
  <c r="B23" i="2" s="1"/>
  <c r="O52" i="1"/>
  <c r="C22" i="2" s="1"/>
  <c r="N52" i="1"/>
  <c r="B22" i="2" s="1"/>
  <c r="O48" i="1"/>
  <c r="C20" i="2" s="1"/>
  <c r="N48" i="1"/>
  <c r="B20" i="2" s="1"/>
  <c r="O45" i="1"/>
  <c r="C19" i="2" s="1"/>
  <c r="N45" i="1"/>
  <c r="B19" i="2" s="1"/>
  <c r="O42" i="1"/>
  <c r="C18" i="2" s="1"/>
  <c r="N42" i="1"/>
  <c r="B18" i="2" s="1"/>
  <c r="O39" i="1"/>
  <c r="C17" i="2" s="1"/>
  <c r="N39" i="1"/>
  <c r="B17" i="2" s="1"/>
  <c r="O36" i="1"/>
  <c r="C16" i="2" s="1"/>
  <c r="N36" i="1"/>
  <c r="B16" i="2" s="1"/>
  <c r="O33" i="1"/>
  <c r="C15" i="2" s="1"/>
  <c r="N33" i="1"/>
  <c r="B15" i="2" s="1"/>
  <c r="O30" i="1"/>
  <c r="C14" i="2" s="1"/>
  <c r="N30" i="1"/>
  <c r="B14" i="2" s="1"/>
  <c r="O27" i="1"/>
  <c r="C13" i="2" s="1"/>
  <c r="N27" i="1"/>
  <c r="B13" i="2" s="1"/>
  <c r="O24" i="1"/>
  <c r="C12" i="2" s="1"/>
  <c r="N24" i="1"/>
  <c r="B12" i="2" s="1"/>
  <c r="O21" i="1"/>
  <c r="C11" i="2" s="1"/>
  <c r="N21" i="1"/>
  <c r="B11" i="2" s="1"/>
  <c r="O18" i="1"/>
  <c r="C10" i="2" s="1"/>
  <c r="N18" i="1"/>
  <c r="B10" i="2" s="1"/>
  <c r="O15" i="1"/>
  <c r="C9" i="2" s="1"/>
  <c r="N15" i="1"/>
  <c r="B9" i="2" s="1"/>
  <c r="O11" i="1"/>
  <c r="C8" i="2" s="1"/>
  <c r="N11" i="1"/>
  <c r="B8" i="2" s="1"/>
  <c r="O8" i="1"/>
  <c r="C7" i="2" s="1"/>
  <c r="N8" i="1"/>
  <c r="B7" i="2" s="1"/>
  <c r="N5" i="1"/>
  <c r="B6" i="2" s="1"/>
  <c r="O5" i="1"/>
  <c r="C6" i="2" s="1"/>
  <c r="O62" i="1" l="1"/>
  <c r="C26" i="2" s="1"/>
</calcChain>
</file>

<file path=xl/sharedStrings.xml><?xml version="1.0" encoding="utf-8"?>
<sst xmlns="http://schemas.openxmlformats.org/spreadsheetml/2006/main" count="129" uniqueCount="59">
  <si>
    <t>Gebouw</t>
  </si>
  <si>
    <t>Type</t>
  </si>
  <si>
    <t>Oppervlakte totaal m2</t>
  </si>
  <si>
    <t>Waarvan gondel opp.</t>
  </si>
  <si>
    <t>Waarvan hoogwerker opp.</t>
  </si>
  <si>
    <t>Freq. Per jaar</t>
  </si>
  <si>
    <t>M2 prijs</t>
  </si>
  <si>
    <t>Kosten per beurt</t>
  </si>
  <si>
    <t>Glas</t>
  </si>
  <si>
    <t>per beurt</t>
  </si>
  <si>
    <t>Stadhuis</t>
  </si>
  <si>
    <t>Buitengevelglas</t>
  </si>
  <si>
    <t>Separatieglas</t>
  </si>
  <si>
    <t>Binnengevelglas</t>
  </si>
  <si>
    <r>
      <t xml:space="preserve">Havenkantoor 
</t>
    </r>
    <r>
      <rPr>
        <b/>
        <sz val="11"/>
        <rFont val="Calibri"/>
        <family val="2"/>
      </rPr>
      <t>Eens per jaar hoogwerker nodig buiten</t>
    </r>
  </si>
  <si>
    <t>Lichtbak buitenzijde</t>
  </si>
  <si>
    <t>RPO 6e etage van gebouw Omgevingsdienst</t>
  </si>
  <si>
    <t>Onderkomen Noord</t>
  </si>
  <si>
    <r>
      <t xml:space="preserve">Begraafplaats en Aula Zaandijk
</t>
    </r>
    <r>
      <rPr>
        <b/>
        <sz val="11"/>
        <rFont val="Calibri"/>
        <family val="2"/>
      </rPr>
      <t>Nog inmeten</t>
    </r>
  </si>
  <si>
    <t>Onderkomen Veldbloemerweg</t>
  </si>
  <si>
    <t>Begraafplaats en aula Krommenie</t>
  </si>
  <si>
    <t>Begraafplaats en aula Westzaan</t>
  </si>
  <si>
    <t>Begraafplaats en aula Wormerveer</t>
  </si>
  <si>
    <t>Begraafplaats Zaandam</t>
  </si>
  <si>
    <r>
      <t xml:space="preserve">Onderkomen midden (Slachthuisstr)
</t>
    </r>
    <r>
      <rPr>
        <b/>
        <sz val="11"/>
        <rFont val="Calibri"/>
        <family val="2"/>
      </rPr>
      <t>Fase 3 nog inmeten</t>
    </r>
  </si>
  <si>
    <t>Spierling</t>
  </si>
  <si>
    <t>Jongerenloket</t>
  </si>
  <si>
    <t>Straathoekwerk</t>
  </si>
  <si>
    <t>Fietspakhuis (FPH)</t>
  </si>
  <si>
    <t>Portocabin Noord (begane grond)</t>
  </si>
  <si>
    <t>Portocabin Noord (1e verdieping)</t>
  </si>
  <si>
    <t>JongerenHub Seandelft</t>
  </si>
  <si>
    <r>
      <t xml:space="preserve">Omgevingsdienst NZKG
</t>
    </r>
    <r>
      <rPr>
        <b/>
        <sz val="11"/>
        <rFont val="Calibri"/>
        <family val="2"/>
      </rPr>
      <t>Gevelinstallatie aanwezig</t>
    </r>
  </si>
  <si>
    <t>Samenvatting Prijzenblad</t>
  </si>
  <si>
    <t>Gebouw (locatie)</t>
  </si>
  <si>
    <r>
      <t xml:space="preserve">Havenkantoor 
</t>
    </r>
    <r>
      <rPr>
        <b/>
        <sz val="10"/>
        <rFont val="Arial"/>
        <family val="2"/>
      </rPr>
      <t>Eens per jaar hoogwerker nodig buiten</t>
    </r>
  </si>
  <si>
    <r>
      <t xml:space="preserve">Omgevingsdienst NZKG
</t>
    </r>
    <r>
      <rPr>
        <b/>
        <sz val="10"/>
        <rFont val="Arial"/>
        <family val="2"/>
      </rPr>
      <t>Gevelinstallatie aanwezig</t>
    </r>
  </si>
  <si>
    <r>
      <t xml:space="preserve">Begraafplaats en Aula Zaandijk
</t>
    </r>
    <r>
      <rPr>
        <b/>
        <sz val="10"/>
        <rFont val="Arial"/>
        <family val="2"/>
      </rPr>
      <t>Nog inmeten</t>
    </r>
  </si>
  <si>
    <r>
      <t xml:space="preserve">Onderkomen midden (Slachthuisstr)
</t>
    </r>
    <r>
      <rPr>
        <b/>
        <sz val="10"/>
        <rFont val="Arial"/>
        <family val="2"/>
      </rPr>
      <t>Fase 3 nog inmeten</t>
    </r>
  </si>
  <si>
    <t>Inschrijver wordt gevraagd alleen de oranje vakken in te vullen</t>
  </si>
  <si>
    <t>Prijs per beurt (excl. Btw)</t>
  </si>
  <si>
    <t>Totale prijs per jaar (excl. Btw)</t>
  </si>
  <si>
    <t>Prijs per jaar (excl. Btw)</t>
  </si>
  <si>
    <t xml:space="preserve">Organisatieprofiel </t>
  </si>
  <si>
    <t>Organisatienaam</t>
  </si>
  <si>
    <t>Naam tekeningsbevoegde functionaris</t>
  </si>
  <si>
    <t>Straat</t>
  </si>
  <si>
    <t>Functie tekeningsbevoegde functionaris</t>
  </si>
  <si>
    <t>Postcode, Stad</t>
  </si>
  <si>
    <t>Handtekening</t>
  </si>
  <si>
    <t>Datum</t>
  </si>
  <si>
    <t>Overige kosten</t>
  </si>
  <si>
    <t>Bereikbaarheids-voorziening</t>
  </si>
  <si>
    <t>Totaal per beurt</t>
  </si>
  <si>
    <t>Prijs per beurt (all-in, excl. btw)</t>
  </si>
  <si>
    <t>Prijs per jaar (all-in, excl. btw)</t>
  </si>
  <si>
    <t>Eventuele opmerkingen van leverancier</t>
  </si>
  <si>
    <t>Totale prijs per jaar (all-in, excl. btw)</t>
  </si>
  <si>
    <t>Overzicht Glasbewassing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</si>
</sst>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[$€]* #,##0.00_);_([$€]* \(#,##0.00\);_([$€]* &quot;-&quot;??_);_(@_)"/>
    <numFmt numFmtId="167" formatCode="0.0"/>
    <numFmt numFmtId="168" formatCode="_(&quot;Fl.&quot;* #,##0_);_(&quot;Fl.&quot;* \(#,##0\);_(&quot;Fl.&quot;* &quot;-&quot;_);_(@_)"/>
    <numFmt numFmtId="169" formatCode="_(&quot;Fl.&quot;* #,##0.00_);_(&quot;Fl.&quot;* \(#,##0.00\);_(&quot;Fl.&quot;* &quot;-&quot;??_);_(@_)"/>
    <numFmt numFmtId="170" formatCode="#.###00"/>
    <numFmt numFmtId="171" formatCode="0\ &quot;m2&quot;"/>
    <numFmt numFmtId="172" formatCode="_-&quot;€&quot;* #,##0.00_-;\-&quot;€&quot;* #,##0.00_-;_-&quot;€&quot;* &quot;-&quot;??_-;_-@_-"/>
  </numFmts>
  <fonts count="4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sz val="11"/>
      <color indexed="52"/>
      <name val="Calibri"/>
      <family val="2"/>
    </font>
    <font>
      <u/>
      <sz val="10"/>
      <color indexed="36"/>
      <name val="Arial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Helv"/>
      <family val="2"/>
    </font>
    <font>
      <sz val="10"/>
      <color indexed="20"/>
      <name val="Arial"/>
      <family val="2"/>
    </font>
    <font>
      <b/>
      <sz val="8"/>
      <name val="Arial"/>
      <family val="2"/>
    </font>
    <font>
      <sz val="10"/>
      <name val="Helv"/>
    </font>
    <font>
      <i/>
      <sz val="8"/>
      <name val="Arial"/>
      <family val="2"/>
    </font>
    <font>
      <sz val="10"/>
      <color indexed="12"/>
      <name val="Times New Roman"/>
      <family val="1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1"/>
      <name val="Calibri"/>
      <family val="2"/>
    </font>
    <font>
      <b/>
      <sz val="14"/>
      <color theme="1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sz val="9"/>
      <name val="Calibri"/>
      <family val="2"/>
      <scheme val="minor"/>
    </font>
    <font>
      <sz val="12"/>
      <name val="System"/>
      <family val="2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 style="double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72">
    <xf numFmtId="0" fontId="0" fillId="0" borderId="0"/>
    <xf numFmtId="0" fontId="2" fillId="0" borderId="0"/>
    <xf numFmtId="0" fontId="3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8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24" fillId="20" borderId="1">
      <alignment vertical="top" wrapText="1"/>
      <protection hidden="1"/>
    </xf>
    <xf numFmtId="0" fontId="7" fillId="21" borderId="2" applyNumberFormat="0" applyAlignment="0" applyProtection="0"/>
    <xf numFmtId="0" fontId="32" fillId="20" borderId="1">
      <alignment vertical="top" wrapText="1"/>
      <protection hidden="1"/>
    </xf>
    <xf numFmtId="0" fontId="7" fillId="21" borderId="2" applyNumberFormat="0" applyAlignment="0" applyProtection="0"/>
    <xf numFmtId="0" fontId="8" fillId="22" borderId="3" applyNumberFormat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8" fillId="22" borderId="3" applyNumberFormat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24" fillId="23" borderId="1">
      <alignment vertical="top"/>
      <protection locked="0" hidden="1"/>
    </xf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4" applyNumberFormat="0" applyFill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2" fillId="24" borderId="1">
      <alignment vertical="top"/>
      <protection hidden="1"/>
    </xf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3" fillId="7" borderId="2" applyNumberFormat="0" applyAlignment="0" applyProtection="0"/>
    <xf numFmtId="0" fontId="13" fillId="7" borderId="2" applyNumberFormat="0" applyAlignment="0" applyProtection="0"/>
    <xf numFmtId="0" fontId="34" fillId="20" borderId="1">
      <alignment vertical="top" wrapText="1"/>
      <protection hidden="1"/>
    </xf>
    <xf numFmtId="165" fontId="4" fillId="0" borderId="0" applyFont="0" applyFill="0" applyBorder="0" applyAlignment="0" applyProtection="0"/>
    <xf numFmtId="0" fontId="35" fillId="25" borderId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165" fontId="32" fillId="0" borderId="0">
      <alignment horizontal="center" vertical="center" textRotation="90" wrapText="1"/>
    </xf>
    <xf numFmtId="0" fontId="29" fillId="26" borderId="8"/>
    <xf numFmtId="0" fontId="10" fillId="0" borderId="4" applyNumberFormat="0" applyFill="0" applyAlignment="0" applyProtection="0"/>
    <xf numFmtId="171" fontId="29" fillId="0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5" fillId="28" borderId="9" applyNumberFormat="0" applyFont="0" applyAlignment="0" applyProtection="0"/>
    <xf numFmtId="0" fontId="4" fillId="28" borderId="9" applyNumberFormat="0" applyFont="0" applyAlignment="0" applyProtection="0"/>
    <xf numFmtId="170" fontId="24" fillId="20" borderId="1">
      <alignment vertical="top"/>
      <protection hidden="1"/>
    </xf>
    <xf numFmtId="0" fontId="36" fillId="0" borderId="0"/>
    <xf numFmtId="0" fontId="18" fillId="3" borderId="0" applyNumberFormat="0" applyBorder="0" applyAlignment="0" applyProtection="0"/>
    <xf numFmtId="0" fontId="21" fillId="21" borderId="10" applyNumberFormat="0" applyAlignment="0" applyProtection="0"/>
    <xf numFmtId="0" fontId="37" fillId="29" borderId="11" applyNumberFormat="0" applyFont="0" applyFill="0" applyBorder="0" applyAlignment="0">
      <alignment horizontal="right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9" fillId="30" borderId="12" applyNumberFormat="0" applyFont="0" applyBorder="0">
      <alignment horizontal="center"/>
    </xf>
    <xf numFmtId="0" fontId="24" fillId="23" borderId="1">
      <alignment vertical="top"/>
      <protection locked="0" hidden="1"/>
    </xf>
    <xf numFmtId="0" fontId="4" fillId="0" borderId="0"/>
    <xf numFmtId="0" fontId="3" fillId="0" borderId="0"/>
    <xf numFmtId="0" fontId="3" fillId="0" borderId="0"/>
    <xf numFmtId="0" fontId="27" fillId="0" borderId="0"/>
    <xf numFmtId="0" fontId="24" fillId="23" borderId="1">
      <alignment vertical="top"/>
      <protection locked="0" hidden="1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1" fillId="21" borderId="10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27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22" borderId="30" applyNumberFormat="0" applyAlignment="0" applyProtection="0"/>
    <xf numFmtId="0" fontId="8" fillId="22" borderId="30" applyNumberFormat="0" applyAlignment="0" applyProtection="0"/>
    <xf numFmtId="166" fontId="9" fillId="0" borderId="0" applyFont="0" applyFill="0" applyBorder="0" applyAlignment="0" applyProtection="0"/>
    <xf numFmtId="0" fontId="29" fillId="26" borderId="31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166" fontId="9" fillId="0" borderId="0" applyFont="0" applyFill="0" applyBorder="0" applyAlignment="0" applyProtection="0"/>
    <xf numFmtId="0" fontId="29" fillId="26" borderId="31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8" borderId="9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8" fillId="22" borderId="32" applyNumberFormat="0" applyAlignment="0" applyProtection="0"/>
    <xf numFmtId="0" fontId="8" fillId="22" borderId="32" applyNumberFormat="0" applyAlignment="0" applyProtection="0"/>
    <xf numFmtId="0" fontId="29" fillId="26" borderId="33"/>
    <xf numFmtId="0" fontId="29" fillId="26" borderId="33"/>
    <xf numFmtId="0" fontId="43" fillId="0" borderId="0"/>
    <xf numFmtId="0" fontId="1" fillId="0" borderId="0"/>
    <xf numFmtId="0" fontId="2" fillId="0" borderId="0" applyFill="0"/>
  </cellStyleXfs>
  <cellXfs count="94">
    <xf numFmtId="0" fontId="0" fillId="0" borderId="0" xfId="0"/>
    <xf numFmtId="0" fontId="26" fillId="0" borderId="15" xfId="1" applyFont="1" applyBorder="1" applyAlignment="1">
      <alignment horizontal="center"/>
    </xf>
    <xf numFmtId="0" fontId="26" fillId="0" borderId="15" xfId="1" applyFont="1" applyBorder="1"/>
    <xf numFmtId="0" fontId="26" fillId="0" borderId="16" xfId="1" applyFont="1" applyBorder="1"/>
    <xf numFmtId="0" fontId="26" fillId="0" borderId="16" xfId="1" applyFont="1" applyBorder="1" applyAlignment="1">
      <alignment horizontal="center"/>
    </xf>
    <xf numFmtId="0" fontId="26" fillId="0" borderId="14" xfId="1" applyFont="1" applyBorder="1"/>
    <xf numFmtId="165" fontId="26" fillId="0" borderId="14" xfId="68" applyFont="1" applyFill="1" applyBorder="1"/>
    <xf numFmtId="165" fontId="26" fillId="0" borderId="15" xfId="68" applyFont="1" applyFill="1" applyBorder="1"/>
    <xf numFmtId="165" fontId="26" fillId="0" borderId="16" xfId="68" applyFont="1" applyFill="1" applyBorder="1"/>
    <xf numFmtId="165" fontId="26" fillId="0" borderId="17" xfId="68" applyFont="1" applyFill="1" applyBorder="1"/>
    <xf numFmtId="0" fontId="26" fillId="0" borderId="14" xfId="1" applyFont="1" applyBorder="1" applyAlignment="1">
      <alignment horizontal="center"/>
    </xf>
    <xf numFmtId="164" fontId="26" fillId="0" borderId="14" xfId="109" applyFont="1" applyFill="1" applyBorder="1"/>
    <xf numFmtId="165" fontId="26" fillId="0" borderId="15" xfId="68" applyFont="1" applyFill="1" applyBorder="1" applyAlignment="1">
      <alignment horizontal="center"/>
    </xf>
    <xf numFmtId="165" fontId="26" fillId="0" borderId="17" xfId="68" applyFont="1" applyFill="1" applyBorder="1" applyAlignment="1">
      <alignment horizontal="center"/>
    </xf>
    <xf numFmtId="167" fontId="26" fillId="0" borderId="15" xfId="1" applyNumberFormat="1" applyFont="1" applyBorder="1"/>
    <xf numFmtId="0" fontId="25" fillId="32" borderId="19" xfId="68" applyNumberFormat="1" applyFont="1" applyFill="1" applyBorder="1" applyAlignment="1">
      <alignment horizontal="center" vertical="top" wrapText="1"/>
    </xf>
    <xf numFmtId="0" fontId="25" fillId="32" borderId="18" xfId="68" applyNumberFormat="1" applyFont="1" applyFill="1" applyBorder="1" applyAlignment="1">
      <alignment horizontal="center" vertical="top" wrapText="1"/>
    </xf>
    <xf numFmtId="0" fontId="26" fillId="32" borderId="29" xfId="68" applyNumberFormat="1" applyFont="1" applyFill="1" applyBorder="1" applyAlignment="1">
      <alignment horizontal="center" vertical="top" wrapText="1"/>
    </xf>
    <xf numFmtId="165" fontId="26" fillId="0" borderId="14" xfId="1" applyNumberFormat="1" applyFont="1" applyBorder="1"/>
    <xf numFmtId="165" fontId="26" fillId="0" borderId="15" xfId="1" applyNumberFormat="1" applyFont="1" applyBorder="1"/>
    <xf numFmtId="0" fontId="38" fillId="0" borderId="15" xfId="1" applyFont="1" applyBorder="1" applyAlignment="1">
      <alignment horizontal="center"/>
    </xf>
    <xf numFmtId="0" fontId="26" fillId="0" borderId="17" xfId="1" applyFont="1" applyBorder="1"/>
    <xf numFmtId="0" fontId="26" fillId="0" borderId="17" xfId="1" applyFont="1" applyBorder="1" applyAlignment="1">
      <alignment horizontal="center"/>
    </xf>
    <xf numFmtId="0" fontId="38" fillId="0" borderId="15" xfId="1" applyFont="1" applyBorder="1"/>
    <xf numFmtId="164" fontId="26" fillId="0" borderId="22" xfId="109" applyFont="1" applyFill="1" applyBorder="1" applyAlignment="1">
      <alignment vertical="center"/>
    </xf>
    <xf numFmtId="44" fontId="26" fillId="33" borderId="14" xfId="109" applyNumberFormat="1" applyFont="1" applyFill="1" applyBorder="1" applyProtection="1">
      <protection locked="0"/>
    </xf>
    <xf numFmtId="0" fontId="4" fillId="0" borderId="36" xfId="1" applyFont="1" applyBorder="1" applyAlignment="1">
      <alignment vertical="center"/>
    </xf>
    <xf numFmtId="0" fontId="4" fillId="0" borderId="36" xfId="1" applyFont="1" applyBorder="1" applyAlignment="1">
      <alignment vertical="center" wrapText="1"/>
    </xf>
    <xf numFmtId="0" fontId="4" fillId="0" borderId="36" xfId="1" applyFont="1" applyBorder="1"/>
    <xf numFmtId="0" fontId="4" fillId="0" borderId="36" xfId="1" applyFont="1" applyBorder="1" applyAlignment="1">
      <alignment wrapText="1"/>
    </xf>
    <xf numFmtId="0" fontId="4" fillId="0" borderId="36" xfId="1" applyFont="1" applyBorder="1" applyAlignment="1">
      <alignment horizontal="left" vertical="center"/>
    </xf>
    <xf numFmtId="0" fontId="4" fillId="0" borderId="37" xfId="1" applyFont="1" applyBorder="1"/>
    <xf numFmtId="0" fontId="4" fillId="0" borderId="38" xfId="1" applyFont="1" applyBorder="1" applyAlignment="1">
      <alignment vertical="center"/>
    </xf>
    <xf numFmtId="0" fontId="0" fillId="34" borderId="40" xfId="0" applyFill="1" applyBorder="1"/>
    <xf numFmtId="0" fontId="0" fillId="34" borderId="35" xfId="0" applyFill="1" applyBorder="1"/>
    <xf numFmtId="44" fontId="0" fillId="0" borderId="38" xfId="0" applyNumberFormat="1" applyBorder="1"/>
    <xf numFmtId="44" fontId="0" fillId="0" borderId="39" xfId="0" applyNumberFormat="1" applyBorder="1"/>
    <xf numFmtId="44" fontId="0" fillId="0" borderId="36" xfId="0" applyNumberFormat="1" applyBorder="1"/>
    <xf numFmtId="44" fontId="0" fillId="0" borderId="37" xfId="0" applyNumberFormat="1" applyBorder="1"/>
    <xf numFmtId="44" fontId="0" fillId="0" borderId="41" xfId="0" applyNumberFormat="1" applyBorder="1"/>
    <xf numFmtId="0" fontId="39" fillId="0" borderId="0" xfId="0" applyFont="1" applyAlignment="1">
      <alignment horizontal="center"/>
    </xf>
    <xf numFmtId="44" fontId="0" fillId="0" borderId="35" xfId="0" applyNumberFormat="1" applyBorder="1"/>
    <xf numFmtId="165" fontId="41" fillId="0" borderId="15" xfId="68" applyFont="1" applyFill="1" applyBorder="1" applyAlignment="1">
      <alignment horizontal="center"/>
    </xf>
    <xf numFmtId="0" fontId="26" fillId="0" borderId="17" xfId="1" applyFont="1" applyBorder="1" applyAlignment="1">
      <alignment horizontal="left" vertical="center"/>
    </xf>
    <xf numFmtId="0" fontId="0" fillId="0" borderId="0" xfId="0" applyBorder="1"/>
    <xf numFmtId="0" fontId="42" fillId="0" borderId="0" xfId="0" applyFont="1"/>
    <xf numFmtId="0" fontId="44" fillId="0" borderId="0" xfId="169" applyFont="1" applyAlignment="1">
      <alignment vertical="center"/>
    </xf>
    <xf numFmtId="0" fontId="45" fillId="0" borderId="0" xfId="169" applyFont="1" applyAlignment="1">
      <alignment vertical="center"/>
    </xf>
    <xf numFmtId="0" fontId="44" fillId="0" borderId="0" xfId="170" applyFont="1"/>
    <xf numFmtId="0" fontId="44" fillId="0" borderId="0" xfId="0" applyFont="1"/>
    <xf numFmtId="0" fontId="42" fillId="0" borderId="0" xfId="169" applyFont="1" applyAlignment="1">
      <alignment vertical="center"/>
    </xf>
    <xf numFmtId="0" fontId="42" fillId="0" borderId="0" xfId="170" applyFont="1"/>
    <xf numFmtId="0" fontId="42" fillId="0" borderId="35" xfId="171" applyFont="1" applyFill="1" applyBorder="1" applyAlignment="1" applyProtection="1">
      <alignment horizontal="left"/>
      <protection locked="0"/>
    </xf>
    <xf numFmtId="0" fontId="42" fillId="0" borderId="0" xfId="171" applyFont="1" applyFill="1" applyAlignment="1" applyProtection="1">
      <alignment horizontal="left"/>
      <protection locked="0"/>
    </xf>
    <xf numFmtId="0" fontId="42" fillId="0" borderId="0" xfId="169" applyFont="1" applyAlignment="1">
      <alignment horizontal="left" vertical="center"/>
    </xf>
    <xf numFmtId="0" fontId="42" fillId="0" borderId="43" xfId="0" applyFont="1" applyBorder="1"/>
    <xf numFmtId="0" fontId="42" fillId="0" borderId="44" xfId="171" applyFont="1" applyFill="1" applyBorder="1" applyAlignment="1" applyProtection="1">
      <alignment horizontal="left"/>
      <protection locked="0"/>
    </xf>
    <xf numFmtId="0" fontId="42" fillId="0" borderId="41" xfId="171" applyFont="1" applyFill="1" applyBorder="1" applyAlignment="1" applyProtection="1">
      <alignment horizontal="left"/>
      <protection locked="0"/>
    </xf>
    <xf numFmtId="0" fontId="25" fillId="32" borderId="45" xfId="68" applyNumberFormat="1" applyFont="1" applyFill="1" applyBorder="1" applyAlignment="1">
      <alignment horizontal="center" vertical="top" wrapText="1"/>
    </xf>
    <xf numFmtId="0" fontId="26" fillId="32" borderId="45" xfId="68" applyNumberFormat="1" applyFont="1" applyFill="1" applyBorder="1" applyAlignment="1">
      <alignment horizontal="center" vertical="top" wrapText="1"/>
    </xf>
    <xf numFmtId="0" fontId="38" fillId="0" borderId="47" xfId="1" applyFont="1" applyBorder="1"/>
    <xf numFmtId="0" fontId="38" fillId="0" borderId="47" xfId="1" applyFont="1" applyBorder="1" applyAlignment="1">
      <alignment horizontal="center"/>
    </xf>
    <xf numFmtId="44" fontId="26" fillId="33" borderId="46" xfId="109" applyNumberFormat="1" applyFont="1" applyFill="1" applyBorder="1" applyProtection="1">
      <protection locked="0"/>
    </xf>
    <xf numFmtId="164" fontId="26" fillId="0" borderId="46" xfId="109" applyFont="1" applyFill="1" applyBorder="1"/>
    <xf numFmtId="164" fontId="0" fillId="0" borderId="0" xfId="0" applyNumberFormat="1" applyBorder="1"/>
    <xf numFmtId="0" fontId="46" fillId="0" borderId="0" xfId="0" applyFont="1"/>
    <xf numFmtId="164" fontId="46" fillId="0" borderId="34" xfId="0" applyNumberFormat="1" applyFont="1" applyBorder="1"/>
    <xf numFmtId="164" fontId="26" fillId="33" borderId="46" xfId="109" applyFont="1" applyFill="1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40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164" fontId="26" fillId="33" borderId="46" xfId="109" applyFont="1" applyFill="1" applyBorder="1" applyAlignment="1">
      <alignment horizontal="center" vertical="center"/>
    </xf>
    <xf numFmtId="0" fontId="25" fillId="31" borderId="27" xfId="1" applyFont="1" applyFill="1" applyBorder="1" applyAlignment="1">
      <alignment horizontal="center"/>
    </xf>
    <xf numFmtId="0" fontId="25" fillId="31" borderId="25" xfId="1" applyFont="1" applyFill="1" applyBorder="1" applyAlignment="1">
      <alignment horizontal="center"/>
    </xf>
    <xf numFmtId="0" fontId="25" fillId="31" borderId="24" xfId="1" applyFont="1" applyFill="1" applyBorder="1" applyAlignment="1">
      <alignment horizontal="center"/>
    </xf>
    <xf numFmtId="0" fontId="25" fillId="31" borderId="20" xfId="1" applyFont="1" applyFill="1" applyBorder="1" applyAlignment="1">
      <alignment horizontal="center" vertical="top" wrapText="1"/>
    </xf>
    <xf numFmtId="0" fontId="26" fillId="0" borderId="17" xfId="1" applyFont="1" applyBorder="1" applyAlignment="1">
      <alignment horizontal="left" vertical="center"/>
    </xf>
    <xf numFmtId="0" fontId="26" fillId="0" borderId="20" xfId="1" applyFont="1" applyBorder="1" applyAlignment="1">
      <alignment horizontal="left" vertical="center"/>
    </xf>
    <xf numFmtId="0" fontId="26" fillId="0" borderId="21" xfId="1" applyFont="1" applyBorder="1" applyAlignment="1">
      <alignment horizontal="left" vertical="center"/>
    </xf>
    <xf numFmtId="0" fontId="26" fillId="0" borderId="22" xfId="1" applyFont="1" applyBorder="1" applyAlignment="1">
      <alignment horizontal="left" vertical="center"/>
    </xf>
    <xf numFmtId="0" fontId="26" fillId="0" borderId="16" xfId="1" applyFont="1" applyBorder="1" applyAlignment="1">
      <alignment horizontal="left" vertical="center"/>
    </xf>
    <xf numFmtId="0" fontId="26" fillId="0" borderId="17" xfId="1" applyFont="1" applyBorder="1" applyAlignment="1">
      <alignment horizontal="left" vertical="center" wrapText="1"/>
    </xf>
    <xf numFmtId="164" fontId="26" fillId="0" borderId="22" xfId="109" applyFont="1" applyFill="1" applyBorder="1" applyAlignment="1">
      <alignment horizontal="center" vertical="center"/>
    </xf>
    <xf numFmtId="164" fontId="26" fillId="0" borderId="20" xfId="109" applyFont="1" applyFill="1" applyBorder="1" applyAlignment="1">
      <alignment horizontal="center" vertical="center"/>
    </xf>
    <xf numFmtId="164" fontId="26" fillId="0" borderId="16" xfId="109" applyFont="1" applyFill="1" applyBorder="1" applyAlignment="1">
      <alignment horizontal="center" vertical="center"/>
    </xf>
    <xf numFmtId="164" fontId="26" fillId="0" borderId="21" xfId="109" applyFont="1" applyFill="1" applyBorder="1" applyAlignment="1">
      <alignment horizontal="center" vertical="center"/>
    </xf>
    <xf numFmtId="49" fontId="25" fillId="31" borderId="20" xfId="102" applyNumberFormat="1" applyFont="1" applyFill="1" applyBorder="1" applyAlignment="1">
      <alignment horizontal="center" vertical="top" wrapText="1"/>
    </xf>
    <xf numFmtId="43" fontId="25" fillId="31" borderId="20" xfId="68" applyNumberFormat="1" applyFont="1" applyFill="1" applyBorder="1" applyAlignment="1">
      <alignment horizontal="center" vertical="top" wrapText="1"/>
    </xf>
    <xf numFmtId="0" fontId="25" fillId="31" borderId="22" xfId="68" applyNumberFormat="1" applyFont="1" applyFill="1" applyBorder="1" applyAlignment="1">
      <alignment horizontal="center" vertical="top" wrapText="1"/>
    </xf>
    <xf numFmtId="0" fontId="25" fillId="31" borderId="21" xfId="68" applyNumberFormat="1" applyFont="1" applyFill="1" applyBorder="1" applyAlignment="1">
      <alignment horizontal="center" vertical="top" wrapText="1"/>
    </xf>
    <xf numFmtId="0" fontId="25" fillId="31" borderId="26" xfId="68" applyNumberFormat="1" applyFont="1" applyFill="1" applyBorder="1" applyAlignment="1">
      <alignment horizontal="center" vertical="top" wrapText="1"/>
    </xf>
    <xf numFmtId="0" fontId="25" fillId="31" borderId="23" xfId="68" applyNumberFormat="1" applyFont="1" applyFill="1" applyBorder="1" applyAlignment="1">
      <alignment horizontal="center" vertical="top" wrapText="1"/>
    </xf>
    <xf numFmtId="0" fontId="25" fillId="31" borderId="28" xfId="68" applyNumberFormat="1" applyFont="1" applyFill="1" applyBorder="1" applyAlignment="1">
      <alignment horizontal="center" vertical="top" wrapText="1"/>
    </xf>
  </cellXfs>
  <cellStyles count="172">
    <cellStyle name="_Plant and Equipment Asset Regisiter" xfId="2" xr:uid="{FC9C807B-A175-4DC8-9049-21557DF41440}"/>
    <cellStyle name="20% - Accent1 2" xfId="139" xr:uid="{E451A2D0-70F2-4835-A277-D26D8916B086}"/>
    <cellStyle name="20% - Accent1 3" xfId="3" xr:uid="{C3C5BB70-3864-40A5-ADE2-131839A72C21}"/>
    <cellStyle name="20% - Accent2 2" xfId="140" xr:uid="{4ED07682-F190-44E6-B4D4-55A89F36652B}"/>
    <cellStyle name="20% - Accent2 3" xfId="4" xr:uid="{A9BAD43D-283C-4512-80EE-ACAF3BC1E215}"/>
    <cellStyle name="20% - Accent3 2" xfId="141" xr:uid="{33816134-3F80-43E0-B470-78A1D2A218F1}"/>
    <cellStyle name="20% - Accent3 3" xfId="5" xr:uid="{AAC202DD-8FEE-4571-B0EF-165E125DA982}"/>
    <cellStyle name="20% - Accent4 2" xfId="142" xr:uid="{3E0799F4-3B77-4310-8FC9-015E8163D03D}"/>
    <cellStyle name="20% - Accent4 3" xfId="6" xr:uid="{8FDD7FC6-932C-4454-94AD-E1A3B98F86A0}"/>
    <cellStyle name="20% - Accent5 2" xfId="143" xr:uid="{86042C12-7D6B-43B2-BBFD-747F9AD3521D}"/>
    <cellStyle name="20% - Accent5 3" xfId="7" xr:uid="{2770F822-B69F-4B8D-9D3F-955A75DE3F53}"/>
    <cellStyle name="20% - Accent6 2" xfId="144" xr:uid="{F2EC457A-5907-4D7E-9E22-CF9D426F7E12}"/>
    <cellStyle name="20% - Accent6 3" xfId="8" xr:uid="{327001E7-C22F-4411-9F47-BC7530F27AD5}"/>
    <cellStyle name="40% - Accent1 2" xfId="145" xr:uid="{49FEFF04-AA60-4D6A-A590-CBF83D725E00}"/>
    <cellStyle name="40% - Accent1 3" xfId="9" xr:uid="{A3033930-6A92-43F7-87BF-77D244CAFB3E}"/>
    <cellStyle name="40% - Accent2 2" xfId="146" xr:uid="{981FF099-A877-4AF3-9510-8743210517D9}"/>
    <cellStyle name="40% - Accent2 3" xfId="10" xr:uid="{2485F4CB-813C-4D31-8B27-816F2EFF4323}"/>
    <cellStyle name="40% - Accent3 2" xfId="147" xr:uid="{3D8BA2A5-CDA7-49EB-A3E8-C00DECEEBD64}"/>
    <cellStyle name="40% - Accent3 3" xfId="11" xr:uid="{ABD1F468-84C2-4F16-BCDD-4AE3AFF9FBAC}"/>
    <cellStyle name="40% - Accent4 2" xfId="148" xr:uid="{787E7FA0-9C86-437B-B054-342455EC917B}"/>
    <cellStyle name="40% - Accent4 3" xfId="12" xr:uid="{39A0843A-2DBC-4F67-813C-B76611F4BFAD}"/>
    <cellStyle name="40% - Accent5 2" xfId="149" xr:uid="{73A78BB4-4D29-4DEF-85C6-9E654D6AA899}"/>
    <cellStyle name="40% - Accent5 3" xfId="13" xr:uid="{2267AC47-79D8-4232-9936-8D7E09346A2A}"/>
    <cellStyle name="40% - Accent6 2" xfId="150" xr:uid="{F81A9372-1D8F-43E7-98E2-FB5979D009F5}"/>
    <cellStyle name="40% - Accent6 3" xfId="14" xr:uid="{FB69BF34-31C6-47B2-8768-2D6267B76A71}"/>
    <cellStyle name="60% - Accent1 2" xfId="15" xr:uid="{D2F20D6B-59F9-4C59-BB3E-7E3AE1473D8D}"/>
    <cellStyle name="60% - Accent2 2" xfId="16" xr:uid="{F8F168CF-B85A-4C91-B611-72C5058E0C39}"/>
    <cellStyle name="60% - Accent3 2" xfId="17" xr:uid="{22C6F9F1-EB8E-4B10-A3E7-1195EF6D3821}"/>
    <cellStyle name="60% - Accent4 2" xfId="18" xr:uid="{DF491707-8C3D-4205-BC1A-74EEC933FD38}"/>
    <cellStyle name="60% - Accent5 2" xfId="19" xr:uid="{9BD4FB9F-379B-489B-9643-BD870658094D}"/>
    <cellStyle name="60% - Accent6 2" xfId="20" xr:uid="{20F2B6BB-95F8-4EE7-9FFC-61079B5BD11D}"/>
    <cellStyle name="Accent1 2" xfId="21" xr:uid="{46E26119-5FB5-4E2F-B251-82668109C041}"/>
    <cellStyle name="Accent2 2" xfId="22" xr:uid="{81B43599-9171-476F-A58E-7AC67A571BFB}"/>
    <cellStyle name="Accent3 2" xfId="23" xr:uid="{9B3174AB-7AAA-4B91-99F8-E9E4D429E1FD}"/>
    <cellStyle name="Accent4 2" xfId="24" xr:uid="{19C00CD7-76B9-4089-89F8-EF6239C8C304}"/>
    <cellStyle name="Accent5 2" xfId="25" xr:uid="{97F48CA2-89A8-485C-9830-5743017E3D22}"/>
    <cellStyle name="Accent6 2" xfId="26" xr:uid="{3C15BAB3-1EFC-4E39-87E7-76FF65F40CA3}"/>
    <cellStyle name="Bad" xfId="27" xr:uid="{A84F0789-3A4E-4441-A5D7-2F688C7CDD84}"/>
    <cellStyle name="Bad 2" xfId="28" xr:uid="{A0BEA711-97BE-4BC0-A592-1E4E1DFFB1F6}"/>
    <cellStyle name="Bad 3" xfId="29" xr:uid="{E3C636B6-3394-45BE-BA81-0F8B805CE33C}"/>
    <cellStyle name="Bad 4" xfId="30" xr:uid="{CEBCFE4A-6CA3-4990-91B0-602A80E7A2F4}"/>
    <cellStyle name="Bad 5" xfId="31" xr:uid="{43898863-6B84-4D6D-9599-BF5D5875D17B}"/>
    <cellStyle name="Bad 6" xfId="32" xr:uid="{F017036A-C0E8-4D5A-AE2F-08C0613E0E44}"/>
    <cellStyle name="Bad 7" xfId="33" xr:uid="{E021A8B6-749A-499B-A5EF-74D69E02F4B8}"/>
    <cellStyle name="Bad 8" xfId="34" xr:uid="{02DC0CAB-80B3-4E08-A12E-5C458432620F}"/>
    <cellStyle name="Basic" xfId="35" xr:uid="{09EEF293-4AF3-4940-B8C9-CC63BF91A231}"/>
    <cellStyle name="Berekening 2" xfId="36" xr:uid="{32396FDE-C2DD-474B-A03B-B43D6FED1CB5}"/>
    <cellStyle name="Bold" xfId="37" xr:uid="{5F22C3E6-9612-42BB-9186-22745D20528F}"/>
    <cellStyle name="Calculation" xfId="38" xr:uid="{F8D20CE3-901A-4D76-B1AC-CB3A642417A5}"/>
    <cellStyle name="Check Cell" xfId="39" xr:uid="{D1D2481D-54D9-4F18-8BA5-C5F916748084}"/>
    <cellStyle name="Check Cell 2" xfId="122" xr:uid="{1D79B241-7B95-428B-8534-47962276FC5B}"/>
    <cellStyle name="Check Cell 2 2" xfId="165" xr:uid="{17102D0D-3A62-453B-8B94-BAD2194031AB}"/>
    <cellStyle name="Comma [0]_CALCULATIEBLAD.XLS" xfId="40" xr:uid="{074277A1-74FE-48CF-9D0D-57638C3265E3}"/>
    <cellStyle name="Comma_AA BCR/ Basis ruimtestaat 13.0" xfId="41" xr:uid="{DDC3775F-9440-4E0D-A477-9342596C0CA9}"/>
    <cellStyle name="Controlecel 2" xfId="123" xr:uid="{0DC59FC0-350F-4E42-A709-B03D040AF267}"/>
    <cellStyle name="Controlecel 2 2" xfId="166" xr:uid="{09E6C84A-C6CC-4A8B-83D2-2834DBDA2FB9}"/>
    <cellStyle name="Controlecel 3" xfId="42" xr:uid="{2E5B6D2E-5EF3-4CAE-96CD-44910B34B448}"/>
    <cellStyle name="Currency [0]_AA BCR/ Basis ruimtestaat 13.0" xfId="43" xr:uid="{BD17E97A-12CB-4358-A7EF-E0522A08D0A4}"/>
    <cellStyle name="Currency_AA BCR/ Basis ruimtestaat 13.0" xfId="44" xr:uid="{3193FB74-86A8-46FB-B23E-C54244E74DE1}"/>
    <cellStyle name="Entry" xfId="45" xr:uid="{506A8D11-913D-446E-9941-4F46D42C25AC}"/>
    <cellStyle name="Euro" xfId="46" xr:uid="{A4E867E3-E91C-45EE-AFBE-A4545E7A92E4}"/>
    <cellStyle name="Euro 2" xfId="47" xr:uid="{FB211389-41F6-486D-BE06-E6C031FC5466}"/>
    <cellStyle name="Euro 2 2" xfId="124" xr:uid="{E21DE05C-69F4-46D5-9B26-521093527805}"/>
    <cellStyle name="Euro 2 3" xfId="151" xr:uid="{86352589-4A9F-4F41-B10F-5BB160C36397}"/>
    <cellStyle name="Explanatory Text" xfId="48" xr:uid="{20F5C0B5-4273-4DB7-AB4E-7BC439CA5304}"/>
    <cellStyle name="Followed Hyperlink_Aantal groepen per school.xls" xfId="49" xr:uid="{71522A15-6D9A-46A8-AC2D-93B30A15D1EF}"/>
    <cellStyle name="Gekoppelde cel 2" xfId="50" xr:uid="{D390242F-A27A-4819-A187-C1DC7E8AB77B}"/>
    <cellStyle name="Goed 2" xfId="51" xr:uid="{DC0940CE-BC66-4A01-AA8E-49336D4DD383}"/>
    <cellStyle name="Good" xfId="52" xr:uid="{6878F46B-E317-4B16-B739-F878B7936D34}"/>
    <cellStyle name="Header" xfId="53" xr:uid="{7F6FF6DB-A3EE-4A31-9500-A3549911F85D}"/>
    <cellStyle name="Heading 1" xfId="54" xr:uid="{13D928BA-75E3-4890-A6AB-63149248683C}"/>
    <cellStyle name="Heading 2" xfId="55" xr:uid="{1D56E814-AE23-4967-A75F-91371FF64481}"/>
    <cellStyle name="Heading 3" xfId="56" xr:uid="{D5D4A76C-7D4C-491E-B171-C82E47C2073E}"/>
    <cellStyle name="Heading 4" xfId="57" xr:uid="{00C97BF8-C536-4817-965C-7A4EE6D29732}"/>
    <cellStyle name="Hyperlink 2" xfId="58" xr:uid="{846E4B9A-6070-46C4-B822-02945BAC62E7}"/>
    <cellStyle name="Hyperlink 2 2" xfId="59" xr:uid="{9D28EB4B-6DF2-4DDA-ADE8-265DCD209C1B}"/>
    <cellStyle name="Hyperlink 2 3" xfId="60" xr:uid="{8E2DCE29-9152-445B-A0B2-5484C9C60292}"/>
    <cellStyle name="Hyperlink 2 4" xfId="61" xr:uid="{A1902CA5-B01E-478D-AF28-87481E254CB0}"/>
    <cellStyle name="Hyperlink 2 5" xfId="62" xr:uid="{03141231-1796-4FDC-840F-B2C993A22E88}"/>
    <cellStyle name="Hyperlink 2 6" xfId="63" xr:uid="{91126B98-56F7-4912-A8C7-F1EE2FFFF642}"/>
    <cellStyle name="Hyperlink 2 7" xfId="64" xr:uid="{6C648783-258D-4CAC-AB1C-7D75DF7203BA}"/>
    <cellStyle name="Input" xfId="65" xr:uid="{B41BE499-A791-4B82-AF61-0338222B5B3B}"/>
    <cellStyle name="Invoer 2" xfId="66" xr:uid="{D41FE795-581A-4C50-A1EC-5DE71DECC6D4}"/>
    <cellStyle name="Italic" xfId="67" xr:uid="{0DC417ED-14F5-430D-A518-E7DA1C583A17}"/>
    <cellStyle name="Komma 2" xfId="120" xr:uid="{C6470D9F-ED03-42FA-9E1B-CB6C0BB416F5}"/>
    <cellStyle name="Komma 3" xfId="68" xr:uid="{FE9E8B8D-BDE3-4528-ADDA-1F0D472410E9}"/>
    <cellStyle name="Komma 4" xfId="116" xr:uid="{3E7DFC4B-C3A9-41DF-B82B-23F31FE9EF63}"/>
    <cellStyle name="kop" xfId="69" xr:uid="{3F33F8F9-7A87-4863-A31E-9339539D30BE}"/>
    <cellStyle name="Kop 1 2" xfId="70" xr:uid="{35B077FD-F364-4DCB-A74E-7A8675F6A692}"/>
    <cellStyle name="Kop 2 2" xfId="71" xr:uid="{2ED49AB4-BBE0-4251-9F8E-D627DECBFA18}"/>
    <cellStyle name="Kop 3 2" xfId="72" xr:uid="{8828728B-FF62-4C34-BA70-D02A3A3ED3B8}"/>
    <cellStyle name="Kop 4 2" xfId="73" xr:uid="{4CEE101F-242B-4EB7-94CB-B3BF4DDBFF8E}"/>
    <cellStyle name="Koppen_rekenblad" xfId="74" xr:uid="{6A531A94-FB6F-470F-AE9F-C3510B84CB6C}"/>
    <cellStyle name="koppenrekenblad2" xfId="75" xr:uid="{4A713442-74B1-42B5-97DA-744441B8CAA9}"/>
    <cellStyle name="koppenrekenblad2 2" xfId="125" xr:uid="{980FB52E-FF63-4F7E-AAFE-C35C096B5D03}"/>
    <cellStyle name="koppenrekenblad2 2 2" xfId="167" xr:uid="{86D56C96-F1FC-4D62-A180-480C852C6089}"/>
    <cellStyle name="koppenrekenblad2 3" xfId="152" xr:uid="{1B038137-E214-44F1-AC10-CB763709A37D}"/>
    <cellStyle name="koppenrekenblad2 3 2" xfId="168" xr:uid="{7BE6BB41-C252-4755-981D-A122102906EE}"/>
    <cellStyle name="Linked Cell" xfId="76" xr:uid="{61731C21-B4FD-4E5D-9356-E44336420D10}"/>
    <cellStyle name="m2" xfId="77" xr:uid="{AB0F22C8-2A75-4680-BECD-E918CFCC3157}"/>
    <cellStyle name="Neutraal 2" xfId="78" xr:uid="{2BE2CA93-ED24-4083-A410-88B4DD222D81}"/>
    <cellStyle name="Neutral" xfId="79" xr:uid="{351BF70A-2559-40F5-916A-0EAF53393C3C}"/>
    <cellStyle name="Normaal_GLAS gegevens.xls" xfId="80" xr:uid="{2F0C8D0D-7A3E-4926-99D4-D91A767DAE03}"/>
    <cellStyle name="Normal 2" xfId="81" xr:uid="{A5130910-E276-45E4-88E3-C30B381035F9}"/>
    <cellStyle name="Normal 2 2" xfId="126" xr:uid="{394354C4-AA0A-4D0F-93D2-3B81AF752089}"/>
    <cellStyle name="Normal 2 3" xfId="153" xr:uid="{9E070EBF-F4C2-4879-B8C4-08EE785D4156}"/>
    <cellStyle name="Normal 3" xfId="82" xr:uid="{94250499-1AF1-43FC-B08F-DC4720DF330D}"/>
    <cellStyle name="Normal 3 2" xfId="127" xr:uid="{CBC8294D-96C5-4A93-8FC6-8F086E62B0CF}"/>
    <cellStyle name="Normal 3 3" xfId="154" xr:uid="{B0BE5756-5927-48D6-AD33-79B3E979D767}"/>
    <cellStyle name="Normal 4" xfId="83" xr:uid="{6D77E5CB-0C3B-46DA-907D-E47D105FAE1C}"/>
    <cellStyle name="Normal 4 2" xfId="128" xr:uid="{7D73A2BA-AEE0-4BD6-A3CD-B2897F3561A9}"/>
    <cellStyle name="Normal 4 3" xfId="155" xr:uid="{26919235-3FF7-4FE4-899D-346BA99F2B29}"/>
    <cellStyle name="Normal 6" xfId="84" xr:uid="{9EB0DD65-8EB8-4E7C-A460-110483918CD6}"/>
    <cellStyle name="Normal 6 2" xfId="129" xr:uid="{FF9D4441-DBAD-4CD4-AEDC-C84E7104A05B}"/>
    <cellStyle name="Normal 6 3" xfId="156" xr:uid="{E89C29F3-A2C7-436B-97C7-CC2266E13574}"/>
    <cellStyle name="Normal 7" xfId="85" xr:uid="{03F71FAA-4061-4E2D-8E17-4F5B436B1172}"/>
    <cellStyle name="Normal 7 2" xfId="130" xr:uid="{E22CD6FE-2893-43D0-AB53-B0A05BB263F2}"/>
    <cellStyle name="Normal 7 3" xfId="157" xr:uid="{763BF5B4-523F-411C-98AF-F08AD15C2D30}"/>
    <cellStyle name="Normal 8" xfId="86" xr:uid="{F41002C2-07A3-46E6-B583-8C3B7ABF7DCC}"/>
    <cellStyle name="Normal 8 2" xfId="131" xr:uid="{3ADCCACE-94B8-4529-8325-C65DAB135F25}"/>
    <cellStyle name="Normal 8 3" xfId="158" xr:uid="{9C52CEB2-F969-4A25-A8A8-0935A03D8711}"/>
    <cellStyle name="Normal_ KLM-CTR(STA)-Recap.xls" xfId="87" xr:uid="{2F5261D8-83A9-4D46-883F-31F252228643}"/>
    <cellStyle name="Note" xfId="88" xr:uid="{2D9F7ECE-175B-4A7A-84F6-57714383531D}"/>
    <cellStyle name="Note 2" xfId="159" xr:uid="{94CC97AC-9727-4233-81BF-E66DCE3D546F}"/>
    <cellStyle name="Notitie 2" xfId="89" xr:uid="{87C4F379-92C7-4695-AC6B-CC4362CD959E}"/>
    <cellStyle name="Number" xfId="90" xr:uid="{4DD649D3-9D6D-4822-87E8-05F67054BC64}"/>
    <cellStyle name="Ongedefinieerd" xfId="91" xr:uid="{E4DD7B77-AF58-4A17-B382-F8F98F7A70B6}"/>
    <cellStyle name="Ongeldig 2" xfId="92" xr:uid="{37550279-1F59-488E-9A19-BE5D294DF3D3}"/>
    <cellStyle name="Output" xfId="93" xr:uid="{B51C62FC-7C5A-4BEC-B711-3F4046C39D9A}"/>
    <cellStyle name="prijslijst" xfId="94" xr:uid="{DD3780AE-5E4A-4E6C-80AC-B0DB4B6C7F51}"/>
    <cellStyle name="Procent 2" xfId="96" xr:uid="{5296724E-C9F9-4FB2-845F-40E080D2C432}"/>
    <cellStyle name="Procent 2 2" xfId="132" xr:uid="{D2B3CA79-341F-432C-A0F3-EDC6D64B4E80}"/>
    <cellStyle name="Procent 2 3" xfId="160" xr:uid="{CB00524F-327C-4E0F-A103-875B09752512}"/>
    <cellStyle name="Procent 3" xfId="121" xr:uid="{7120B990-2BB1-456D-B720-0626DF697BE3}"/>
    <cellStyle name="Procent 4" xfId="95" xr:uid="{9FC36533-8A6A-4307-8B2F-992422216FB4}"/>
    <cellStyle name="Ruimtestaat_Koppen" xfId="97" xr:uid="{4BFEDA06-C8FD-4214-A2EB-2AAA8CBD5FBF}"/>
    <cellStyle name="Selection" xfId="98" xr:uid="{9C4FA0D1-98A1-4601-A288-20F3D278AD3F}"/>
    <cellStyle name="Standaard" xfId="0" builtinId="0"/>
    <cellStyle name="Standaard 2" xfId="99" xr:uid="{B5BA1E03-E204-4932-835B-C584240F515F}"/>
    <cellStyle name="Standaard 2 2" xfId="133" xr:uid="{8B9FCE34-7231-44DF-B266-6222DB6C98C7}"/>
    <cellStyle name="Standaard 2 3" xfId="161" xr:uid="{53823F6F-FF24-4018-81A0-40A87C39C554}"/>
    <cellStyle name="Standaard 3" xfId="117" xr:uid="{D1980FC1-010C-4840-9A3F-4FBC7F86F213}"/>
    <cellStyle name="Standaard 3 2" xfId="134" xr:uid="{D036D2E8-CDDA-4C7A-B701-5A4807EB5062}"/>
    <cellStyle name="Standaard 3 3" xfId="163" xr:uid="{E8FFCAC8-9D0A-4563-AA82-8831AE9DDA50}"/>
    <cellStyle name="Standaard 3 3 2" xfId="100" xr:uid="{E0E130C6-7BE0-403C-8802-8874013755B1}"/>
    <cellStyle name="Standaard 3 3 2 2" xfId="135" xr:uid="{D04EA73C-0659-4BBF-A76C-CE397CBE0A57}"/>
    <cellStyle name="Standaard 4" xfId="119" xr:uid="{7DF4B7E3-A64B-4F47-9E94-E82F8441A4AD}"/>
    <cellStyle name="Standaard 4 2" xfId="136" xr:uid="{9011BF91-08E0-42FB-AF1C-7AC7CE32912F}"/>
    <cellStyle name="Standaard 4 3" xfId="164" xr:uid="{96828E89-EAF3-42EB-A25F-DB81B8AF4E7F}"/>
    <cellStyle name="Standaard 5" xfId="1" xr:uid="{6E8DD1C7-66EA-48BF-ADD7-F902A45E2431}"/>
    <cellStyle name="Standaard 6 2" xfId="101" xr:uid="{97073C5A-38D7-4233-A9EB-89ED2EF99614}"/>
    <cellStyle name="Standaard 6 2 2" xfId="137" xr:uid="{3D325121-F569-4AB5-A266-D0D428C1579B}"/>
    <cellStyle name="Standaard_Gemeente Nijmegen-begrotingsmodel" xfId="171" xr:uid="{03D5513E-1835-49EA-BC76-01A05A1AD701}"/>
    <cellStyle name="Standaard_Glasbewassing" xfId="102" xr:uid="{863DABB9-E403-4497-B7F8-1628B29DBAED}"/>
    <cellStyle name="Standard 2" xfId="170" xr:uid="{A762B6CC-74CE-4DA3-B090-A88216729776}"/>
    <cellStyle name="Standard_Ecklohn Baden Württemberg 2" xfId="169" xr:uid="{A878F31E-1069-44A5-A658-4FD7EF5B8685}"/>
    <cellStyle name="TextEntry" xfId="103" xr:uid="{38A86190-8ACF-4E43-91C1-EAD5306733E3}"/>
    <cellStyle name="Titel 2" xfId="104" xr:uid="{3EF67D6B-33AF-4B17-8CA4-8EA10A7317E6}"/>
    <cellStyle name="Title" xfId="105" xr:uid="{68853A7D-02D7-4D92-9563-FBA1BCFCAD51}"/>
    <cellStyle name="Totaal 2" xfId="106" xr:uid="{0B6CB292-C28E-425C-9B5A-56C5215136E6}"/>
    <cellStyle name="Total" xfId="107" xr:uid="{3F9E1C79-B58E-42A0-A9D4-E952732A11E9}"/>
    <cellStyle name="Uitvoer 2" xfId="108" xr:uid="{56BBE6A7-64F8-476A-96ED-95D3FCD023A3}"/>
    <cellStyle name="Valuta 2" xfId="110" xr:uid="{1CF7EAA8-3550-4680-89E1-C3CD52C8F547}"/>
    <cellStyle name="Valuta 2 2" xfId="138" xr:uid="{31C608FC-03E7-4513-9CAE-D62A83B5F3B9}"/>
    <cellStyle name="Valuta 2 3" xfId="162" xr:uid="{50759AEF-6C66-400B-8672-86BB11B50CA0}"/>
    <cellStyle name="Valuta 3" xfId="118" xr:uid="{08F3FAA8-4C6D-45EA-97F4-27456124CF39}"/>
    <cellStyle name="Valuta 4" xfId="115" xr:uid="{79A60033-2D56-45B4-8A1C-DF2553132144}"/>
    <cellStyle name="Valuta 5" xfId="109" xr:uid="{6375D958-A8BB-4BF1-BC7A-C229BEE52E0D}"/>
    <cellStyle name="Valuta euro rb" xfId="111" xr:uid="{279B18D1-B8BE-4505-86B4-F97ADFBCFC0E}"/>
    <cellStyle name="Verklarende tekst 2" xfId="112" xr:uid="{6A9EB016-95E8-4C96-8F39-9B447B003DD5}"/>
    <cellStyle name="Waarschuwingstekst 2" xfId="113" xr:uid="{F70D723C-1433-49AA-BBC2-C5CDB4190366}"/>
    <cellStyle name="Warning Text" xfId="114" xr:uid="{817344C4-89A5-47AA-8959-3DF2C43849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552451</xdr:colOff>
      <xdr:row>1</xdr:row>
      <xdr:rowOff>1</xdr:rowOff>
    </xdr:from>
    <xdr:to>
      <xdr:col>1</xdr:col>
      <xdr:colOff>2495551</xdr:colOff>
      <xdr:row>5</xdr:row>
      <xdr:rowOff>91488</xdr:rowOff>
    </xdr:to>
    <xdr:pic>
      <xdr:nvPicPr>
        <xdr:cNvPr id="2" name="Afbeelding 1" descr="Energietoeslag aanvragen Zaanstad">
          <a:extLst>
            <a:ext uri="{FF2B5EF4-FFF2-40B4-BE49-F238E27FC236}">
              <a16:creationId xmlns:a16="http://schemas.microsoft.com/office/drawing/2014/main" id="{8AFF662F-1FF1-4B93-AEEF-BEA0A90A5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6" y="152401"/>
          <a:ext cx="1981200" cy="710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10F4-0DB3-4461-92A9-65F594A0496D}">
  <dimension ref="A2:O23"/>
  <sheetViews>
    <sheetView workbookViewId="0">
      <selection activeCell="B30" sqref="B30"/>
    </sheetView>
  </sheetViews>
  <sheetFormatPr defaultColWidth="9" defaultRowHeight="12" x14ac:dyDescent="0.2"/>
  <cols>
    <col min="1" max="1" width="5.5703125" style="45" customWidth="1"/>
    <col min="2" max="2" width="47" style="45" customWidth="1"/>
    <col min="3" max="3" width="4.42578125" style="45" customWidth="1"/>
    <col min="4" max="4" width="46.42578125" style="45" customWidth="1"/>
    <col min="5" max="5" width="19.42578125" style="45" customWidth="1"/>
    <col min="6" max="6" width="18.7109375" style="45" customWidth="1"/>
    <col min="7" max="7" width="17.85546875" style="45" customWidth="1"/>
    <col min="8" max="9" width="4.42578125" style="45" customWidth="1"/>
    <col min="10" max="10" width="9.42578125" style="45" customWidth="1"/>
    <col min="11" max="12" width="14.140625" style="45" customWidth="1"/>
    <col min="13" max="13" width="15.85546875" style="45" bestFit="1" customWidth="1"/>
    <col min="14" max="14" width="1.140625" style="45" customWidth="1"/>
    <col min="15" max="15" width="2.85546875" style="45" customWidth="1"/>
    <col min="16" max="16384" width="9" style="45"/>
  </cols>
  <sheetData>
    <row r="2" spans="1:15" ht="12.75" x14ac:dyDescent="0.2">
      <c r="B2"/>
    </row>
    <row r="7" spans="1:15" s="49" customFormat="1" ht="21" x14ac:dyDescent="0.35">
      <c r="A7" s="46"/>
      <c r="B7" s="47" t="s">
        <v>43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8"/>
    </row>
    <row r="8" spans="1:15" x14ac:dyDescent="0.2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1"/>
    </row>
    <row r="9" spans="1:15" ht="12.75" thickBot="1" x14ac:dyDescent="0.25">
      <c r="A9" s="50"/>
      <c r="B9" s="50" t="s">
        <v>44</v>
      </c>
      <c r="C9" s="50"/>
      <c r="D9" s="50" t="s">
        <v>45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1"/>
    </row>
    <row r="10" spans="1:15" ht="12.75" thickBot="1" x14ac:dyDescent="0.25">
      <c r="A10" s="50"/>
      <c r="B10" s="52"/>
      <c r="C10" s="50"/>
      <c r="D10" s="52"/>
      <c r="E10" s="53"/>
      <c r="F10" s="53"/>
      <c r="G10" s="53"/>
      <c r="H10" s="53"/>
      <c r="I10" s="53"/>
      <c r="J10" s="53"/>
      <c r="K10" s="53"/>
      <c r="L10" s="53"/>
      <c r="M10" s="53"/>
      <c r="N10" s="50"/>
      <c r="O10" s="51"/>
    </row>
    <row r="11" spans="1:15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1"/>
    </row>
    <row r="12" spans="1:15" ht="12.75" thickBot="1" x14ac:dyDescent="0.25">
      <c r="A12" s="50"/>
      <c r="B12" s="50" t="s">
        <v>46</v>
      </c>
      <c r="C12" s="50"/>
      <c r="D12" s="54" t="s">
        <v>47</v>
      </c>
      <c r="E12" s="54"/>
      <c r="F12" s="54"/>
      <c r="G12" s="54"/>
      <c r="H12" s="54"/>
      <c r="I12" s="54"/>
      <c r="J12" s="54"/>
      <c r="K12" s="54"/>
      <c r="L12" s="54"/>
      <c r="M12" s="50"/>
      <c r="N12" s="50"/>
      <c r="O12" s="51"/>
    </row>
    <row r="13" spans="1:15" ht="12.75" thickBot="1" x14ac:dyDescent="0.25">
      <c r="A13" s="50"/>
      <c r="B13" s="52"/>
      <c r="C13" s="50"/>
      <c r="D13" s="52"/>
      <c r="E13" s="53"/>
      <c r="F13" s="53"/>
      <c r="G13" s="53"/>
      <c r="H13" s="53"/>
      <c r="I13" s="53"/>
      <c r="J13" s="53"/>
      <c r="K13" s="53"/>
      <c r="L13" s="53"/>
      <c r="M13" s="53"/>
      <c r="N13" s="50"/>
      <c r="O13" s="51"/>
    </row>
    <row r="14" spans="1:15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1"/>
    </row>
    <row r="15" spans="1:15" ht="12.75" thickBot="1" x14ac:dyDescent="0.25">
      <c r="A15" s="50"/>
      <c r="B15" s="50" t="s">
        <v>48</v>
      </c>
      <c r="C15" s="50"/>
      <c r="D15" s="54" t="s">
        <v>49</v>
      </c>
      <c r="O15" s="51"/>
    </row>
    <row r="16" spans="1:15" ht="12.75" thickBot="1" x14ac:dyDescent="0.25">
      <c r="A16" s="50"/>
      <c r="B16" s="52"/>
      <c r="C16" s="50"/>
      <c r="D16" s="55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1"/>
    </row>
    <row r="17" spans="1:15" x14ac:dyDescent="0.2">
      <c r="A17" s="50"/>
      <c r="B17" s="50"/>
      <c r="C17" s="50"/>
      <c r="D17" s="56"/>
      <c r="E17" s="53"/>
      <c r="F17" s="53"/>
      <c r="G17" s="53"/>
      <c r="H17" s="53"/>
      <c r="I17" s="53"/>
      <c r="J17" s="53"/>
      <c r="K17" s="53"/>
      <c r="L17" s="53"/>
      <c r="M17" s="53"/>
      <c r="O17" s="51"/>
    </row>
    <row r="18" spans="1:15" ht="12.75" thickBot="1" x14ac:dyDescent="0.25">
      <c r="A18" s="50"/>
      <c r="B18" s="50" t="s">
        <v>50</v>
      </c>
      <c r="C18" s="50"/>
      <c r="D18" s="56"/>
      <c r="E18" s="53"/>
      <c r="F18" s="53"/>
      <c r="G18" s="53"/>
      <c r="H18" s="53"/>
      <c r="I18" s="53"/>
      <c r="J18" s="53"/>
      <c r="K18" s="53"/>
      <c r="L18" s="53"/>
      <c r="M18" s="53"/>
      <c r="O18" s="51"/>
    </row>
    <row r="19" spans="1:15" ht="12.75" thickBot="1" x14ac:dyDescent="0.25">
      <c r="A19" s="50"/>
      <c r="B19" s="52"/>
      <c r="C19" s="50"/>
      <c r="D19" s="57"/>
      <c r="E19" s="53"/>
      <c r="F19" s="53"/>
      <c r="G19" s="53"/>
      <c r="H19" s="53"/>
      <c r="I19" s="53"/>
      <c r="J19" s="53"/>
      <c r="K19" s="53"/>
      <c r="L19" s="53"/>
      <c r="M19" s="53"/>
      <c r="O19" s="51"/>
    </row>
    <row r="20" spans="1:15" x14ac:dyDescent="0.2">
      <c r="A20" s="50"/>
      <c r="B20" s="50"/>
      <c r="C20" s="50"/>
      <c r="O20" s="51"/>
    </row>
    <row r="21" spans="1:15" x14ac:dyDescent="0.2">
      <c r="A21" s="50"/>
      <c r="B21" s="50"/>
      <c r="C21" s="50"/>
      <c r="O21" s="51"/>
    </row>
    <row r="22" spans="1:15" x14ac:dyDescent="0.2"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 x14ac:dyDescent="0.2"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69C4D-3606-431D-8886-5A91139AA42E}">
  <sheetPr>
    <pageSetUpPr fitToPage="1"/>
  </sheetPr>
  <dimension ref="A1:D29"/>
  <sheetViews>
    <sheetView workbookViewId="0">
      <selection sqref="A1:D1"/>
    </sheetView>
  </sheetViews>
  <sheetFormatPr defaultRowHeight="12.75" x14ac:dyDescent="0.2"/>
  <cols>
    <col min="1" max="1" width="38.85546875" customWidth="1"/>
    <col min="2" max="2" width="22.42578125" bestFit="1" customWidth="1"/>
    <col min="3" max="3" width="21.5703125" bestFit="1" customWidth="1"/>
  </cols>
  <sheetData>
    <row r="1" spans="1:4" ht="18" x14ac:dyDescent="0.25">
      <c r="A1" s="71" t="s">
        <v>33</v>
      </c>
      <c r="B1" s="71"/>
      <c r="C1" s="71"/>
      <c r="D1" s="71"/>
    </row>
    <row r="2" spans="1:4" ht="18" x14ac:dyDescent="0.25">
      <c r="A2" s="70" t="s">
        <v>39</v>
      </c>
      <c r="B2" s="70"/>
      <c r="C2" s="70"/>
      <c r="D2" s="40"/>
    </row>
    <row r="3" spans="1:4" ht="18" x14ac:dyDescent="0.25">
      <c r="A3" s="40"/>
      <c r="B3" s="40"/>
      <c r="C3" s="40"/>
      <c r="D3" s="40"/>
    </row>
    <row r="4" spans="1:4" ht="13.5" thickBot="1" x14ac:dyDescent="0.25"/>
    <row r="5" spans="1:4" ht="13.5" thickBot="1" x14ac:dyDescent="0.25">
      <c r="A5" s="33" t="s">
        <v>34</v>
      </c>
      <c r="B5" s="33" t="s">
        <v>40</v>
      </c>
      <c r="C5" s="34" t="s">
        <v>42</v>
      </c>
    </row>
    <row r="6" spans="1:4" ht="13.9" customHeight="1" x14ac:dyDescent="0.2">
      <c r="A6" s="32" t="s">
        <v>10</v>
      </c>
      <c r="B6" s="35">
        <f>Prijzenblad!N5</f>
        <v>0</v>
      </c>
      <c r="C6" s="36">
        <f>Prijzenblad!O5</f>
        <v>0</v>
      </c>
    </row>
    <row r="7" spans="1:4" ht="13.15" customHeight="1" x14ac:dyDescent="0.2">
      <c r="A7" s="27" t="s">
        <v>35</v>
      </c>
      <c r="B7" s="35">
        <f>Prijzenblad!N8</f>
        <v>0</v>
      </c>
      <c r="C7" s="36">
        <f>Prijzenblad!O8</f>
        <v>0</v>
      </c>
    </row>
    <row r="8" spans="1:4" ht="13.15" customHeight="1" x14ac:dyDescent="0.2">
      <c r="A8" s="27" t="s">
        <v>36</v>
      </c>
      <c r="B8" s="35">
        <f>Prijzenblad!N11</f>
        <v>0</v>
      </c>
      <c r="C8" s="36">
        <f>Prijzenblad!O11</f>
        <v>0</v>
      </c>
    </row>
    <row r="9" spans="1:4" ht="13.15" customHeight="1" x14ac:dyDescent="0.2">
      <c r="A9" s="26" t="s">
        <v>16</v>
      </c>
      <c r="B9" s="37">
        <f>Prijzenblad!N15</f>
        <v>0</v>
      </c>
      <c r="C9" s="36">
        <f>Prijzenblad!O15</f>
        <v>0</v>
      </c>
    </row>
    <row r="10" spans="1:4" ht="13.15" customHeight="1" x14ac:dyDescent="0.2">
      <c r="A10" s="26" t="s">
        <v>17</v>
      </c>
      <c r="B10" s="37">
        <f>Prijzenblad!N18</f>
        <v>0</v>
      </c>
      <c r="C10" s="36">
        <f>Prijzenblad!O18</f>
        <v>0</v>
      </c>
    </row>
    <row r="11" spans="1:4" ht="13.15" customHeight="1" x14ac:dyDescent="0.2">
      <c r="A11" s="27" t="s">
        <v>37</v>
      </c>
      <c r="B11" s="37">
        <f>Prijzenblad!N21</f>
        <v>0</v>
      </c>
      <c r="C11" s="36">
        <f>Prijzenblad!O21</f>
        <v>0</v>
      </c>
    </row>
    <row r="12" spans="1:4" ht="13.15" customHeight="1" x14ac:dyDescent="0.2">
      <c r="A12" s="26" t="s">
        <v>19</v>
      </c>
      <c r="B12" s="37">
        <f>Prijzenblad!N24</f>
        <v>0</v>
      </c>
      <c r="C12" s="36">
        <f>Prijzenblad!O24</f>
        <v>0</v>
      </c>
    </row>
    <row r="13" spans="1:4" ht="13.15" customHeight="1" x14ac:dyDescent="0.2">
      <c r="A13" s="26" t="s">
        <v>20</v>
      </c>
      <c r="B13" s="37">
        <f>Prijzenblad!N27</f>
        <v>0</v>
      </c>
      <c r="C13" s="36">
        <f>Prijzenblad!O27</f>
        <v>0</v>
      </c>
    </row>
    <row r="14" spans="1:4" ht="13.15" customHeight="1" x14ac:dyDescent="0.2">
      <c r="A14" s="26" t="s">
        <v>21</v>
      </c>
      <c r="B14" s="37">
        <f>Prijzenblad!N30</f>
        <v>0</v>
      </c>
      <c r="C14" s="36">
        <f>Prijzenblad!O30</f>
        <v>0</v>
      </c>
    </row>
    <row r="15" spans="1:4" ht="13.15" customHeight="1" x14ac:dyDescent="0.2">
      <c r="A15" s="26" t="s">
        <v>22</v>
      </c>
      <c r="B15" s="37">
        <f>Prijzenblad!N33</f>
        <v>0</v>
      </c>
      <c r="C15" s="36">
        <f>Prijzenblad!O33</f>
        <v>0</v>
      </c>
    </row>
    <row r="16" spans="1:4" ht="13.15" customHeight="1" x14ac:dyDescent="0.2">
      <c r="A16" s="28" t="s">
        <v>23</v>
      </c>
      <c r="B16" s="37">
        <f>Prijzenblad!N36</f>
        <v>0</v>
      </c>
      <c r="C16" s="36">
        <f>Prijzenblad!O36</f>
        <v>0</v>
      </c>
    </row>
    <row r="17" spans="1:3" ht="13.15" customHeight="1" x14ac:dyDescent="0.2">
      <c r="A17" s="29" t="s">
        <v>38</v>
      </c>
      <c r="B17" s="37">
        <f>Prijzenblad!N39</f>
        <v>0</v>
      </c>
      <c r="C17" s="36">
        <f>Prijzenblad!O39</f>
        <v>0</v>
      </c>
    </row>
    <row r="18" spans="1:3" ht="13.15" customHeight="1" x14ac:dyDescent="0.2">
      <c r="A18" s="28" t="s">
        <v>25</v>
      </c>
      <c r="B18" s="37">
        <f>Prijzenblad!N42</f>
        <v>0</v>
      </c>
      <c r="C18" s="36">
        <f>Prijzenblad!O42</f>
        <v>0</v>
      </c>
    </row>
    <row r="19" spans="1:3" ht="13.15" customHeight="1" x14ac:dyDescent="0.2">
      <c r="A19" s="26" t="s">
        <v>26</v>
      </c>
      <c r="B19" s="37">
        <f>Prijzenblad!N45</f>
        <v>0</v>
      </c>
      <c r="C19" s="36">
        <f>Prijzenblad!O45</f>
        <v>0</v>
      </c>
    </row>
    <row r="20" spans="1:3" ht="13.15" customHeight="1" x14ac:dyDescent="0.2">
      <c r="A20" s="26" t="s">
        <v>27</v>
      </c>
      <c r="B20" s="37">
        <f>Prijzenblad!N48</f>
        <v>0</v>
      </c>
      <c r="C20" s="36">
        <f>Prijzenblad!O48</f>
        <v>0</v>
      </c>
    </row>
    <row r="21" spans="1:3" ht="13.15" customHeight="1" x14ac:dyDescent="0.2">
      <c r="A21" s="30" t="s">
        <v>28</v>
      </c>
      <c r="B21" s="37">
        <f>Prijzenblad!N51</f>
        <v>0</v>
      </c>
      <c r="C21" s="36">
        <f>Prijzenblad!O51</f>
        <v>0</v>
      </c>
    </row>
    <row r="22" spans="1:3" ht="13.15" customHeight="1" x14ac:dyDescent="0.2">
      <c r="A22" s="28" t="s">
        <v>29</v>
      </c>
      <c r="B22" s="37">
        <f>Prijzenblad!N52</f>
        <v>0</v>
      </c>
      <c r="C22" s="36">
        <f>Prijzenblad!O52</f>
        <v>0</v>
      </c>
    </row>
    <row r="23" spans="1:3" ht="13.15" customHeight="1" x14ac:dyDescent="0.2">
      <c r="A23" s="28" t="s">
        <v>30</v>
      </c>
      <c r="B23" s="37">
        <f>Prijzenblad!N55</f>
        <v>0</v>
      </c>
      <c r="C23" s="36">
        <f>Prijzenblad!O55</f>
        <v>0</v>
      </c>
    </row>
    <row r="24" spans="1:3" ht="13.15" customHeight="1" thickBot="1" x14ac:dyDescent="0.25">
      <c r="A24" s="31" t="s">
        <v>31</v>
      </c>
      <c r="B24" s="38">
        <f>Prijzenblad!N58</f>
        <v>0</v>
      </c>
      <c r="C24" s="39">
        <f>Prijzenblad!O58</f>
        <v>0</v>
      </c>
    </row>
    <row r="25" spans="1:3" ht="13.5" thickBot="1" x14ac:dyDescent="0.25"/>
    <row r="26" spans="1:3" ht="13.5" thickBot="1" x14ac:dyDescent="0.25">
      <c r="A26" s="68" t="s">
        <v>41</v>
      </c>
      <c r="B26" s="69"/>
      <c r="C26" s="41">
        <f>Prijzenblad!O62</f>
        <v>0</v>
      </c>
    </row>
    <row r="29" spans="1:3" x14ac:dyDescent="0.2">
      <c r="B29" s="44"/>
    </row>
  </sheetData>
  <mergeCells count="3">
    <mergeCell ref="A26:B26"/>
    <mergeCell ref="A2:C2"/>
    <mergeCell ref="A1:D1"/>
  </mergeCells>
  <pageMargins left="1" right="1" top="1" bottom="1" header="0.5" footer="0.5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20E7F-247D-4C17-AD5B-8EC84A1828A3}">
  <sheetPr>
    <pageSetUpPr fitToPage="1"/>
  </sheetPr>
  <dimension ref="A1:P63"/>
  <sheetViews>
    <sheetView tabSelected="1" workbookViewId="0">
      <selection activeCell="M5" sqref="M5"/>
    </sheetView>
  </sheetViews>
  <sheetFormatPr defaultRowHeight="12.75" x14ac:dyDescent="0.2"/>
  <cols>
    <col min="1" max="1" width="51.85546875" customWidth="1"/>
    <col min="2" max="2" width="20.5703125" customWidth="1"/>
    <col min="3" max="3" width="13" customWidth="1"/>
    <col min="4" max="4" width="20" customWidth="1"/>
    <col min="7" max="9" width="21" customWidth="1"/>
    <col min="10" max="12" width="20.7109375" customWidth="1"/>
    <col min="13" max="13" width="18.140625" customWidth="1"/>
    <col min="14" max="14" width="18.85546875" customWidth="1"/>
    <col min="15" max="15" width="19.5703125" customWidth="1"/>
    <col min="16" max="16" width="72.28515625" customWidth="1"/>
  </cols>
  <sheetData>
    <row r="1" spans="1:16" ht="16.5" thickTop="1" thickBot="1" x14ac:dyDescent="0.3">
      <c r="A1" s="73" t="s">
        <v>58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</row>
    <row r="2" spans="1:16" ht="16.5" thickTop="1" thickBot="1" x14ac:dyDescent="0.25">
      <c r="A2" s="76" t="s">
        <v>0</v>
      </c>
      <c r="B2" s="87" t="s">
        <v>1</v>
      </c>
      <c r="C2" s="88" t="s">
        <v>2</v>
      </c>
      <c r="D2" s="88" t="s">
        <v>3</v>
      </c>
      <c r="E2" s="88" t="s">
        <v>4</v>
      </c>
      <c r="F2" s="87" t="s">
        <v>5</v>
      </c>
      <c r="G2" s="91" t="s">
        <v>6</v>
      </c>
      <c r="H2" s="92"/>
      <c r="I2" s="92"/>
      <c r="J2" s="91" t="s">
        <v>7</v>
      </c>
      <c r="K2" s="92"/>
      <c r="L2" s="92"/>
      <c r="M2" s="93"/>
      <c r="N2" s="76" t="s">
        <v>54</v>
      </c>
      <c r="O2" s="76" t="s">
        <v>55</v>
      </c>
      <c r="P2" s="76" t="s">
        <v>56</v>
      </c>
    </row>
    <row r="3" spans="1:16" ht="30.75" thickTop="1" x14ac:dyDescent="0.2">
      <c r="A3" s="76"/>
      <c r="B3" s="87"/>
      <c r="C3" s="88"/>
      <c r="D3" s="88"/>
      <c r="E3" s="88"/>
      <c r="F3" s="87"/>
      <c r="G3" s="15" t="s">
        <v>8</v>
      </c>
      <c r="H3" s="16" t="s">
        <v>52</v>
      </c>
      <c r="I3" s="16" t="s">
        <v>51</v>
      </c>
      <c r="J3" s="16" t="s">
        <v>8</v>
      </c>
      <c r="K3" s="16" t="str">
        <f>H3</f>
        <v>Bereikbaarheids-voorziening</v>
      </c>
      <c r="L3" s="58" t="str">
        <f>I3</f>
        <v>Overige kosten</v>
      </c>
      <c r="M3" s="89" t="s">
        <v>53</v>
      </c>
      <c r="N3" s="76"/>
      <c r="O3" s="76"/>
      <c r="P3" s="76"/>
    </row>
    <row r="4" spans="1:16" ht="15.75" thickBot="1" x14ac:dyDescent="0.25">
      <c r="A4" s="76"/>
      <c r="B4" s="87"/>
      <c r="C4" s="88"/>
      <c r="D4" s="88"/>
      <c r="E4" s="88"/>
      <c r="F4" s="87"/>
      <c r="G4" s="17" t="s">
        <v>9</v>
      </c>
      <c r="H4" s="17" t="s">
        <v>9</v>
      </c>
      <c r="I4" s="17" t="s">
        <v>9</v>
      </c>
      <c r="J4" s="17"/>
      <c r="K4" s="17"/>
      <c r="L4" s="59"/>
      <c r="M4" s="90"/>
      <c r="N4" s="76"/>
      <c r="O4" s="76"/>
      <c r="P4" s="76"/>
    </row>
    <row r="5" spans="1:16" ht="16.5" thickTop="1" thickBot="1" x14ac:dyDescent="0.3">
      <c r="A5" s="80" t="s">
        <v>10</v>
      </c>
      <c r="B5" s="5" t="s">
        <v>11</v>
      </c>
      <c r="C5" s="6">
        <v>5785.39</v>
      </c>
      <c r="D5" s="6"/>
      <c r="E5" s="18"/>
      <c r="F5" s="10">
        <v>3</v>
      </c>
      <c r="G5" s="25"/>
      <c r="H5" s="25"/>
      <c r="I5" s="25"/>
      <c r="J5" s="11">
        <f>C5*G5</f>
        <v>0</v>
      </c>
      <c r="K5" s="11">
        <f>C5*H5</f>
        <v>0</v>
      </c>
      <c r="L5" s="11">
        <f>C5*I5</f>
        <v>0</v>
      </c>
      <c r="M5" s="11">
        <f>J5+K5+L5</f>
        <v>0</v>
      </c>
      <c r="N5" s="83">
        <f>SUM(M5:M7)</f>
        <v>0</v>
      </c>
      <c r="O5" s="83">
        <f>(F5*M5)+(F6*M6)+(F7*M7)</f>
        <v>0</v>
      </c>
      <c r="P5" s="72"/>
    </row>
    <row r="6" spans="1:16" ht="16.5" thickTop="1" thickBot="1" x14ac:dyDescent="0.3">
      <c r="A6" s="78"/>
      <c r="B6" s="2" t="s">
        <v>12</v>
      </c>
      <c r="C6" s="7">
        <v>5751.86</v>
      </c>
      <c r="D6" s="2"/>
      <c r="E6" s="2"/>
      <c r="F6" s="1">
        <v>2</v>
      </c>
      <c r="G6" s="25"/>
      <c r="H6" s="25"/>
      <c r="I6" s="25"/>
      <c r="J6" s="11">
        <f t="shared" ref="J6:J60" si="0">C6*G6</f>
        <v>0</v>
      </c>
      <c r="K6" s="11">
        <f t="shared" ref="K6:K60" si="1">C6*H6</f>
        <v>0</v>
      </c>
      <c r="L6" s="11">
        <f t="shared" ref="L6:L60" si="2">C6*I6</f>
        <v>0</v>
      </c>
      <c r="M6" s="11">
        <f t="shared" ref="M6:M60" si="3">J6+K6+L6</f>
        <v>0</v>
      </c>
      <c r="N6" s="84"/>
      <c r="O6" s="84"/>
      <c r="P6" s="72"/>
    </row>
    <row r="7" spans="1:16" ht="16.5" thickTop="1" thickBot="1" x14ac:dyDescent="0.3">
      <c r="A7" s="81"/>
      <c r="B7" s="2" t="s">
        <v>13</v>
      </c>
      <c r="C7" s="7">
        <v>5367.58</v>
      </c>
      <c r="D7" s="2"/>
      <c r="E7" s="2"/>
      <c r="F7" s="1">
        <v>2</v>
      </c>
      <c r="G7" s="25"/>
      <c r="H7" s="25"/>
      <c r="I7" s="25"/>
      <c r="J7" s="11">
        <f t="shared" si="0"/>
        <v>0</v>
      </c>
      <c r="K7" s="11">
        <f t="shared" si="1"/>
        <v>0</v>
      </c>
      <c r="L7" s="11">
        <f t="shared" si="2"/>
        <v>0</v>
      </c>
      <c r="M7" s="11">
        <f t="shared" si="3"/>
        <v>0</v>
      </c>
      <c r="N7" s="85"/>
      <c r="O7" s="85"/>
      <c r="P7" s="72"/>
    </row>
    <row r="8" spans="1:16" ht="16.5" thickTop="1" thickBot="1" x14ac:dyDescent="0.3">
      <c r="A8" s="82" t="s">
        <v>14</v>
      </c>
      <c r="B8" s="2" t="s">
        <v>11</v>
      </c>
      <c r="C8" s="7">
        <v>167.5</v>
      </c>
      <c r="D8" s="2"/>
      <c r="E8" s="2"/>
      <c r="F8" s="1">
        <v>3</v>
      </c>
      <c r="G8" s="25"/>
      <c r="H8" s="25"/>
      <c r="I8" s="25"/>
      <c r="J8" s="11">
        <f t="shared" si="0"/>
        <v>0</v>
      </c>
      <c r="K8" s="11">
        <f t="shared" si="1"/>
        <v>0</v>
      </c>
      <c r="L8" s="11">
        <f t="shared" si="2"/>
        <v>0</v>
      </c>
      <c r="M8" s="11">
        <f t="shared" si="3"/>
        <v>0</v>
      </c>
      <c r="N8" s="83">
        <f>SUM(M8:M10)</f>
        <v>0</v>
      </c>
      <c r="O8" s="83">
        <f>(F8*M8)+(F9*M9)+(F10*M10)</f>
        <v>0</v>
      </c>
      <c r="P8" s="72"/>
    </row>
    <row r="9" spans="1:16" ht="16.5" thickTop="1" thickBot="1" x14ac:dyDescent="0.3">
      <c r="A9" s="78"/>
      <c r="B9" s="2" t="s">
        <v>12</v>
      </c>
      <c r="C9" s="7">
        <v>10</v>
      </c>
      <c r="D9" s="2"/>
      <c r="E9" s="2"/>
      <c r="F9" s="1">
        <v>2</v>
      </c>
      <c r="G9" s="25"/>
      <c r="H9" s="25"/>
      <c r="I9" s="25"/>
      <c r="J9" s="11">
        <f t="shared" si="0"/>
        <v>0</v>
      </c>
      <c r="K9" s="11">
        <f t="shared" si="1"/>
        <v>0</v>
      </c>
      <c r="L9" s="11">
        <f t="shared" si="2"/>
        <v>0</v>
      </c>
      <c r="M9" s="11">
        <f t="shared" si="3"/>
        <v>0</v>
      </c>
      <c r="N9" s="84"/>
      <c r="O9" s="84"/>
      <c r="P9" s="72"/>
    </row>
    <row r="10" spans="1:16" ht="16.5" thickTop="1" thickBot="1" x14ac:dyDescent="0.3">
      <c r="A10" s="81"/>
      <c r="B10" s="2" t="s">
        <v>13</v>
      </c>
      <c r="C10" s="7">
        <v>167.5</v>
      </c>
      <c r="D10" s="2"/>
      <c r="E10" s="2"/>
      <c r="F10" s="1">
        <v>2</v>
      </c>
      <c r="G10" s="25"/>
      <c r="H10" s="25"/>
      <c r="I10" s="25"/>
      <c r="J10" s="11">
        <f t="shared" si="0"/>
        <v>0</v>
      </c>
      <c r="K10" s="11">
        <f t="shared" si="1"/>
        <v>0</v>
      </c>
      <c r="L10" s="11">
        <f t="shared" si="2"/>
        <v>0</v>
      </c>
      <c r="M10" s="11">
        <f t="shared" si="3"/>
        <v>0</v>
      </c>
      <c r="N10" s="85"/>
      <c r="O10" s="85"/>
      <c r="P10" s="72"/>
    </row>
    <row r="11" spans="1:16" ht="16.5" thickTop="1" thickBot="1" x14ac:dyDescent="0.3">
      <c r="A11" s="82" t="s">
        <v>32</v>
      </c>
      <c r="B11" s="2" t="s">
        <v>11</v>
      </c>
      <c r="C11" s="12">
        <v>865.86857142857139</v>
      </c>
      <c r="D11" s="19">
        <v>865.86857142857139</v>
      </c>
      <c r="E11" s="2"/>
      <c r="F11" s="1">
        <v>3</v>
      </c>
      <c r="G11" s="25"/>
      <c r="H11" s="25"/>
      <c r="I11" s="25"/>
      <c r="J11" s="11">
        <f t="shared" si="0"/>
        <v>0</v>
      </c>
      <c r="K11" s="11">
        <f t="shared" si="1"/>
        <v>0</v>
      </c>
      <c r="L11" s="11">
        <f t="shared" si="2"/>
        <v>0</v>
      </c>
      <c r="M11" s="11">
        <f t="shared" si="3"/>
        <v>0</v>
      </c>
      <c r="N11" s="83">
        <f>SUM(M11:M14)</f>
        <v>0</v>
      </c>
      <c r="O11" s="83">
        <f>(F11*M11)+(F12*M12)+(F13*M13)+(F14*M14)</f>
        <v>0</v>
      </c>
      <c r="P11" s="72"/>
    </row>
    <row r="12" spans="1:16" ht="16.5" thickTop="1" thickBot="1" x14ac:dyDescent="0.3">
      <c r="A12" s="78"/>
      <c r="B12" s="2" t="s">
        <v>12</v>
      </c>
      <c r="C12" s="42">
        <v>1544.08</v>
      </c>
      <c r="D12" s="2"/>
      <c r="E12" s="2"/>
      <c r="F12" s="1">
        <v>2</v>
      </c>
      <c r="G12" s="25"/>
      <c r="H12" s="25"/>
      <c r="I12" s="25"/>
      <c r="J12" s="11">
        <f t="shared" si="0"/>
        <v>0</v>
      </c>
      <c r="K12" s="11">
        <f t="shared" si="1"/>
        <v>0</v>
      </c>
      <c r="L12" s="11">
        <f t="shared" si="2"/>
        <v>0</v>
      </c>
      <c r="M12" s="11">
        <f t="shared" si="3"/>
        <v>0</v>
      </c>
      <c r="N12" s="84"/>
      <c r="O12" s="84"/>
      <c r="P12" s="72"/>
    </row>
    <row r="13" spans="1:16" ht="16.5" thickTop="1" thickBot="1" x14ac:dyDescent="0.3">
      <c r="A13" s="78"/>
      <c r="B13" s="2" t="s">
        <v>15</v>
      </c>
      <c r="C13" s="13">
        <v>10</v>
      </c>
      <c r="D13" s="2"/>
      <c r="E13" s="2"/>
      <c r="F13" s="1">
        <v>2</v>
      </c>
      <c r="G13" s="25"/>
      <c r="H13" s="25"/>
      <c r="I13" s="25"/>
      <c r="J13" s="11">
        <f t="shared" si="0"/>
        <v>0</v>
      </c>
      <c r="K13" s="11">
        <f t="shared" si="1"/>
        <v>0</v>
      </c>
      <c r="L13" s="11">
        <f t="shared" si="2"/>
        <v>0</v>
      </c>
      <c r="M13" s="11">
        <f t="shared" si="3"/>
        <v>0</v>
      </c>
      <c r="N13" s="84"/>
      <c r="O13" s="84"/>
      <c r="P13" s="72"/>
    </row>
    <row r="14" spans="1:16" ht="16.5" thickTop="1" thickBot="1" x14ac:dyDescent="0.3">
      <c r="A14" s="81"/>
      <c r="B14" s="2" t="s">
        <v>13</v>
      </c>
      <c r="C14" s="13">
        <v>865.86857142857139</v>
      </c>
      <c r="D14" s="2"/>
      <c r="E14" s="2"/>
      <c r="F14" s="1">
        <v>2</v>
      </c>
      <c r="G14" s="25"/>
      <c r="H14" s="25"/>
      <c r="I14" s="25"/>
      <c r="J14" s="11">
        <f t="shared" si="0"/>
        <v>0</v>
      </c>
      <c r="K14" s="11">
        <f t="shared" si="1"/>
        <v>0</v>
      </c>
      <c r="L14" s="11">
        <f t="shared" si="2"/>
        <v>0</v>
      </c>
      <c r="M14" s="11">
        <f t="shared" si="3"/>
        <v>0</v>
      </c>
      <c r="N14" s="85"/>
      <c r="O14" s="85"/>
      <c r="P14" s="72"/>
    </row>
    <row r="15" spans="1:16" ht="16.5" thickTop="1" thickBot="1" x14ac:dyDescent="0.3">
      <c r="A15" s="77" t="s">
        <v>16</v>
      </c>
      <c r="B15" s="2" t="s">
        <v>11</v>
      </c>
      <c r="C15" s="12">
        <v>144.31142857142856</v>
      </c>
      <c r="D15" s="19">
        <v>144.31142857142856</v>
      </c>
      <c r="E15" s="2"/>
      <c r="F15" s="1">
        <v>3</v>
      </c>
      <c r="G15" s="25"/>
      <c r="H15" s="25"/>
      <c r="I15" s="25"/>
      <c r="J15" s="11">
        <f t="shared" si="0"/>
        <v>0</v>
      </c>
      <c r="K15" s="11">
        <f t="shared" si="1"/>
        <v>0</v>
      </c>
      <c r="L15" s="11">
        <f t="shared" si="2"/>
        <v>0</v>
      </c>
      <c r="M15" s="11">
        <f t="shared" si="3"/>
        <v>0</v>
      </c>
      <c r="N15" s="83">
        <f>SUM(M15:M17)</f>
        <v>0</v>
      </c>
      <c r="O15" s="83">
        <f>(F15*M15)+(F16*M16)+(F17*M17)</f>
        <v>0</v>
      </c>
      <c r="P15" s="72"/>
    </row>
    <row r="16" spans="1:16" ht="16.5" thickTop="1" thickBot="1" x14ac:dyDescent="0.3">
      <c r="A16" s="78"/>
      <c r="B16" s="2" t="s">
        <v>12</v>
      </c>
      <c r="C16" s="12">
        <v>144.54857142857142</v>
      </c>
      <c r="D16" s="2"/>
      <c r="E16" s="2"/>
      <c r="F16" s="1">
        <v>2</v>
      </c>
      <c r="G16" s="25"/>
      <c r="H16" s="25"/>
      <c r="I16" s="25"/>
      <c r="J16" s="11">
        <f t="shared" si="0"/>
        <v>0</v>
      </c>
      <c r="K16" s="11">
        <f t="shared" si="1"/>
        <v>0</v>
      </c>
      <c r="L16" s="11">
        <f t="shared" si="2"/>
        <v>0</v>
      </c>
      <c r="M16" s="11">
        <f t="shared" si="3"/>
        <v>0</v>
      </c>
      <c r="N16" s="84"/>
      <c r="O16" s="84"/>
      <c r="P16" s="72"/>
    </row>
    <row r="17" spans="1:16" ht="16.5" thickTop="1" thickBot="1" x14ac:dyDescent="0.3">
      <c r="A17" s="81"/>
      <c r="B17" s="2" t="s">
        <v>13</v>
      </c>
      <c r="C17" s="13">
        <v>144.31142857142856</v>
      </c>
      <c r="D17" s="2"/>
      <c r="E17" s="2"/>
      <c r="F17" s="1">
        <v>2</v>
      </c>
      <c r="G17" s="25"/>
      <c r="H17" s="25"/>
      <c r="I17" s="25"/>
      <c r="J17" s="11">
        <f t="shared" si="0"/>
        <v>0</v>
      </c>
      <c r="K17" s="11">
        <f t="shared" si="1"/>
        <v>0</v>
      </c>
      <c r="L17" s="11">
        <f t="shared" si="2"/>
        <v>0</v>
      </c>
      <c r="M17" s="11">
        <f t="shared" si="3"/>
        <v>0</v>
      </c>
      <c r="N17" s="85"/>
      <c r="O17" s="85"/>
      <c r="P17" s="72"/>
    </row>
    <row r="18" spans="1:16" ht="16.5" thickTop="1" thickBot="1" x14ac:dyDescent="0.3">
      <c r="A18" s="77" t="s">
        <v>17</v>
      </c>
      <c r="B18" s="2" t="s">
        <v>11</v>
      </c>
      <c r="C18" s="14">
        <v>397</v>
      </c>
      <c r="D18" s="2"/>
      <c r="E18" s="2"/>
      <c r="F18" s="1">
        <v>3</v>
      </c>
      <c r="G18" s="25"/>
      <c r="H18" s="25"/>
      <c r="I18" s="25"/>
      <c r="J18" s="11">
        <f t="shared" si="0"/>
        <v>0</v>
      </c>
      <c r="K18" s="11">
        <f t="shared" si="1"/>
        <v>0</v>
      </c>
      <c r="L18" s="11">
        <f t="shared" si="2"/>
        <v>0</v>
      </c>
      <c r="M18" s="11">
        <f t="shared" si="3"/>
        <v>0</v>
      </c>
      <c r="N18" s="83">
        <f>SUM(M18:M20)</f>
        <v>0</v>
      </c>
      <c r="O18" s="83">
        <f>(F18*M18)+(F19*M19)+(F20*M20)</f>
        <v>0</v>
      </c>
      <c r="P18" s="72"/>
    </row>
    <row r="19" spans="1:16" ht="16.5" thickTop="1" thickBot="1" x14ac:dyDescent="0.3">
      <c r="A19" s="78"/>
      <c r="B19" s="2" t="s">
        <v>12</v>
      </c>
      <c r="C19" s="14">
        <v>39.700000000000003</v>
      </c>
      <c r="D19" s="2"/>
      <c r="E19" s="2"/>
      <c r="F19" s="1">
        <v>2</v>
      </c>
      <c r="G19" s="25"/>
      <c r="H19" s="25"/>
      <c r="I19" s="25"/>
      <c r="J19" s="11">
        <f t="shared" si="0"/>
        <v>0</v>
      </c>
      <c r="K19" s="11">
        <f t="shared" si="1"/>
        <v>0</v>
      </c>
      <c r="L19" s="11">
        <f t="shared" si="2"/>
        <v>0</v>
      </c>
      <c r="M19" s="11">
        <f t="shared" si="3"/>
        <v>0</v>
      </c>
      <c r="N19" s="84"/>
      <c r="O19" s="84"/>
      <c r="P19" s="72"/>
    </row>
    <row r="20" spans="1:16" ht="16.5" thickTop="1" thickBot="1" x14ac:dyDescent="0.3">
      <c r="A20" s="81"/>
      <c r="B20" s="2" t="s">
        <v>13</v>
      </c>
      <c r="C20" s="14">
        <v>397</v>
      </c>
      <c r="D20" s="2"/>
      <c r="E20" s="2"/>
      <c r="F20" s="1">
        <v>2</v>
      </c>
      <c r="G20" s="25"/>
      <c r="H20" s="25"/>
      <c r="I20" s="25"/>
      <c r="J20" s="11">
        <f t="shared" si="0"/>
        <v>0</v>
      </c>
      <c r="K20" s="11">
        <f t="shared" si="1"/>
        <v>0</v>
      </c>
      <c r="L20" s="11">
        <f t="shared" si="2"/>
        <v>0</v>
      </c>
      <c r="M20" s="11">
        <f t="shared" si="3"/>
        <v>0</v>
      </c>
      <c r="N20" s="85"/>
      <c r="O20" s="85"/>
      <c r="P20" s="72"/>
    </row>
    <row r="21" spans="1:16" ht="16.5" thickTop="1" thickBot="1" x14ac:dyDescent="0.3">
      <c r="A21" s="82" t="s">
        <v>18</v>
      </c>
      <c r="B21" s="2" t="s">
        <v>11</v>
      </c>
      <c r="C21" s="14"/>
      <c r="D21" s="2"/>
      <c r="E21" s="2"/>
      <c r="F21" s="1">
        <v>3</v>
      </c>
      <c r="G21" s="25"/>
      <c r="H21" s="25"/>
      <c r="I21" s="25"/>
      <c r="J21" s="11">
        <f t="shared" si="0"/>
        <v>0</v>
      </c>
      <c r="K21" s="11">
        <f t="shared" si="1"/>
        <v>0</v>
      </c>
      <c r="L21" s="11">
        <f t="shared" si="2"/>
        <v>0</v>
      </c>
      <c r="M21" s="11">
        <f t="shared" si="3"/>
        <v>0</v>
      </c>
      <c r="N21" s="83">
        <f t="shared" ref="N21" si="4">SUM(M21:M23)</f>
        <v>0</v>
      </c>
      <c r="O21" s="83">
        <f>(F21*M21)+(F22*M22)+(F23*M23)</f>
        <v>0</v>
      </c>
      <c r="P21" s="72"/>
    </row>
    <row r="22" spans="1:16" ht="16.5" thickTop="1" thickBot="1" x14ac:dyDescent="0.3">
      <c r="A22" s="78"/>
      <c r="B22" s="2" t="s">
        <v>12</v>
      </c>
      <c r="C22" s="14"/>
      <c r="D22" s="2"/>
      <c r="E22" s="2"/>
      <c r="F22" s="1">
        <v>2</v>
      </c>
      <c r="G22" s="25"/>
      <c r="H22" s="25"/>
      <c r="I22" s="25"/>
      <c r="J22" s="11">
        <f t="shared" si="0"/>
        <v>0</v>
      </c>
      <c r="K22" s="11">
        <f t="shared" si="1"/>
        <v>0</v>
      </c>
      <c r="L22" s="11">
        <f t="shared" si="2"/>
        <v>0</v>
      </c>
      <c r="M22" s="11">
        <f t="shared" si="3"/>
        <v>0</v>
      </c>
      <c r="N22" s="84"/>
      <c r="O22" s="84"/>
      <c r="P22" s="72"/>
    </row>
    <row r="23" spans="1:16" ht="16.5" thickTop="1" thickBot="1" x14ac:dyDescent="0.3">
      <c r="A23" s="81"/>
      <c r="B23" s="2" t="s">
        <v>13</v>
      </c>
      <c r="C23" s="14"/>
      <c r="D23" s="2"/>
      <c r="E23" s="2"/>
      <c r="F23" s="1">
        <v>2</v>
      </c>
      <c r="G23" s="25"/>
      <c r="H23" s="25"/>
      <c r="I23" s="25"/>
      <c r="J23" s="11">
        <f t="shared" si="0"/>
        <v>0</v>
      </c>
      <c r="K23" s="11">
        <f t="shared" si="1"/>
        <v>0</v>
      </c>
      <c r="L23" s="11">
        <f t="shared" si="2"/>
        <v>0</v>
      </c>
      <c r="M23" s="11">
        <f t="shared" si="3"/>
        <v>0</v>
      </c>
      <c r="N23" s="85"/>
      <c r="O23" s="85"/>
      <c r="P23" s="72"/>
    </row>
    <row r="24" spans="1:16" ht="16.5" thickTop="1" thickBot="1" x14ac:dyDescent="0.3">
      <c r="A24" s="77" t="s">
        <v>19</v>
      </c>
      <c r="B24" s="2" t="s">
        <v>11</v>
      </c>
      <c r="C24" s="7">
        <v>10</v>
      </c>
      <c r="D24" s="2"/>
      <c r="E24" s="2"/>
      <c r="F24" s="1">
        <v>3</v>
      </c>
      <c r="G24" s="25"/>
      <c r="H24" s="25"/>
      <c r="I24" s="25"/>
      <c r="J24" s="11">
        <f t="shared" si="0"/>
        <v>0</v>
      </c>
      <c r="K24" s="11">
        <f t="shared" si="1"/>
        <v>0</v>
      </c>
      <c r="L24" s="11">
        <f t="shared" si="2"/>
        <v>0</v>
      </c>
      <c r="M24" s="11">
        <f t="shared" si="3"/>
        <v>0</v>
      </c>
      <c r="N24" s="83">
        <f t="shared" ref="N24" si="5">SUM(M24:M26)</f>
        <v>0</v>
      </c>
      <c r="O24" s="83">
        <f>(F24*M24)+(F25*M25)+(F26*M26)</f>
        <v>0</v>
      </c>
      <c r="P24" s="72"/>
    </row>
    <row r="25" spans="1:16" ht="16.5" thickTop="1" thickBot="1" x14ac:dyDescent="0.3">
      <c r="A25" s="78"/>
      <c r="B25" s="2" t="s">
        <v>12</v>
      </c>
      <c r="C25" s="7">
        <v>8</v>
      </c>
      <c r="D25" s="2"/>
      <c r="E25" s="2"/>
      <c r="F25" s="1">
        <v>2</v>
      </c>
      <c r="G25" s="25"/>
      <c r="H25" s="25"/>
      <c r="I25" s="25"/>
      <c r="J25" s="11">
        <f t="shared" si="0"/>
        <v>0</v>
      </c>
      <c r="K25" s="11">
        <f t="shared" si="1"/>
        <v>0</v>
      </c>
      <c r="L25" s="11">
        <f t="shared" si="2"/>
        <v>0</v>
      </c>
      <c r="M25" s="11">
        <f t="shared" si="3"/>
        <v>0</v>
      </c>
      <c r="N25" s="84"/>
      <c r="O25" s="84"/>
      <c r="P25" s="72"/>
    </row>
    <row r="26" spans="1:16" ht="16.5" thickTop="1" thickBot="1" x14ac:dyDescent="0.3">
      <c r="A26" s="81"/>
      <c r="B26" s="2" t="s">
        <v>13</v>
      </c>
      <c r="C26" s="7">
        <v>10</v>
      </c>
      <c r="D26" s="2"/>
      <c r="E26" s="2"/>
      <c r="F26" s="1">
        <v>2</v>
      </c>
      <c r="G26" s="25"/>
      <c r="H26" s="25"/>
      <c r="I26" s="25"/>
      <c r="J26" s="11">
        <f t="shared" si="0"/>
        <v>0</v>
      </c>
      <c r="K26" s="11">
        <f t="shared" si="1"/>
        <v>0</v>
      </c>
      <c r="L26" s="11">
        <f t="shared" si="2"/>
        <v>0</v>
      </c>
      <c r="M26" s="11">
        <f t="shared" si="3"/>
        <v>0</v>
      </c>
      <c r="N26" s="85"/>
      <c r="O26" s="85"/>
      <c r="P26" s="72"/>
    </row>
    <row r="27" spans="1:16" ht="16.5" thickTop="1" thickBot="1" x14ac:dyDescent="0.3">
      <c r="A27" s="77" t="s">
        <v>20</v>
      </c>
      <c r="B27" s="2" t="s">
        <v>11</v>
      </c>
      <c r="C27" s="7">
        <v>26</v>
      </c>
      <c r="D27" s="2"/>
      <c r="E27" s="2"/>
      <c r="F27" s="1">
        <v>3</v>
      </c>
      <c r="G27" s="25"/>
      <c r="H27" s="25"/>
      <c r="I27" s="25"/>
      <c r="J27" s="11">
        <f t="shared" si="0"/>
        <v>0</v>
      </c>
      <c r="K27" s="11">
        <f t="shared" si="1"/>
        <v>0</v>
      </c>
      <c r="L27" s="11">
        <f t="shared" si="2"/>
        <v>0</v>
      </c>
      <c r="M27" s="11">
        <f t="shared" si="3"/>
        <v>0</v>
      </c>
      <c r="N27" s="83">
        <f t="shared" ref="N27" si="6">SUM(M27:M29)</f>
        <v>0</v>
      </c>
      <c r="O27" s="83">
        <f>(F27*M27)+(F28*M28)+(F29*M29)</f>
        <v>0</v>
      </c>
      <c r="P27" s="72"/>
    </row>
    <row r="28" spans="1:16" ht="16.5" thickTop="1" thickBot="1" x14ac:dyDescent="0.3">
      <c r="A28" s="78"/>
      <c r="B28" s="2" t="s">
        <v>12</v>
      </c>
      <c r="C28" s="7">
        <v>0</v>
      </c>
      <c r="D28" s="2"/>
      <c r="E28" s="2"/>
      <c r="F28" s="1">
        <v>2</v>
      </c>
      <c r="G28" s="25"/>
      <c r="H28" s="25"/>
      <c r="I28" s="25"/>
      <c r="J28" s="11">
        <f t="shared" si="0"/>
        <v>0</v>
      </c>
      <c r="K28" s="11">
        <f t="shared" si="1"/>
        <v>0</v>
      </c>
      <c r="L28" s="11">
        <f t="shared" si="2"/>
        <v>0</v>
      </c>
      <c r="M28" s="11">
        <f t="shared" si="3"/>
        <v>0</v>
      </c>
      <c r="N28" s="84"/>
      <c r="O28" s="84"/>
      <c r="P28" s="72"/>
    </row>
    <row r="29" spans="1:16" ht="16.5" thickTop="1" thickBot="1" x14ac:dyDescent="0.3">
      <c r="A29" s="81"/>
      <c r="B29" s="2" t="s">
        <v>13</v>
      </c>
      <c r="C29" s="7">
        <v>26</v>
      </c>
      <c r="D29" s="2"/>
      <c r="E29" s="2"/>
      <c r="F29" s="1">
        <v>2</v>
      </c>
      <c r="G29" s="25"/>
      <c r="H29" s="25"/>
      <c r="I29" s="25"/>
      <c r="J29" s="11">
        <f t="shared" si="0"/>
        <v>0</v>
      </c>
      <c r="K29" s="11">
        <f t="shared" si="1"/>
        <v>0</v>
      </c>
      <c r="L29" s="11">
        <f t="shared" si="2"/>
        <v>0</v>
      </c>
      <c r="M29" s="11">
        <f t="shared" si="3"/>
        <v>0</v>
      </c>
      <c r="N29" s="85"/>
      <c r="O29" s="85"/>
      <c r="P29" s="72"/>
    </row>
    <row r="30" spans="1:16" ht="16.5" thickTop="1" thickBot="1" x14ac:dyDescent="0.3">
      <c r="A30" s="77" t="s">
        <v>21</v>
      </c>
      <c r="B30" s="2" t="s">
        <v>11</v>
      </c>
      <c r="C30" s="7">
        <v>10</v>
      </c>
      <c r="D30" s="2"/>
      <c r="E30" s="2"/>
      <c r="F30" s="1">
        <v>3</v>
      </c>
      <c r="G30" s="25"/>
      <c r="H30" s="25"/>
      <c r="I30" s="25"/>
      <c r="J30" s="11">
        <f t="shared" si="0"/>
        <v>0</v>
      </c>
      <c r="K30" s="11">
        <f t="shared" si="1"/>
        <v>0</v>
      </c>
      <c r="L30" s="11">
        <f t="shared" si="2"/>
        <v>0</v>
      </c>
      <c r="M30" s="11">
        <f t="shared" si="3"/>
        <v>0</v>
      </c>
      <c r="N30" s="83">
        <f t="shared" ref="N30" si="7">SUM(M30:M32)</f>
        <v>0</v>
      </c>
      <c r="O30" s="83">
        <f>(F30*M30)+(F31*M31)+(F32*M32)</f>
        <v>0</v>
      </c>
      <c r="P30" s="72"/>
    </row>
    <row r="31" spans="1:16" ht="16.5" thickTop="1" thickBot="1" x14ac:dyDescent="0.3">
      <c r="A31" s="78"/>
      <c r="B31" s="2" t="s">
        <v>12</v>
      </c>
      <c r="C31" s="7">
        <v>0</v>
      </c>
      <c r="D31" s="2"/>
      <c r="E31" s="2"/>
      <c r="F31" s="1">
        <v>2</v>
      </c>
      <c r="G31" s="25"/>
      <c r="H31" s="25"/>
      <c r="I31" s="25"/>
      <c r="J31" s="11">
        <f t="shared" si="0"/>
        <v>0</v>
      </c>
      <c r="K31" s="11">
        <f t="shared" si="1"/>
        <v>0</v>
      </c>
      <c r="L31" s="11">
        <f t="shared" si="2"/>
        <v>0</v>
      </c>
      <c r="M31" s="11">
        <f t="shared" si="3"/>
        <v>0</v>
      </c>
      <c r="N31" s="84"/>
      <c r="O31" s="84"/>
      <c r="P31" s="72"/>
    </row>
    <row r="32" spans="1:16" ht="16.5" thickTop="1" thickBot="1" x14ac:dyDescent="0.3">
      <c r="A32" s="81"/>
      <c r="B32" s="2" t="s">
        <v>13</v>
      </c>
      <c r="C32" s="7">
        <v>10</v>
      </c>
      <c r="D32" s="2"/>
      <c r="E32" s="2"/>
      <c r="F32" s="1">
        <v>2</v>
      </c>
      <c r="G32" s="25"/>
      <c r="H32" s="25"/>
      <c r="I32" s="25"/>
      <c r="J32" s="11">
        <f t="shared" si="0"/>
        <v>0</v>
      </c>
      <c r="K32" s="11">
        <f t="shared" si="1"/>
        <v>0</v>
      </c>
      <c r="L32" s="11">
        <f t="shared" si="2"/>
        <v>0</v>
      </c>
      <c r="M32" s="11">
        <f t="shared" si="3"/>
        <v>0</v>
      </c>
      <c r="N32" s="85"/>
      <c r="O32" s="85"/>
      <c r="P32" s="72"/>
    </row>
    <row r="33" spans="1:16" ht="16.5" thickTop="1" thickBot="1" x14ac:dyDescent="0.3">
      <c r="A33" s="77" t="s">
        <v>22</v>
      </c>
      <c r="B33" s="2" t="s">
        <v>11</v>
      </c>
      <c r="C33" s="7">
        <v>33</v>
      </c>
      <c r="D33" s="2"/>
      <c r="E33" s="2"/>
      <c r="F33" s="1">
        <v>3</v>
      </c>
      <c r="G33" s="25"/>
      <c r="H33" s="25"/>
      <c r="I33" s="25"/>
      <c r="J33" s="11">
        <f t="shared" si="0"/>
        <v>0</v>
      </c>
      <c r="K33" s="11">
        <f t="shared" si="1"/>
        <v>0</v>
      </c>
      <c r="L33" s="11">
        <f t="shared" si="2"/>
        <v>0</v>
      </c>
      <c r="M33" s="11">
        <f t="shared" si="3"/>
        <v>0</v>
      </c>
      <c r="N33" s="83">
        <f t="shared" ref="N33" si="8">SUM(M33:M35)</f>
        <v>0</v>
      </c>
      <c r="O33" s="83">
        <f>(F33*M33)+(F34*M34)+(F35*M35)</f>
        <v>0</v>
      </c>
      <c r="P33" s="72"/>
    </row>
    <row r="34" spans="1:16" ht="16.5" thickTop="1" thickBot="1" x14ac:dyDescent="0.3">
      <c r="A34" s="78"/>
      <c r="B34" s="2" t="s">
        <v>12</v>
      </c>
      <c r="C34" s="7">
        <v>12</v>
      </c>
      <c r="D34" s="2"/>
      <c r="E34" s="2"/>
      <c r="F34" s="1">
        <v>2</v>
      </c>
      <c r="G34" s="25"/>
      <c r="H34" s="25"/>
      <c r="I34" s="25"/>
      <c r="J34" s="11">
        <f t="shared" si="0"/>
        <v>0</v>
      </c>
      <c r="K34" s="11">
        <f t="shared" si="1"/>
        <v>0</v>
      </c>
      <c r="L34" s="11">
        <f t="shared" si="2"/>
        <v>0</v>
      </c>
      <c r="M34" s="11">
        <f t="shared" si="3"/>
        <v>0</v>
      </c>
      <c r="N34" s="84"/>
      <c r="O34" s="84"/>
      <c r="P34" s="72"/>
    </row>
    <row r="35" spans="1:16" ht="16.5" thickTop="1" thickBot="1" x14ac:dyDescent="0.3">
      <c r="A35" s="78"/>
      <c r="B35" s="21" t="s">
        <v>13</v>
      </c>
      <c r="C35" s="9">
        <v>33</v>
      </c>
      <c r="D35" s="21"/>
      <c r="E35" s="21"/>
      <c r="F35" s="22">
        <v>2</v>
      </c>
      <c r="G35" s="25"/>
      <c r="H35" s="25"/>
      <c r="I35" s="25"/>
      <c r="J35" s="11">
        <f t="shared" si="0"/>
        <v>0</v>
      </c>
      <c r="K35" s="11">
        <f t="shared" si="1"/>
        <v>0</v>
      </c>
      <c r="L35" s="11">
        <f t="shared" si="2"/>
        <v>0</v>
      </c>
      <c r="M35" s="11">
        <f t="shared" si="3"/>
        <v>0</v>
      </c>
      <c r="N35" s="85"/>
      <c r="O35" s="85"/>
      <c r="P35" s="72"/>
    </row>
    <row r="36" spans="1:16" ht="16.5" thickTop="1" thickBot="1" x14ac:dyDescent="0.3">
      <c r="A36" s="80" t="s">
        <v>23</v>
      </c>
      <c r="B36" s="23" t="s">
        <v>11</v>
      </c>
      <c r="C36" s="23">
        <v>42</v>
      </c>
      <c r="D36" s="23"/>
      <c r="E36" s="23"/>
      <c r="F36" s="20">
        <v>3</v>
      </c>
      <c r="G36" s="25"/>
      <c r="H36" s="25"/>
      <c r="I36" s="25"/>
      <c r="J36" s="11">
        <f t="shared" si="0"/>
        <v>0</v>
      </c>
      <c r="K36" s="11">
        <f t="shared" si="1"/>
        <v>0</v>
      </c>
      <c r="L36" s="11">
        <f t="shared" si="2"/>
        <v>0</v>
      </c>
      <c r="M36" s="11">
        <f t="shared" si="3"/>
        <v>0</v>
      </c>
      <c r="N36" s="83">
        <f t="shared" ref="N36:N58" si="9">SUM(M36:M38)</f>
        <v>0</v>
      </c>
      <c r="O36" s="83">
        <f>(F36*M36)+(F37*M37)+(F38*M38)</f>
        <v>0</v>
      </c>
      <c r="P36" s="72"/>
    </row>
    <row r="37" spans="1:16" ht="16.5" thickTop="1" thickBot="1" x14ac:dyDescent="0.3">
      <c r="A37" s="78"/>
      <c r="B37" s="23" t="s">
        <v>12</v>
      </c>
      <c r="C37" s="23">
        <v>0</v>
      </c>
      <c r="D37" s="23"/>
      <c r="E37" s="23"/>
      <c r="F37" s="20">
        <v>2</v>
      </c>
      <c r="G37" s="25"/>
      <c r="H37" s="25"/>
      <c r="I37" s="25"/>
      <c r="J37" s="11">
        <f t="shared" si="0"/>
        <v>0</v>
      </c>
      <c r="K37" s="11">
        <f t="shared" si="1"/>
        <v>0</v>
      </c>
      <c r="L37" s="11">
        <f t="shared" si="2"/>
        <v>0</v>
      </c>
      <c r="M37" s="11">
        <f t="shared" si="3"/>
        <v>0</v>
      </c>
      <c r="N37" s="84"/>
      <c r="O37" s="84"/>
      <c r="P37" s="72"/>
    </row>
    <row r="38" spans="1:16" ht="16.5" thickTop="1" thickBot="1" x14ac:dyDescent="0.3">
      <c r="A38" s="81"/>
      <c r="B38" s="23" t="s">
        <v>13</v>
      </c>
      <c r="C38" s="23">
        <v>42</v>
      </c>
      <c r="D38" s="23"/>
      <c r="E38" s="23"/>
      <c r="F38" s="20">
        <v>2</v>
      </c>
      <c r="G38" s="25"/>
      <c r="H38" s="25"/>
      <c r="I38" s="25"/>
      <c r="J38" s="11">
        <f t="shared" si="0"/>
        <v>0</v>
      </c>
      <c r="K38" s="11">
        <f t="shared" si="1"/>
        <v>0</v>
      </c>
      <c r="L38" s="11">
        <f t="shared" si="2"/>
        <v>0</v>
      </c>
      <c r="M38" s="11">
        <f t="shared" si="3"/>
        <v>0</v>
      </c>
      <c r="N38" s="85"/>
      <c r="O38" s="85"/>
      <c r="P38" s="72"/>
    </row>
    <row r="39" spans="1:16" ht="28.15" customHeight="1" thickTop="1" thickBot="1" x14ac:dyDescent="0.3">
      <c r="A39" s="82" t="s">
        <v>24</v>
      </c>
      <c r="B39" s="23" t="s">
        <v>11</v>
      </c>
      <c r="C39" s="23">
        <v>213.65</v>
      </c>
      <c r="D39" s="23"/>
      <c r="E39" s="23"/>
      <c r="F39" s="20">
        <v>3</v>
      </c>
      <c r="G39" s="25"/>
      <c r="H39" s="25"/>
      <c r="I39" s="25"/>
      <c r="J39" s="11">
        <f t="shared" si="0"/>
        <v>0</v>
      </c>
      <c r="K39" s="11">
        <f t="shared" si="1"/>
        <v>0</v>
      </c>
      <c r="L39" s="11">
        <f t="shared" si="2"/>
        <v>0</v>
      </c>
      <c r="M39" s="11">
        <f t="shared" si="3"/>
        <v>0</v>
      </c>
      <c r="N39" s="83">
        <f t="shared" si="9"/>
        <v>0</v>
      </c>
      <c r="O39" s="83">
        <f>(F39*M39)+(F40*M40)+(F41*M41)</f>
        <v>0</v>
      </c>
      <c r="P39" s="72"/>
    </row>
    <row r="40" spans="1:16" ht="16.5" thickTop="1" thickBot="1" x14ac:dyDescent="0.3">
      <c r="A40" s="78"/>
      <c r="B40" s="23" t="s">
        <v>12</v>
      </c>
      <c r="C40" s="23">
        <v>37.5</v>
      </c>
      <c r="D40" s="23"/>
      <c r="E40" s="23"/>
      <c r="F40" s="20">
        <v>2</v>
      </c>
      <c r="G40" s="25"/>
      <c r="H40" s="25"/>
      <c r="I40" s="25"/>
      <c r="J40" s="11">
        <f t="shared" si="0"/>
        <v>0</v>
      </c>
      <c r="K40" s="11">
        <f t="shared" si="1"/>
        <v>0</v>
      </c>
      <c r="L40" s="11">
        <f t="shared" si="2"/>
        <v>0</v>
      </c>
      <c r="M40" s="11">
        <f t="shared" si="3"/>
        <v>0</v>
      </c>
      <c r="N40" s="84"/>
      <c r="O40" s="84"/>
      <c r="P40" s="72"/>
    </row>
    <row r="41" spans="1:16" ht="16.5" thickTop="1" thickBot="1" x14ac:dyDescent="0.3">
      <c r="A41" s="81"/>
      <c r="B41" s="23" t="s">
        <v>13</v>
      </c>
      <c r="C41" s="23">
        <v>213.65</v>
      </c>
      <c r="D41" s="23"/>
      <c r="E41" s="23"/>
      <c r="F41" s="20">
        <v>2</v>
      </c>
      <c r="G41" s="25"/>
      <c r="H41" s="25"/>
      <c r="I41" s="25"/>
      <c r="J41" s="11">
        <f t="shared" si="0"/>
        <v>0</v>
      </c>
      <c r="K41" s="11">
        <f t="shared" si="1"/>
        <v>0</v>
      </c>
      <c r="L41" s="11">
        <f t="shared" si="2"/>
        <v>0</v>
      </c>
      <c r="M41" s="11">
        <f t="shared" si="3"/>
        <v>0</v>
      </c>
      <c r="N41" s="85"/>
      <c r="O41" s="85"/>
      <c r="P41" s="72"/>
    </row>
    <row r="42" spans="1:16" ht="16.5" thickTop="1" thickBot="1" x14ac:dyDescent="0.3">
      <c r="A42" s="77" t="s">
        <v>25</v>
      </c>
      <c r="B42" s="23" t="s">
        <v>11</v>
      </c>
      <c r="C42" s="23">
        <v>134.69999999999999</v>
      </c>
      <c r="D42" s="23"/>
      <c r="E42" s="23"/>
      <c r="F42" s="20">
        <v>3</v>
      </c>
      <c r="G42" s="25"/>
      <c r="H42" s="25"/>
      <c r="I42" s="25"/>
      <c r="J42" s="11">
        <f t="shared" si="0"/>
        <v>0</v>
      </c>
      <c r="K42" s="11">
        <f t="shared" si="1"/>
        <v>0</v>
      </c>
      <c r="L42" s="11">
        <f t="shared" si="2"/>
        <v>0</v>
      </c>
      <c r="M42" s="11">
        <f t="shared" si="3"/>
        <v>0</v>
      </c>
      <c r="N42" s="83">
        <f t="shared" si="9"/>
        <v>0</v>
      </c>
      <c r="O42" s="83">
        <f>(F42*M42)+(F43*M43)+(F44*M44)</f>
        <v>0</v>
      </c>
      <c r="P42" s="72"/>
    </row>
    <row r="43" spans="1:16" ht="16.5" thickTop="1" thickBot="1" x14ac:dyDescent="0.3">
      <c r="A43" s="78"/>
      <c r="B43" s="23" t="s">
        <v>12</v>
      </c>
      <c r="C43" s="23">
        <v>581</v>
      </c>
      <c r="D43" s="23"/>
      <c r="E43" s="23"/>
      <c r="F43" s="20">
        <v>2</v>
      </c>
      <c r="G43" s="25"/>
      <c r="H43" s="25"/>
      <c r="I43" s="25"/>
      <c r="J43" s="11">
        <f t="shared" si="0"/>
        <v>0</v>
      </c>
      <c r="K43" s="11">
        <f t="shared" si="1"/>
        <v>0</v>
      </c>
      <c r="L43" s="11">
        <f t="shared" si="2"/>
        <v>0</v>
      </c>
      <c r="M43" s="11">
        <f t="shared" si="3"/>
        <v>0</v>
      </c>
      <c r="N43" s="84"/>
      <c r="O43" s="84"/>
      <c r="P43" s="72"/>
    </row>
    <row r="44" spans="1:16" ht="16.5" thickTop="1" thickBot="1" x14ac:dyDescent="0.3">
      <c r="A44" s="81"/>
      <c r="B44" s="23" t="s">
        <v>13</v>
      </c>
      <c r="C44" s="23">
        <v>134.69999999999999</v>
      </c>
      <c r="D44" s="23"/>
      <c r="E44" s="23"/>
      <c r="F44" s="20">
        <v>2</v>
      </c>
      <c r="G44" s="25"/>
      <c r="H44" s="25"/>
      <c r="I44" s="25"/>
      <c r="J44" s="11">
        <f t="shared" si="0"/>
        <v>0</v>
      </c>
      <c r="K44" s="11">
        <f t="shared" si="1"/>
        <v>0</v>
      </c>
      <c r="L44" s="11">
        <f t="shared" si="2"/>
        <v>0</v>
      </c>
      <c r="M44" s="11">
        <f t="shared" si="3"/>
        <v>0</v>
      </c>
      <c r="N44" s="85"/>
      <c r="O44" s="85"/>
      <c r="P44" s="72"/>
    </row>
    <row r="45" spans="1:16" ht="16.5" thickTop="1" thickBot="1" x14ac:dyDescent="0.3">
      <c r="A45" s="78" t="s">
        <v>26</v>
      </c>
      <c r="B45" s="3" t="s">
        <v>11</v>
      </c>
      <c r="C45" s="8">
        <v>39.479999999999997</v>
      </c>
      <c r="D45" s="3"/>
      <c r="E45" s="3"/>
      <c r="F45" s="4">
        <v>3</v>
      </c>
      <c r="G45" s="25"/>
      <c r="H45" s="25"/>
      <c r="I45" s="25"/>
      <c r="J45" s="11">
        <f t="shared" si="0"/>
        <v>0</v>
      </c>
      <c r="K45" s="11">
        <f t="shared" si="1"/>
        <v>0</v>
      </c>
      <c r="L45" s="11">
        <f t="shared" si="2"/>
        <v>0</v>
      </c>
      <c r="M45" s="11">
        <f t="shared" si="3"/>
        <v>0</v>
      </c>
      <c r="N45" s="83">
        <f t="shared" si="9"/>
        <v>0</v>
      </c>
      <c r="O45" s="83">
        <f>(F45*M45)+(F46*M46)+(F47*M47)</f>
        <v>0</v>
      </c>
      <c r="P45" s="72"/>
    </row>
    <row r="46" spans="1:16" ht="16.5" thickTop="1" thickBot="1" x14ac:dyDescent="0.3">
      <c r="A46" s="78"/>
      <c r="B46" s="2" t="s">
        <v>12</v>
      </c>
      <c r="C46" s="7">
        <v>0</v>
      </c>
      <c r="D46" s="2"/>
      <c r="E46" s="2"/>
      <c r="F46" s="1">
        <v>2</v>
      </c>
      <c r="G46" s="25"/>
      <c r="H46" s="25"/>
      <c r="I46" s="25"/>
      <c r="J46" s="11">
        <f t="shared" si="0"/>
        <v>0</v>
      </c>
      <c r="K46" s="11">
        <f t="shared" si="1"/>
        <v>0</v>
      </c>
      <c r="L46" s="11">
        <f t="shared" si="2"/>
        <v>0</v>
      </c>
      <c r="M46" s="11">
        <f t="shared" si="3"/>
        <v>0</v>
      </c>
      <c r="N46" s="84"/>
      <c r="O46" s="84"/>
      <c r="P46" s="72"/>
    </row>
    <row r="47" spans="1:16" ht="16.5" thickTop="1" thickBot="1" x14ac:dyDescent="0.3">
      <c r="A47" s="81"/>
      <c r="B47" s="2" t="s">
        <v>13</v>
      </c>
      <c r="C47" s="7">
        <v>39.479999999999997</v>
      </c>
      <c r="D47" s="2"/>
      <c r="E47" s="2"/>
      <c r="F47" s="1">
        <v>2</v>
      </c>
      <c r="G47" s="25"/>
      <c r="H47" s="25"/>
      <c r="I47" s="25"/>
      <c r="J47" s="11">
        <f t="shared" si="0"/>
        <v>0</v>
      </c>
      <c r="K47" s="11">
        <f t="shared" si="1"/>
        <v>0</v>
      </c>
      <c r="L47" s="11">
        <f t="shared" si="2"/>
        <v>0</v>
      </c>
      <c r="M47" s="11">
        <f t="shared" si="3"/>
        <v>0</v>
      </c>
      <c r="N47" s="85"/>
      <c r="O47" s="85"/>
      <c r="P47" s="72"/>
    </row>
    <row r="48" spans="1:16" ht="16.5" thickTop="1" thickBot="1" x14ac:dyDescent="0.3">
      <c r="A48" s="77" t="s">
        <v>27</v>
      </c>
      <c r="B48" s="2" t="s">
        <v>11</v>
      </c>
      <c r="C48" s="7">
        <v>39.479999999999997</v>
      </c>
      <c r="D48" s="2"/>
      <c r="E48" s="2"/>
      <c r="F48" s="1">
        <v>3</v>
      </c>
      <c r="G48" s="25"/>
      <c r="H48" s="25"/>
      <c r="I48" s="25"/>
      <c r="J48" s="11">
        <f t="shared" si="0"/>
        <v>0</v>
      </c>
      <c r="K48" s="11">
        <f t="shared" si="1"/>
        <v>0</v>
      </c>
      <c r="L48" s="11">
        <f t="shared" si="2"/>
        <v>0</v>
      </c>
      <c r="M48" s="11">
        <f t="shared" si="3"/>
        <v>0</v>
      </c>
      <c r="N48" s="83">
        <f t="shared" si="9"/>
        <v>0</v>
      </c>
      <c r="O48" s="83">
        <f>(F48*M48)+(F49*M49)+(F50*M50)</f>
        <v>0</v>
      </c>
      <c r="P48" s="72"/>
    </row>
    <row r="49" spans="1:16" ht="16.5" thickTop="1" thickBot="1" x14ac:dyDescent="0.3">
      <c r="A49" s="78"/>
      <c r="B49" s="2" t="s">
        <v>12</v>
      </c>
      <c r="C49" s="7">
        <v>0</v>
      </c>
      <c r="D49" s="2"/>
      <c r="E49" s="2"/>
      <c r="F49" s="1">
        <v>2</v>
      </c>
      <c r="G49" s="25"/>
      <c r="H49" s="25"/>
      <c r="I49" s="25"/>
      <c r="J49" s="11">
        <f t="shared" si="0"/>
        <v>0</v>
      </c>
      <c r="K49" s="11">
        <f t="shared" si="1"/>
        <v>0</v>
      </c>
      <c r="L49" s="11">
        <f t="shared" si="2"/>
        <v>0</v>
      </c>
      <c r="M49" s="11">
        <f t="shared" si="3"/>
        <v>0</v>
      </c>
      <c r="N49" s="84"/>
      <c r="O49" s="84"/>
      <c r="P49" s="72"/>
    </row>
    <row r="50" spans="1:16" ht="16.5" thickTop="1" thickBot="1" x14ac:dyDescent="0.3">
      <c r="A50" s="81"/>
      <c r="B50" s="2" t="s">
        <v>13</v>
      </c>
      <c r="C50" s="7">
        <v>39.479999999999997</v>
      </c>
      <c r="D50" s="2"/>
      <c r="E50" s="2"/>
      <c r="F50" s="1">
        <v>2</v>
      </c>
      <c r="G50" s="25"/>
      <c r="H50" s="25"/>
      <c r="I50" s="25"/>
      <c r="J50" s="11">
        <f t="shared" si="0"/>
        <v>0</v>
      </c>
      <c r="K50" s="11">
        <f t="shared" si="1"/>
        <v>0</v>
      </c>
      <c r="L50" s="11">
        <f t="shared" si="2"/>
        <v>0</v>
      </c>
      <c r="M50" s="11">
        <f t="shared" si="3"/>
        <v>0</v>
      </c>
      <c r="N50" s="85"/>
      <c r="O50" s="85"/>
      <c r="P50" s="72"/>
    </row>
    <row r="51" spans="1:16" ht="16.5" thickTop="1" thickBot="1" x14ac:dyDescent="0.3">
      <c r="A51" s="43" t="s">
        <v>28</v>
      </c>
      <c r="B51" s="3" t="s">
        <v>11</v>
      </c>
      <c r="C51" s="7">
        <v>276</v>
      </c>
      <c r="D51" s="2"/>
      <c r="E51" s="2"/>
      <c r="F51" s="1">
        <v>3</v>
      </c>
      <c r="G51" s="25"/>
      <c r="H51" s="25"/>
      <c r="I51" s="25"/>
      <c r="J51" s="11">
        <f t="shared" si="0"/>
        <v>0</v>
      </c>
      <c r="K51" s="11">
        <f t="shared" si="1"/>
        <v>0</v>
      </c>
      <c r="L51" s="11">
        <f t="shared" si="2"/>
        <v>0</v>
      </c>
      <c r="M51" s="11">
        <f t="shared" si="3"/>
        <v>0</v>
      </c>
      <c r="N51" s="24">
        <f>M51</f>
        <v>0</v>
      </c>
      <c r="O51" s="24">
        <f>F51*N51</f>
        <v>0</v>
      </c>
      <c r="P51" s="67"/>
    </row>
    <row r="52" spans="1:16" ht="16.5" thickTop="1" thickBot="1" x14ac:dyDescent="0.3">
      <c r="A52" s="77" t="s">
        <v>29</v>
      </c>
      <c r="B52" s="2" t="s">
        <v>11</v>
      </c>
      <c r="C52" s="23">
        <v>14</v>
      </c>
      <c r="D52" s="2"/>
      <c r="E52" s="2"/>
      <c r="F52" s="20">
        <v>3</v>
      </c>
      <c r="G52" s="25"/>
      <c r="H52" s="25"/>
      <c r="I52" s="25"/>
      <c r="J52" s="11">
        <f t="shared" si="0"/>
        <v>0</v>
      </c>
      <c r="K52" s="11">
        <f t="shared" si="1"/>
        <v>0</v>
      </c>
      <c r="L52" s="11">
        <f t="shared" si="2"/>
        <v>0</v>
      </c>
      <c r="M52" s="11">
        <f t="shared" si="3"/>
        <v>0</v>
      </c>
      <c r="N52" s="83">
        <f t="shared" si="9"/>
        <v>0</v>
      </c>
      <c r="O52" s="83">
        <f>(F52*M52)+(F53*M53)+(F54*M54)</f>
        <v>0</v>
      </c>
      <c r="P52" s="72"/>
    </row>
    <row r="53" spans="1:16" ht="16.5" thickTop="1" thickBot="1" x14ac:dyDescent="0.3">
      <c r="A53" s="78"/>
      <c r="B53" s="2" t="s">
        <v>12</v>
      </c>
      <c r="C53" s="23">
        <v>1.4</v>
      </c>
      <c r="D53" s="2"/>
      <c r="E53" s="2"/>
      <c r="F53" s="20">
        <v>2</v>
      </c>
      <c r="G53" s="25"/>
      <c r="H53" s="25"/>
      <c r="I53" s="25"/>
      <c r="J53" s="11">
        <f t="shared" si="0"/>
        <v>0</v>
      </c>
      <c r="K53" s="11">
        <f t="shared" si="1"/>
        <v>0</v>
      </c>
      <c r="L53" s="11">
        <f t="shared" si="2"/>
        <v>0</v>
      </c>
      <c r="M53" s="11">
        <f t="shared" si="3"/>
        <v>0</v>
      </c>
      <c r="N53" s="84"/>
      <c r="O53" s="84"/>
      <c r="P53" s="72"/>
    </row>
    <row r="54" spans="1:16" ht="16.5" thickTop="1" thickBot="1" x14ac:dyDescent="0.3">
      <c r="A54" s="81"/>
      <c r="B54" s="23" t="s">
        <v>13</v>
      </c>
      <c r="C54" s="23">
        <v>14</v>
      </c>
      <c r="D54" s="23"/>
      <c r="E54" s="23"/>
      <c r="F54" s="20">
        <v>2</v>
      </c>
      <c r="G54" s="25"/>
      <c r="H54" s="25"/>
      <c r="I54" s="25"/>
      <c r="J54" s="11">
        <f t="shared" si="0"/>
        <v>0</v>
      </c>
      <c r="K54" s="11">
        <f t="shared" si="1"/>
        <v>0</v>
      </c>
      <c r="L54" s="11">
        <f t="shared" si="2"/>
        <v>0</v>
      </c>
      <c r="M54" s="11">
        <f t="shared" si="3"/>
        <v>0</v>
      </c>
      <c r="N54" s="85"/>
      <c r="O54" s="85"/>
      <c r="P54" s="72"/>
    </row>
    <row r="55" spans="1:16" ht="16.5" thickTop="1" thickBot="1" x14ac:dyDescent="0.3">
      <c r="A55" s="77" t="s">
        <v>30</v>
      </c>
      <c r="B55" s="23" t="s">
        <v>11</v>
      </c>
      <c r="C55" s="23">
        <v>14</v>
      </c>
      <c r="D55" s="23"/>
      <c r="E55" s="23"/>
      <c r="F55" s="20">
        <v>3</v>
      </c>
      <c r="G55" s="25"/>
      <c r="H55" s="25"/>
      <c r="I55" s="25"/>
      <c r="J55" s="11">
        <f t="shared" si="0"/>
        <v>0</v>
      </c>
      <c r="K55" s="11">
        <f t="shared" si="1"/>
        <v>0</v>
      </c>
      <c r="L55" s="11">
        <f t="shared" si="2"/>
        <v>0</v>
      </c>
      <c r="M55" s="11">
        <f t="shared" si="3"/>
        <v>0</v>
      </c>
      <c r="N55" s="83">
        <f t="shared" si="9"/>
        <v>0</v>
      </c>
      <c r="O55" s="83">
        <f>(F55*M55)+(F56*M56)+(F57*M57)</f>
        <v>0</v>
      </c>
      <c r="P55" s="72"/>
    </row>
    <row r="56" spans="1:16" ht="16.5" thickTop="1" thickBot="1" x14ac:dyDescent="0.3">
      <c r="A56" s="78"/>
      <c r="B56" s="23" t="s">
        <v>12</v>
      </c>
      <c r="C56" s="23">
        <v>1.4</v>
      </c>
      <c r="D56" s="23"/>
      <c r="E56" s="23"/>
      <c r="F56" s="20">
        <v>2</v>
      </c>
      <c r="G56" s="25"/>
      <c r="H56" s="25"/>
      <c r="I56" s="25"/>
      <c r="J56" s="11">
        <f t="shared" si="0"/>
        <v>0</v>
      </c>
      <c r="K56" s="11">
        <f t="shared" si="1"/>
        <v>0</v>
      </c>
      <c r="L56" s="11">
        <f t="shared" si="2"/>
        <v>0</v>
      </c>
      <c r="M56" s="11">
        <f t="shared" si="3"/>
        <v>0</v>
      </c>
      <c r="N56" s="84"/>
      <c r="O56" s="84"/>
      <c r="P56" s="72"/>
    </row>
    <row r="57" spans="1:16" ht="16.5" thickTop="1" thickBot="1" x14ac:dyDescent="0.3">
      <c r="A57" s="81"/>
      <c r="B57" s="23" t="s">
        <v>13</v>
      </c>
      <c r="C57" s="23">
        <v>14</v>
      </c>
      <c r="D57" s="23"/>
      <c r="E57" s="23"/>
      <c r="F57" s="20">
        <v>2</v>
      </c>
      <c r="G57" s="25"/>
      <c r="H57" s="25"/>
      <c r="I57" s="25"/>
      <c r="J57" s="11">
        <f t="shared" si="0"/>
        <v>0</v>
      </c>
      <c r="K57" s="11">
        <f t="shared" si="1"/>
        <v>0</v>
      </c>
      <c r="L57" s="11">
        <f t="shared" si="2"/>
        <v>0</v>
      </c>
      <c r="M57" s="11">
        <f t="shared" si="3"/>
        <v>0</v>
      </c>
      <c r="N57" s="85"/>
      <c r="O57" s="85"/>
      <c r="P57" s="72"/>
    </row>
    <row r="58" spans="1:16" ht="16.5" thickTop="1" thickBot="1" x14ac:dyDescent="0.3">
      <c r="A58" s="77" t="s">
        <v>31</v>
      </c>
      <c r="B58" s="23" t="s">
        <v>11</v>
      </c>
      <c r="C58" s="23">
        <v>77</v>
      </c>
      <c r="D58" s="23"/>
      <c r="E58" s="23"/>
      <c r="F58" s="20">
        <v>3</v>
      </c>
      <c r="G58" s="25"/>
      <c r="H58" s="25"/>
      <c r="I58" s="25"/>
      <c r="J58" s="11">
        <f t="shared" si="0"/>
        <v>0</v>
      </c>
      <c r="K58" s="11">
        <f t="shared" si="1"/>
        <v>0</v>
      </c>
      <c r="L58" s="11">
        <f t="shared" si="2"/>
        <v>0</v>
      </c>
      <c r="M58" s="11">
        <f t="shared" si="3"/>
        <v>0</v>
      </c>
      <c r="N58" s="83">
        <f t="shared" si="9"/>
        <v>0</v>
      </c>
      <c r="O58" s="83">
        <f>(F58*M58)+(F59*M59)+(F60*M60)</f>
        <v>0</v>
      </c>
      <c r="P58" s="72"/>
    </row>
    <row r="59" spans="1:16" ht="16.5" thickTop="1" thickBot="1" x14ac:dyDescent="0.3">
      <c r="A59" s="78"/>
      <c r="B59" s="23" t="s">
        <v>12</v>
      </c>
      <c r="C59" s="23">
        <v>120</v>
      </c>
      <c r="D59" s="23"/>
      <c r="E59" s="23"/>
      <c r="F59" s="20">
        <v>2</v>
      </c>
      <c r="G59" s="25"/>
      <c r="H59" s="25"/>
      <c r="I59" s="25"/>
      <c r="J59" s="11">
        <f t="shared" si="0"/>
        <v>0</v>
      </c>
      <c r="K59" s="11">
        <f t="shared" si="1"/>
        <v>0</v>
      </c>
      <c r="L59" s="11">
        <f t="shared" si="2"/>
        <v>0</v>
      </c>
      <c r="M59" s="11">
        <f t="shared" si="3"/>
        <v>0</v>
      </c>
      <c r="N59" s="84"/>
      <c r="O59" s="84"/>
      <c r="P59" s="72"/>
    </row>
    <row r="60" spans="1:16" ht="16.5" thickTop="1" thickBot="1" x14ac:dyDescent="0.3">
      <c r="A60" s="79"/>
      <c r="B60" s="60" t="s">
        <v>13</v>
      </c>
      <c r="C60" s="60">
        <v>77</v>
      </c>
      <c r="D60" s="60"/>
      <c r="E60" s="60"/>
      <c r="F60" s="61">
        <v>2</v>
      </c>
      <c r="G60" s="62"/>
      <c r="H60" s="62"/>
      <c r="I60" s="62"/>
      <c r="J60" s="63">
        <f t="shared" si="0"/>
        <v>0</v>
      </c>
      <c r="K60" s="63">
        <f t="shared" si="1"/>
        <v>0</v>
      </c>
      <c r="L60" s="63">
        <f t="shared" si="2"/>
        <v>0</v>
      </c>
      <c r="M60" s="63">
        <f t="shared" si="3"/>
        <v>0</v>
      </c>
      <c r="N60" s="86"/>
      <c r="O60" s="86"/>
      <c r="P60" s="72"/>
    </row>
    <row r="61" spans="1:16" ht="14.25" thickTop="1" thickBot="1" x14ac:dyDescent="0.25"/>
    <row r="62" spans="1:16" ht="21" customHeight="1" thickTop="1" thickBot="1" x14ac:dyDescent="0.3">
      <c r="M62" s="65" t="s">
        <v>57</v>
      </c>
      <c r="N62" s="65"/>
      <c r="O62" s="66">
        <f>SUM(O5:O60)</f>
        <v>0</v>
      </c>
      <c r="P62" s="64"/>
    </row>
    <row r="63" spans="1:16" ht="13.5" thickTop="1" x14ac:dyDescent="0.2"/>
  </sheetData>
  <mergeCells count="85">
    <mergeCell ref="A27:A29"/>
    <mergeCell ref="A30:A32"/>
    <mergeCell ref="A33:A35"/>
    <mergeCell ref="J2:M2"/>
    <mergeCell ref="A5:A7"/>
    <mergeCell ref="A8:A10"/>
    <mergeCell ref="A11:A14"/>
    <mergeCell ref="A21:A23"/>
    <mergeCell ref="A24:A26"/>
    <mergeCell ref="A15:A17"/>
    <mergeCell ref="A18:A20"/>
    <mergeCell ref="A2:A4"/>
    <mergeCell ref="B2:B4"/>
    <mergeCell ref="C2:C4"/>
    <mergeCell ref="O2:O4"/>
    <mergeCell ref="M3:M4"/>
    <mergeCell ref="D2:D4"/>
    <mergeCell ref="E2:E4"/>
    <mergeCell ref="F2:F4"/>
    <mergeCell ref="G2:I2"/>
    <mergeCell ref="N2:N4"/>
    <mergeCell ref="N5:N7"/>
    <mergeCell ref="O5:O7"/>
    <mergeCell ref="N8:N10"/>
    <mergeCell ref="N11:N14"/>
    <mergeCell ref="O8:O10"/>
    <mergeCell ref="O11:O14"/>
    <mergeCell ref="N30:N32"/>
    <mergeCell ref="N33:N35"/>
    <mergeCell ref="O15:O17"/>
    <mergeCell ref="O18:O20"/>
    <mergeCell ref="O21:O23"/>
    <mergeCell ref="O24:O26"/>
    <mergeCell ref="O27:O29"/>
    <mergeCell ref="O30:O32"/>
    <mergeCell ref="O33:O35"/>
    <mergeCell ref="N15:N17"/>
    <mergeCell ref="N18:N20"/>
    <mergeCell ref="N21:N23"/>
    <mergeCell ref="N24:N26"/>
    <mergeCell ref="N27:N29"/>
    <mergeCell ref="N55:N57"/>
    <mergeCell ref="N58:N60"/>
    <mergeCell ref="N36:N38"/>
    <mergeCell ref="N39:N41"/>
    <mergeCell ref="N42:N44"/>
    <mergeCell ref="N45:N47"/>
    <mergeCell ref="N48:N50"/>
    <mergeCell ref="O39:O41"/>
    <mergeCell ref="O42:O44"/>
    <mergeCell ref="O45:O47"/>
    <mergeCell ref="O48:O50"/>
    <mergeCell ref="N52:N54"/>
    <mergeCell ref="P5:P7"/>
    <mergeCell ref="P8:P10"/>
    <mergeCell ref="P11:P14"/>
    <mergeCell ref="P15:P17"/>
    <mergeCell ref="A58:A60"/>
    <mergeCell ref="A36:A38"/>
    <mergeCell ref="A39:A41"/>
    <mergeCell ref="A42:A44"/>
    <mergeCell ref="A52:A54"/>
    <mergeCell ref="A55:A57"/>
    <mergeCell ref="A48:A50"/>
    <mergeCell ref="A45:A47"/>
    <mergeCell ref="O52:O54"/>
    <mergeCell ref="O55:O57"/>
    <mergeCell ref="O58:O60"/>
    <mergeCell ref="O36:O38"/>
    <mergeCell ref="P48:P50"/>
    <mergeCell ref="P52:P54"/>
    <mergeCell ref="P55:P57"/>
    <mergeCell ref="P58:P60"/>
    <mergeCell ref="A1:P1"/>
    <mergeCell ref="P33:P35"/>
    <mergeCell ref="P36:P38"/>
    <mergeCell ref="P39:P41"/>
    <mergeCell ref="P42:P44"/>
    <mergeCell ref="P45:P47"/>
    <mergeCell ref="P18:P20"/>
    <mergeCell ref="P21:P23"/>
    <mergeCell ref="P24:P26"/>
    <mergeCell ref="P27:P29"/>
    <mergeCell ref="P30:P32"/>
    <mergeCell ref="P2:P4"/>
  </mergeCells>
  <pageMargins left="0.70866141732283472" right="0.70866141732283472" top="0.74803149606299213" bottom="0.74803149606299213" header="0.31496062992125984" footer="0.31496062992125984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B5B699AE3B54E9BC3B1BC44F4C2E7" ma:contentTypeVersion="6" ma:contentTypeDescription="Een nieuw document maken." ma:contentTypeScope="" ma:versionID="9794e2df7a0da54fe05e616d7db7612a">
  <xsd:schema xmlns:xsd="http://www.w3.org/2001/XMLSchema" xmlns:xs="http://www.w3.org/2001/XMLSchema" xmlns:p="http://schemas.microsoft.com/office/2006/metadata/properties" xmlns:ns2="ec33cb56-5a6c-4918-a772-934501c94198" xmlns:ns3="9be4dd3a-381d-45c2-9e09-125b3d1db5bd" targetNamespace="http://schemas.microsoft.com/office/2006/metadata/properties" ma:root="true" ma:fieldsID="357be45fb852f3dc02a24df2bacfb241" ns2:_="" ns3:_="">
    <xsd:import namespace="ec33cb56-5a6c-4918-a772-934501c94198"/>
    <xsd:import namespace="9be4dd3a-381d-45c2-9e09-125b3d1db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3cb56-5a6c-4918-a772-934501c941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4dd3a-381d-45c2-9e09-125b3d1db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be4dd3a-381d-45c2-9e09-125b3d1db5bd">
      <UserInfo>
        <DisplayName>Greuter, Susanne</DisplayName>
        <AccountId>22</AccountId>
        <AccountType/>
      </UserInfo>
      <UserInfo>
        <DisplayName>Sterk, Brenda</DisplayName>
        <AccountId>37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65CC61C-41AF-49E1-A4E9-4E3B0084E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7182E0-B55F-462E-917D-495EC17D1A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33cb56-5a6c-4918-a772-934501c94198"/>
    <ds:schemaRef ds:uri="9be4dd3a-381d-45c2-9e09-125b3d1db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56A234-7947-488F-9954-F5E916DA6CA6}">
  <ds:schemaRefs>
    <ds:schemaRef ds:uri="9be4dd3a-381d-45c2-9e09-125b3d1db5b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c33cb56-5a6c-4918-a772-934501c9419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Organisatieprofiel</vt:lpstr>
      <vt:lpstr>Samenvatting</vt:lpstr>
      <vt:lpstr>Prijzenblad</vt:lpstr>
    </vt:vector>
  </TitlesOfParts>
  <Manager/>
  <Company>Gemeente Zaanstad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Visser, Tanja</dc:creator>
  <cp:keywords/>
  <dc:description/>
  <cp:lastModifiedBy>Tim Aberson | Bijzaak</cp:lastModifiedBy>
  <cp:revision/>
  <cp:lastPrinted>2024-04-02T11:11:48Z</cp:lastPrinted>
  <dcterms:created xsi:type="dcterms:W3CDTF">2024-01-26T07:12:56Z</dcterms:created>
  <dcterms:modified xsi:type="dcterms:W3CDTF">2024-04-25T11:59:29Z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0x010100578B5B699AE3B54E9BC3B1BC44F4C2E7</vt:lpwstr>
  </property>
  <property fmtid="{D5CDD505-2E9C-101B-9397-08002B2CF9AE}" pid="3" name="Order">
    <vt:r8>15200</vt:r8>
  </property>
  <property fmtid="{D5CDD505-2E9C-101B-9397-08002B2CF9AE}" pid="4" name="ComplianceAssetId">
    <vt:lpwstr/>
  </property>
  <property fmtid="{D5CDD505-2E9C-101B-9397-08002B2CF9AE}" pid="5" name="_activity">
    <vt:lpwstr>{"FileActivityType":"9","FileActivityTimeStamp":"2024-01-26T07:33:03.617Z","FileActivityUsersOnPage":[{"DisplayName":"Visser, Tanja","Id":"t.visser@zaanstad.nl"},{"DisplayName":"Greuter, Susanne","Id":"s.greuter@zaanstad.nl"},{"DisplayName":"Sterk, Brenda","Id":"b.sterk@zaanstad.nl"}],"FileActivityNavigationId":null}</vt:lpwstr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ha05b352ffb3473e988b841366c28f6f">
    <vt:lpwstr>O.3.1.1 Afhandelen verzoeken Facilitaire Zaken|982189c4-313b-438e-9c15-f0b63606167c</vt:lpwstr>
  </property>
  <property fmtid="{D5CDD505-2E9C-101B-9397-08002B2CF9AE}" pid="9" name="n4a6eba257ee4776b063e377a4c63306">
    <vt:lpwstr>Gemeente Zaanstad|5da99fe8-27ce-4ad9-925a-5d6e14d5f231</vt:lpwstr>
  </property>
  <property fmtid="{D5CDD505-2E9C-101B-9397-08002B2CF9AE}" pid="10" name="Status_Zaak">
    <vt:lpwstr>1;#Actief|81c20c87-c216-4937-bf94-ff7021bd769f</vt:lpwstr>
  </property>
  <property fmtid="{D5CDD505-2E9C-101B-9397-08002B2CF9AE}" pid="11" name="c94847eb54c24c8f9dc0c385bd1eebc2">
    <vt:lpwstr>Facilitaire Zaken|e4bdb08e-be41-4f84-9bb5-cddaf086f261</vt:lpwstr>
  </property>
  <property fmtid="{D5CDD505-2E9C-101B-9397-08002B2CF9AE}" pid="12" name="dd418d1d0122474984b379b82e2694a7">
    <vt:lpwstr>B0574|1c1ba151-0f0e-4b4e-b215-a5c0dae84579</vt:lpwstr>
  </property>
  <property fmtid="{D5CDD505-2E9C-101B-9397-08002B2CF9AE}" pid="13" name="_dlc_DocIdItemGuid">
    <vt:lpwstr>5bf3cf21-db8c-4b6c-a905-ec39b0603521</vt:lpwstr>
  </property>
  <property fmtid="{D5CDD505-2E9C-101B-9397-08002B2CF9AE}" pid="14" name="Afdeling">
    <vt:lpwstr>3;#Facilitaire Zaken|e4bdb08e-be41-4f84-9bb5-cddaf086f261</vt:lpwstr>
  </property>
  <property fmtid="{D5CDD505-2E9C-101B-9397-08002B2CF9AE}" pid="15" name="MediaServiceImageTags">
    <vt:lpwstr/>
  </property>
  <property fmtid="{D5CDD505-2E9C-101B-9397-08002B2CF9AE}" pid="16" name="Zaaktype">
    <vt:lpwstr>4;#B0574|1c1ba151-0f0e-4b4e-b215-a5c0dae84579</vt:lpwstr>
  </property>
  <property fmtid="{D5CDD505-2E9C-101B-9397-08002B2CF9AE}" pid="17" name="jbd390ef46fe4ab38e89a0afa2c77160">
    <vt:lpwstr/>
  </property>
  <property fmtid="{D5CDD505-2E9C-101B-9397-08002B2CF9AE}" pid="18" name="Proces">
    <vt:lpwstr>5;#O.3.1.1 Afhandelen verzoeken Facilitaire Zaken|982189c4-313b-438e-9c15-f0b63606167c</vt:lpwstr>
  </property>
  <property fmtid="{D5CDD505-2E9C-101B-9397-08002B2CF9AE}" pid="19" name="Openbaarheidsbeperking">
    <vt:lpwstr/>
  </property>
  <property fmtid="{D5CDD505-2E9C-101B-9397-08002B2CF9AE}" pid="20" name="Archiefvormer">
    <vt:lpwstr>2;#Gemeente Zaanstad|5da99fe8-27ce-4ad9-925a-5d6e14d5f231</vt:lpwstr>
  </property>
  <property fmtid="{D5CDD505-2E9C-101B-9397-08002B2CF9AE}" pid="21" name="_docset_NoMedatataSyncRequired">
    <vt:lpwstr>False</vt:lpwstr>
  </property>
</Properties>
</file>