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Porteum (SVOL)/EA EHRM 2024/aanbestedingsdocument en bijlagen/concept/"/>
    </mc:Choice>
  </mc:AlternateContent>
  <xr:revisionPtr revIDLastSave="0" documentId="13_ncr:1_{B5A7395D-520B-5B4E-BC27-1EB3516DFF71}" xr6:coauthVersionLast="47" xr6:coauthVersionMax="47" xr10:uidLastSave="{00000000-0000-0000-0000-000000000000}"/>
  <bookViews>
    <workbookView xWindow="32860" yWindow="1200" windowWidth="38420" windowHeight="18480" xr2:uid="{00000000-000D-0000-FFFF-FFFF00000000}"/>
  </bookViews>
  <sheets>
    <sheet name="Waardemodel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2" l="1"/>
  <c r="D15" i="2"/>
  <c r="C15" i="2"/>
  <c r="B15" i="2"/>
  <c r="G4" i="2"/>
  <c r="F4" i="2"/>
  <c r="E4" i="2"/>
  <c r="D4" i="2"/>
  <c r="C4" i="2"/>
  <c r="B4" i="2"/>
  <c r="E19" i="2"/>
  <c r="D19" i="2"/>
  <c r="C19" i="2"/>
  <c r="B19" i="2"/>
  <c r="G8" i="2"/>
  <c r="F8" i="2"/>
  <c r="E8" i="2"/>
  <c r="D8" i="2"/>
  <c r="C8" i="2"/>
  <c r="B8" i="2"/>
  <c r="E17" i="2"/>
  <c r="D17" i="2"/>
  <c r="C17" i="2"/>
  <c r="B17" i="2"/>
  <c r="G6" i="2"/>
  <c r="F6" i="2"/>
  <c r="E6" i="2"/>
  <c r="D6" i="2"/>
  <c r="C6" i="2"/>
  <c r="B6" i="2"/>
  <c r="F15" i="2"/>
  <c r="J37" i="2"/>
  <c r="F37" i="2"/>
  <c r="J32" i="2"/>
  <c r="F32" i="2"/>
  <c r="H8" i="2"/>
  <c r="H7" i="2"/>
  <c r="H6" i="2"/>
  <c r="H5" i="2"/>
  <c r="H4" i="2"/>
  <c r="F18" i="2"/>
  <c r="F19" i="2"/>
  <c r="F17" i="2"/>
  <c r="F16" i="2"/>
  <c r="B22" i="2"/>
</calcChain>
</file>

<file path=xl/sharedStrings.xml><?xml version="1.0" encoding="utf-8"?>
<sst xmlns="http://schemas.openxmlformats.org/spreadsheetml/2006/main" count="62" uniqueCount="32">
  <si>
    <t>4 goed</t>
  </si>
  <si>
    <t>3 voldoende</t>
  </si>
  <si>
    <t>2 matig</t>
  </si>
  <si>
    <t>1 onvoldoende</t>
  </si>
  <si>
    <t>5 uitmuntend</t>
  </si>
  <si>
    <t>KO</t>
  </si>
  <si>
    <t>Totaal:</t>
  </si>
  <si>
    <t>Percentage</t>
  </si>
  <si>
    <t xml:space="preserve"> </t>
  </si>
  <si>
    <t>Totaal maximaal te behalen  kwaliteit</t>
  </si>
  <si>
    <t>1. Plan van aanpak implementatie</t>
  </si>
  <si>
    <t>3. Gebruikerservaringen/ trainingen</t>
  </si>
  <si>
    <t>4. Borging kwaliteit inschrijving/ realisatie</t>
  </si>
  <si>
    <t>2. DEMONSTRATIE APPLICATIE</t>
  </si>
  <si>
    <t>1. OPEN VRAGEN</t>
  </si>
  <si>
    <t>6. Borging veiligheid</t>
  </si>
  <si>
    <t>KO= knock-out en zal leiden tot een uitgebreid gemotiveerde uitsluiting.</t>
  </si>
  <si>
    <t>NB (open vragen):</t>
  </si>
  <si>
    <t>NB (demo):</t>
  </si>
  <si>
    <t>indien er door een inschrijver driemaal of vaker 'matig' gescoord wordt zal dit leiden tot een uitgebreid gemotiveerde uitsluiting.</t>
  </si>
  <si>
    <t>5. Borging inrichting bij een migratie</t>
  </si>
  <si>
    <t>inschrijver 1</t>
  </si>
  <si>
    <t>kwaliteit</t>
  </si>
  <si>
    <t>prijs</t>
  </si>
  <si>
    <t>BPKV</t>
  </si>
  <si>
    <t>inschrijver 2</t>
  </si>
  <si>
    <t>Casus 3. Salarisrun</t>
  </si>
  <si>
    <t>Casus 4.Verzuim</t>
  </si>
  <si>
    <t>Casus 2. Indiensttreding</t>
  </si>
  <si>
    <t>indien er door een inschrijver tweemaal of vaker 'matig' gescoord wordt zal dit leiden tot een uitgebreid gemotiveerde uitsluiting.</t>
  </si>
  <si>
    <t>2. Niveau projectmanagement/ consultancy/ SLA</t>
  </si>
  <si>
    <t>Casus 1. Werving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</si>
</sst>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0"/>
      <name val="Raleway"/>
    </font>
    <font>
      <sz val="12"/>
      <color theme="1"/>
      <name val="Raleway"/>
    </font>
    <font>
      <b/>
      <sz val="10"/>
      <color rgb="FF000000"/>
      <name val="Raleway"/>
    </font>
    <font>
      <sz val="10"/>
      <color rgb="FF000000"/>
      <name val="Raleway"/>
    </font>
    <font>
      <sz val="10"/>
      <color theme="1"/>
      <name val="Raleway"/>
    </font>
    <font>
      <b/>
      <sz val="10"/>
      <color rgb="FFFF0000"/>
      <name val="Raleway"/>
    </font>
    <font>
      <sz val="10"/>
      <color rgb="FFFF0000"/>
      <name val="Raleway"/>
    </font>
    <font>
      <b/>
      <sz val="8"/>
      <color rgb="FF000000"/>
      <name val="Raleway"/>
    </font>
    <font>
      <b/>
      <sz val="12"/>
      <color theme="1"/>
      <name val="Raleway"/>
    </font>
    <font>
      <b/>
      <sz val="20"/>
      <color theme="0"/>
      <name val="Raleway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5" fillId="9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5" borderId="1" xfId="0" applyFont="1" applyFill="1" applyBorder="1" applyAlignment="1">
      <alignment horizontal="justify" vertical="center" wrapText="1"/>
    </xf>
    <xf numFmtId="9" fontId="6" fillId="0" borderId="1" xfId="1" applyFont="1" applyBorder="1"/>
    <xf numFmtId="0" fontId="7" fillId="10" borderId="8" xfId="0" applyFont="1" applyFill="1" applyBorder="1"/>
    <xf numFmtId="44" fontId="8" fillId="10" borderId="9" xfId="2" applyFont="1" applyFill="1" applyBorder="1"/>
    <xf numFmtId="0" fontId="8" fillId="10" borderId="9" xfId="0" applyFont="1" applyFill="1" applyBorder="1"/>
    <xf numFmtId="0" fontId="8" fillId="10" borderId="10" xfId="0" applyFont="1" applyFill="1" applyBorder="1"/>
    <xf numFmtId="0" fontId="4" fillId="3" borderId="2" xfId="0" applyFont="1" applyFill="1" applyBorder="1" applyAlignment="1">
      <alignment horizontal="justify" vertical="center" wrapText="1"/>
    </xf>
    <xf numFmtId="164" fontId="5" fillId="2" borderId="4" xfId="0" applyNumberFormat="1" applyFont="1" applyFill="1" applyBorder="1" applyAlignment="1">
      <alignment horizontal="justify" vertical="center" wrapText="1"/>
    </xf>
    <xf numFmtId="164" fontId="6" fillId="8" borderId="1" xfId="0" applyNumberFormat="1" applyFont="1" applyFill="1" applyBorder="1"/>
    <xf numFmtId="0" fontId="8" fillId="10" borderId="5" xfId="0" applyFont="1" applyFill="1" applyBorder="1"/>
    <xf numFmtId="0" fontId="8" fillId="10" borderId="0" xfId="0" applyFont="1" applyFill="1"/>
    <xf numFmtId="0" fontId="8" fillId="10" borderId="11" xfId="0" applyFont="1" applyFill="1" applyBorder="1"/>
    <xf numFmtId="0" fontId="8" fillId="10" borderId="6" xfId="0" applyFont="1" applyFill="1" applyBorder="1"/>
    <xf numFmtId="0" fontId="8" fillId="10" borderId="7" xfId="0" applyFont="1" applyFill="1" applyBorder="1"/>
    <xf numFmtId="0" fontId="8" fillId="10" borderId="4" xfId="0" applyFont="1" applyFill="1" applyBorder="1"/>
    <xf numFmtId="164" fontId="8" fillId="2" borderId="4" xfId="0" applyNumberFormat="1" applyFont="1" applyFill="1" applyBorder="1" applyAlignment="1">
      <alignment horizontal="justify" vertical="center" wrapText="1"/>
    </xf>
    <xf numFmtId="164" fontId="8" fillId="8" borderId="1" xfId="0" applyNumberFormat="1" applyFont="1" applyFill="1" applyBorder="1"/>
    <xf numFmtId="0" fontId="7" fillId="2" borderId="4" xfId="0" applyFont="1" applyFill="1" applyBorder="1" applyAlignment="1">
      <alignment horizontal="justify" vertical="center" wrapText="1"/>
    </xf>
    <xf numFmtId="0" fontId="6" fillId="0" borderId="0" xfId="0" applyFont="1"/>
    <xf numFmtId="0" fontId="9" fillId="3" borderId="1" xfId="0" applyFont="1" applyFill="1" applyBorder="1" applyAlignment="1">
      <alignment horizontal="justify" vertical="center" wrapText="1"/>
    </xf>
    <xf numFmtId="0" fontId="9" fillId="5" borderId="1" xfId="0" applyFont="1" applyFill="1" applyBorder="1" applyAlignment="1">
      <alignment horizontal="justify" vertical="center" wrapText="1"/>
    </xf>
    <xf numFmtId="164" fontId="3" fillId="0" borderId="0" xfId="0" applyNumberFormat="1" applyFont="1"/>
    <xf numFmtId="44" fontId="8" fillId="7" borderId="0" xfId="2" applyFont="1" applyFill="1"/>
    <xf numFmtId="0" fontId="6" fillId="7" borderId="0" xfId="0" applyFont="1" applyFill="1"/>
    <xf numFmtId="0" fontId="3" fillId="7" borderId="0" xfId="0" applyFont="1" applyFill="1"/>
    <xf numFmtId="164" fontId="10" fillId="8" borderId="1" xfId="0" applyNumberFormat="1" applyFont="1" applyFill="1" applyBorder="1" applyAlignment="1">
      <alignment vertical="center"/>
    </xf>
    <xf numFmtId="44" fontId="3" fillId="0" borderId="0" xfId="2" applyFont="1"/>
    <xf numFmtId="44" fontId="3" fillId="9" borderId="0" xfId="2" applyFont="1" applyFill="1"/>
    <xf numFmtId="44" fontId="3" fillId="7" borderId="0" xfId="2" applyFont="1" applyFill="1"/>
    <xf numFmtId="0" fontId="3" fillId="0" borderId="0" xfId="0" applyFont="1" applyAlignment="1">
      <alignment horizontal="center"/>
    </xf>
    <xf numFmtId="10" fontId="4" fillId="5" borderId="1" xfId="1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justify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482958</xdr:colOff>
      <xdr:row>0</xdr:row>
      <xdr:rowOff>178874</xdr:rowOff>
    </xdr:from>
    <xdr:to>
      <xdr:col>2</xdr:col>
      <xdr:colOff>68348</xdr:colOff>
      <xdr:row>0</xdr:row>
      <xdr:rowOff>773869</xdr:rowOff>
    </xdr:to>
    <xdr:pic>
      <xdr:nvPicPr>
        <xdr:cNvPr id="2" name="Afbeelding 1" descr="Porteum – Onze Campus | Lelystad">
          <a:extLst>
            <a:ext uri="{FF2B5EF4-FFF2-40B4-BE49-F238E27FC236}">
              <a16:creationId xmlns:a16="http://schemas.microsoft.com/office/drawing/2014/main" id="{00B2A4CD-A271-FC06-B9D1-A0704070FF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40" t="49387" r="8640" b="11915"/>
        <a:stretch/>
      </xdr:blipFill>
      <xdr:spPr bwMode="auto">
        <a:xfrm>
          <a:off x="482958" y="178874"/>
          <a:ext cx="2223770" cy="5949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zoomScale="142" zoomScaleNormal="142" workbookViewId="0">
      <selection activeCell="G18" sqref="G18"/>
    </sheetView>
  </sheetViews>
  <sheetFormatPr baseColWidth="10" defaultColWidth="11" defaultRowHeight="15" x14ac:dyDescent="0.2"/>
  <cols>
    <col min="1" max="1" width="15.83203125" style="1" customWidth="1"/>
    <col min="2" max="2" width="18.83203125" style="1" customWidth="1"/>
    <col min="3" max="3" width="19" style="1" customWidth="1"/>
    <col min="4" max="4" width="19.5" style="1" customWidth="1"/>
    <col min="5" max="13" width="18.83203125" style="1" customWidth="1"/>
    <col min="14" max="14" width="20.1640625" style="1" customWidth="1"/>
    <col min="15" max="15" width="13" style="1" bestFit="1" customWidth="1"/>
    <col min="16" max="16" width="12.6640625" style="1" bestFit="1" customWidth="1"/>
    <col min="17" max="16384" width="11" style="1"/>
  </cols>
  <sheetData>
    <row r="1" spans="1:14" ht="81" customHeight="1" thickBot="1" x14ac:dyDescent="0.25">
      <c r="A1" s="39" t="s">
        <v>14</v>
      </c>
      <c r="B1" s="40"/>
      <c r="C1" s="40"/>
      <c r="D1" s="40"/>
      <c r="E1" s="40"/>
      <c r="F1" s="40"/>
      <c r="G1" s="40"/>
      <c r="H1" s="40"/>
      <c r="I1" s="41"/>
      <c r="J1" s="41"/>
      <c r="K1" s="33"/>
    </row>
    <row r="2" spans="1:14" ht="77" customHeight="1" thickBot="1" x14ac:dyDescent="0.25">
      <c r="A2" s="36"/>
      <c r="B2" s="2" t="s">
        <v>10</v>
      </c>
      <c r="C2" s="2" t="s">
        <v>30</v>
      </c>
      <c r="D2" s="2" t="s">
        <v>11</v>
      </c>
      <c r="E2" s="2" t="s">
        <v>12</v>
      </c>
      <c r="F2" s="2" t="s">
        <v>20</v>
      </c>
      <c r="G2" s="2" t="s">
        <v>15</v>
      </c>
      <c r="H2" s="3" t="s">
        <v>6</v>
      </c>
      <c r="I2" s="41"/>
      <c r="J2" s="41"/>
      <c r="K2" s="33"/>
    </row>
    <row r="3" spans="1:14" ht="42" customHeight="1" thickBot="1" x14ac:dyDescent="0.25">
      <c r="A3" s="35"/>
      <c r="B3" s="2"/>
      <c r="C3" s="2"/>
      <c r="D3" s="2"/>
      <c r="E3" s="2"/>
      <c r="F3" s="2"/>
      <c r="G3" s="2"/>
      <c r="H3" s="3"/>
      <c r="I3" s="33"/>
      <c r="J3" s="33"/>
      <c r="K3" s="33"/>
    </row>
    <row r="4" spans="1:14" ht="16" thickBot="1" x14ac:dyDescent="0.25">
      <c r="A4" s="4" t="s">
        <v>7</v>
      </c>
      <c r="B4" s="34">
        <f t="shared" ref="B4:G4" si="0">B5/$H$5</f>
        <v>0.16666666666666666</v>
      </c>
      <c r="C4" s="34">
        <f t="shared" si="0"/>
        <v>0.16666666666666666</v>
      </c>
      <c r="D4" s="34">
        <f t="shared" si="0"/>
        <v>0.16666666666666666</v>
      </c>
      <c r="E4" s="34">
        <f t="shared" si="0"/>
        <v>0.16666666666666666</v>
      </c>
      <c r="F4" s="34">
        <f t="shared" si="0"/>
        <v>0.16666666666666666</v>
      </c>
      <c r="G4" s="34">
        <f t="shared" si="0"/>
        <v>0.16666666666666666</v>
      </c>
      <c r="H4" s="5">
        <f>SUM(B4:G4)</f>
        <v>0.99999999999999989</v>
      </c>
      <c r="I4" s="6" t="s">
        <v>17</v>
      </c>
      <c r="J4" s="7"/>
      <c r="K4" s="7"/>
      <c r="L4" s="7"/>
      <c r="M4" s="8"/>
      <c r="N4" s="9"/>
    </row>
    <row r="5" spans="1:14" ht="16" thickBot="1" x14ac:dyDescent="0.25">
      <c r="A5" s="10" t="s">
        <v>4</v>
      </c>
      <c r="B5" s="11">
        <v>10000</v>
      </c>
      <c r="C5" s="11">
        <v>10000</v>
      </c>
      <c r="D5" s="11">
        <v>10000</v>
      </c>
      <c r="E5" s="11">
        <v>10000</v>
      </c>
      <c r="F5" s="11">
        <v>10000</v>
      </c>
      <c r="G5" s="11">
        <v>10000</v>
      </c>
      <c r="H5" s="12">
        <f>SUM(B5:G5)</f>
        <v>60000</v>
      </c>
      <c r="I5" s="13" t="s">
        <v>16</v>
      </c>
      <c r="J5" s="14"/>
      <c r="K5" s="14"/>
      <c r="L5" s="14"/>
      <c r="M5" s="14"/>
      <c r="N5" s="15"/>
    </row>
    <row r="6" spans="1:14" ht="16" thickBot="1" x14ac:dyDescent="0.25">
      <c r="A6" s="10" t="s">
        <v>0</v>
      </c>
      <c r="B6" s="11">
        <f>B5*0.9</f>
        <v>9000</v>
      </c>
      <c r="C6" s="11">
        <f t="shared" ref="C6:G6" si="1">C5*0.9</f>
        <v>9000</v>
      </c>
      <c r="D6" s="11">
        <f t="shared" si="1"/>
        <v>9000</v>
      </c>
      <c r="E6" s="11">
        <f t="shared" si="1"/>
        <v>9000</v>
      </c>
      <c r="F6" s="11">
        <f t="shared" si="1"/>
        <v>9000</v>
      </c>
      <c r="G6" s="11">
        <f t="shared" si="1"/>
        <v>9000</v>
      </c>
      <c r="H6" s="12">
        <f t="shared" ref="H6:H8" si="2">SUM(B6:G6)</f>
        <v>54000</v>
      </c>
      <c r="I6" s="16" t="s">
        <v>19</v>
      </c>
      <c r="J6" s="17"/>
      <c r="K6" s="17"/>
      <c r="L6" s="17"/>
      <c r="M6" s="17"/>
      <c r="N6" s="18"/>
    </row>
    <row r="7" spans="1:14" ht="16" thickBot="1" x14ac:dyDescent="0.25">
      <c r="A7" s="10" t="s">
        <v>1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2">
        <f t="shared" si="2"/>
        <v>0</v>
      </c>
    </row>
    <row r="8" spans="1:14" ht="17" customHeight="1" thickBot="1" x14ac:dyDescent="0.25">
      <c r="A8" s="10" t="s">
        <v>2</v>
      </c>
      <c r="B8" s="19">
        <f>0-(B5)</f>
        <v>-10000</v>
      </c>
      <c r="C8" s="19">
        <f t="shared" ref="C8:G8" si="3">0-(C5)</f>
        <v>-10000</v>
      </c>
      <c r="D8" s="19">
        <f t="shared" si="3"/>
        <v>-10000</v>
      </c>
      <c r="E8" s="19">
        <f t="shared" si="3"/>
        <v>-10000</v>
      </c>
      <c r="F8" s="19">
        <f t="shared" si="3"/>
        <v>-10000</v>
      </c>
      <c r="G8" s="19">
        <f t="shared" si="3"/>
        <v>-10000</v>
      </c>
      <c r="H8" s="20">
        <f t="shared" si="2"/>
        <v>-60000</v>
      </c>
    </row>
    <row r="9" spans="1:14" ht="17" customHeight="1" thickBot="1" x14ac:dyDescent="0.25">
      <c r="A9" s="10" t="s">
        <v>3</v>
      </c>
      <c r="B9" s="21" t="s">
        <v>5</v>
      </c>
      <c r="C9" s="21" t="s">
        <v>5</v>
      </c>
      <c r="D9" s="21" t="s">
        <v>5</v>
      </c>
      <c r="E9" s="21" t="s">
        <v>5</v>
      </c>
      <c r="F9" s="21" t="s">
        <v>5</v>
      </c>
      <c r="G9" s="21" t="s">
        <v>5</v>
      </c>
      <c r="H9" s="3"/>
    </row>
    <row r="10" spans="1:14" ht="44" customHeight="1" x14ac:dyDescent="0.2">
      <c r="A10" s="22"/>
      <c r="B10" s="22"/>
      <c r="C10" s="22"/>
      <c r="D10" s="22"/>
      <c r="E10" s="22"/>
      <c r="F10" s="22"/>
      <c r="G10" s="22"/>
    </row>
    <row r="11" spans="1:14" ht="16" hidden="1" x14ac:dyDescent="0.2">
      <c r="A11" s="22"/>
      <c r="B11" s="22"/>
      <c r="C11" s="22"/>
      <c r="D11" s="22"/>
      <c r="E11" s="22" t="s">
        <v>8</v>
      </c>
      <c r="F11" s="22" t="s">
        <v>8</v>
      </c>
      <c r="G11" s="22"/>
    </row>
    <row r="12" spans="1:14" ht="52" customHeight="1" thickBot="1" x14ac:dyDescent="0.25">
      <c r="A12" s="37" t="s">
        <v>13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54" customHeight="1" thickBot="1" x14ac:dyDescent="0.25">
      <c r="A13" s="23" t="s">
        <v>8</v>
      </c>
      <c r="B13" s="2" t="s">
        <v>31</v>
      </c>
      <c r="C13" s="2" t="s">
        <v>28</v>
      </c>
      <c r="D13" s="2" t="s">
        <v>26</v>
      </c>
      <c r="E13" s="2" t="s">
        <v>27</v>
      </c>
      <c r="F13" s="3" t="s">
        <v>6</v>
      </c>
    </row>
    <row r="14" spans="1:14" ht="26" customHeight="1" thickBot="1" x14ac:dyDescent="0.25">
      <c r="A14" s="23"/>
      <c r="B14" s="2"/>
      <c r="C14" s="2"/>
      <c r="D14" s="2"/>
      <c r="E14" s="2"/>
      <c r="F14" s="3"/>
    </row>
    <row r="15" spans="1:14" ht="16" thickBot="1" x14ac:dyDescent="0.25">
      <c r="A15" s="24" t="s">
        <v>7</v>
      </c>
      <c r="B15" s="34">
        <f>B16/$F$16</f>
        <v>0.2</v>
      </c>
      <c r="C15" s="34">
        <f>C16/$F$16</f>
        <v>0.3</v>
      </c>
      <c r="D15" s="34">
        <f>D16/$F$16</f>
        <v>0.3</v>
      </c>
      <c r="E15" s="34">
        <f>E16/$F$16</f>
        <v>0.2</v>
      </c>
      <c r="F15" s="5">
        <f>SUM(B15:E15)</f>
        <v>1</v>
      </c>
    </row>
    <row r="16" spans="1:14" ht="16" thickBot="1" x14ac:dyDescent="0.25">
      <c r="A16" s="10" t="s">
        <v>4</v>
      </c>
      <c r="B16" s="11">
        <v>10000</v>
      </c>
      <c r="C16" s="11">
        <v>15000</v>
      </c>
      <c r="D16" s="11">
        <v>15000</v>
      </c>
      <c r="E16" s="11">
        <v>10000</v>
      </c>
      <c r="F16" s="12">
        <f>SUM(B16:E16)</f>
        <v>50000</v>
      </c>
    </row>
    <row r="17" spans="1:11" ht="16" thickBot="1" x14ac:dyDescent="0.25">
      <c r="A17" s="10" t="s">
        <v>0</v>
      </c>
      <c r="B17" s="11">
        <f>B16*0.9</f>
        <v>9000</v>
      </c>
      <c r="C17" s="11">
        <f t="shared" ref="C17:E17" si="4">C16*0.9</f>
        <v>13500</v>
      </c>
      <c r="D17" s="11">
        <f t="shared" si="4"/>
        <v>13500</v>
      </c>
      <c r="E17" s="11">
        <f t="shared" si="4"/>
        <v>9000</v>
      </c>
      <c r="F17" s="12">
        <f>SUM(B17:E17)</f>
        <v>45000</v>
      </c>
    </row>
    <row r="18" spans="1:11" ht="16" thickBot="1" x14ac:dyDescent="0.25">
      <c r="A18" s="10" t="s">
        <v>1</v>
      </c>
      <c r="B18" s="11">
        <v>0</v>
      </c>
      <c r="C18" s="11">
        <v>0</v>
      </c>
      <c r="D18" s="11">
        <v>0</v>
      </c>
      <c r="E18" s="11">
        <v>0</v>
      </c>
      <c r="F18" s="12">
        <f>SUM(B18:E18)</f>
        <v>0</v>
      </c>
      <c r="G18" s="25"/>
    </row>
    <row r="19" spans="1:11" ht="16" thickBot="1" x14ac:dyDescent="0.25">
      <c r="A19" s="10" t="s">
        <v>2</v>
      </c>
      <c r="B19" s="19">
        <f>0-(B16)</f>
        <v>-10000</v>
      </c>
      <c r="C19" s="19">
        <f t="shared" ref="C19:E19" si="5">0-(C16)</f>
        <v>-15000</v>
      </c>
      <c r="D19" s="19">
        <f t="shared" si="5"/>
        <v>-15000</v>
      </c>
      <c r="E19" s="19">
        <f t="shared" si="5"/>
        <v>-10000</v>
      </c>
      <c r="F19" s="20">
        <f>SUM(B19:E19)</f>
        <v>-50000</v>
      </c>
    </row>
    <row r="20" spans="1:11" ht="16" thickBot="1" x14ac:dyDescent="0.25">
      <c r="A20" s="10" t="s">
        <v>3</v>
      </c>
      <c r="B20" s="21" t="s">
        <v>5</v>
      </c>
      <c r="C20" s="21" t="s">
        <v>5</v>
      </c>
      <c r="D20" s="21" t="s">
        <v>5</v>
      </c>
      <c r="E20" s="21" t="s">
        <v>5</v>
      </c>
      <c r="F20" s="3"/>
    </row>
    <row r="21" spans="1:11" ht="16" thickBot="1" x14ac:dyDescent="0.25">
      <c r="A21" s="22"/>
      <c r="B21" s="22"/>
      <c r="C21" s="22"/>
      <c r="D21" s="22"/>
      <c r="E21" s="26"/>
      <c r="F21" s="26"/>
      <c r="G21" s="27"/>
      <c r="H21" s="28"/>
    </row>
    <row r="22" spans="1:11" ht="49" customHeight="1" thickBot="1" x14ac:dyDescent="0.25">
      <c r="A22" s="23" t="s">
        <v>9</v>
      </c>
      <c r="B22" s="29">
        <f>F16+H5</f>
        <v>110000</v>
      </c>
      <c r="C22" s="22"/>
      <c r="D22" s="6" t="s">
        <v>18</v>
      </c>
      <c r="E22" s="7"/>
      <c r="F22" s="7"/>
      <c r="G22" s="8"/>
      <c r="H22" s="9"/>
    </row>
    <row r="23" spans="1:11" x14ac:dyDescent="0.2">
      <c r="A23" s="22"/>
      <c r="B23" s="22"/>
      <c r="D23" s="13" t="s">
        <v>16</v>
      </c>
      <c r="E23" s="14"/>
      <c r="F23" s="14"/>
      <c r="G23" s="14"/>
      <c r="H23" s="15"/>
    </row>
    <row r="24" spans="1:11" ht="16" thickBot="1" x14ac:dyDescent="0.25">
      <c r="B24" s="1">
        <v>100000</v>
      </c>
      <c r="D24" s="16" t="s">
        <v>29</v>
      </c>
      <c r="E24" s="17"/>
      <c r="F24" s="17"/>
      <c r="G24" s="17"/>
      <c r="H24" s="18"/>
    </row>
    <row r="30" spans="1:11" x14ac:dyDescent="0.2">
      <c r="D30" s="1" t="s">
        <v>21</v>
      </c>
      <c r="E30" s="1" t="s">
        <v>23</v>
      </c>
      <c r="F30" s="30">
        <v>159000</v>
      </c>
      <c r="H30" s="1" t="s">
        <v>25</v>
      </c>
      <c r="I30" s="1" t="s">
        <v>23</v>
      </c>
      <c r="J30" s="30">
        <v>50000</v>
      </c>
      <c r="K30" s="30"/>
    </row>
    <row r="31" spans="1:11" x14ac:dyDescent="0.2">
      <c r="E31" s="1" t="s">
        <v>22</v>
      </c>
      <c r="F31" s="30">
        <v>110000</v>
      </c>
      <c r="I31" s="1" t="s">
        <v>22</v>
      </c>
      <c r="J31" s="30">
        <v>0</v>
      </c>
      <c r="K31" s="30"/>
    </row>
    <row r="32" spans="1:11" x14ac:dyDescent="0.2">
      <c r="E32" s="1" t="s">
        <v>24</v>
      </c>
      <c r="F32" s="30">
        <f>F30-F31</f>
        <v>49000</v>
      </c>
      <c r="I32" s="1" t="s">
        <v>24</v>
      </c>
      <c r="J32" s="31">
        <f>J30-J31</f>
        <v>50000</v>
      </c>
      <c r="K32" s="31"/>
    </row>
    <row r="35" spans="4:11" x14ac:dyDescent="0.2">
      <c r="D35" s="1" t="s">
        <v>21</v>
      </c>
      <c r="E35" s="1" t="s">
        <v>23</v>
      </c>
      <c r="F35" s="30">
        <v>100000</v>
      </c>
      <c r="H35" s="1" t="s">
        <v>25</v>
      </c>
      <c r="I35" s="1" t="s">
        <v>23</v>
      </c>
      <c r="J35" s="30">
        <v>200000</v>
      </c>
      <c r="K35" s="30"/>
    </row>
    <row r="36" spans="4:11" x14ac:dyDescent="0.2">
      <c r="E36" s="1" t="s">
        <v>22</v>
      </c>
      <c r="F36" s="30">
        <v>0</v>
      </c>
      <c r="I36" s="1" t="s">
        <v>22</v>
      </c>
      <c r="J36" s="30">
        <v>80000</v>
      </c>
      <c r="K36" s="30"/>
    </row>
    <row r="37" spans="4:11" x14ac:dyDescent="0.2">
      <c r="E37" s="1" t="s">
        <v>24</v>
      </c>
      <c r="F37" s="31">
        <f>F35-F36</f>
        <v>100000</v>
      </c>
      <c r="I37" s="1" t="s">
        <v>24</v>
      </c>
      <c r="J37" s="32">
        <f>J35-J36</f>
        <v>120000</v>
      </c>
      <c r="K37" s="32"/>
    </row>
  </sheetData>
  <sheetProtection algorithmName="SHA-512" hashValue="GP0BWQSvKH5hOaKNyoiSMhaKc+ItLavIaYNHWfATvmRn5Wtrdyx2QNvujVPfqvKqPY6n9rmcw8bI2g8F56AVrA==" saltValue="g8t3x/cI6k558SSumwtzeg==" spinCount="100000" sheet="1" objects="1" scenarios="1"/>
  <mergeCells count="4">
    <mergeCell ref="A2"/>
    <mergeCell ref="A12:N12"/>
    <mergeCell ref="A1:H1"/>
    <mergeCell ref="I1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>Copyright: inkoopadviesbureau BiC</dc:description>
  <cp:lastModifiedBy>Saskia Roos</cp:lastModifiedBy>
  <dcterms:created xsi:type="dcterms:W3CDTF">2020-03-23T12:24:07Z</dcterms:created>
  <dcterms:modified xsi:type="dcterms:W3CDTF">2023-12-22T13:29:34Z</dcterms:modified>
  <cp:category/>
</cp:coreProperties>
</file>