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filterPrivacy="1" codeName="ThisWorkbook" autoCompressPictures="0"/>
  <xr:revisionPtr revIDLastSave="0" documentId="13_ncr:1_{44C456D8-76BF-4147-B199-78E19DC53512}" xr6:coauthVersionLast="47" xr6:coauthVersionMax="47" xr10:uidLastSave="{00000000-0000-0000-0000-000000000000}"/>
  <bookViews>
    <workbookView xWindow="60900" yWindow="4280" windowWidth="52100" windowHeight="17320" activeTab="8" xr2:uid="{00000000-000D-0000-FFFF-FFFF00000000}"/>
  </bookViews>
  <sheets>
    <sheet name="Beoordelen kwaliteit" sheetId="6" r:id="rId1"/>
    <sheet name="Planner" sheetId="7" r:id="rId2"/>
    <sheet name="Hoofd bedrijfsvoering" sheetId="15" r:id="rId3"/>
    <sheet name="Beleidsmedewerker ICT" sheetId="16" r:id="rId4"/>
    <sheet name=" Coördinator ICT-onderwijs" sheetId="17" r:id="rId5"/>
    <sheet name="Extern adviseur ICT" sheetId="18" r:id="rId6"/>
    <sheet name="Directeur-bestuurder" sheetId="22" r:id="rId7"/>
    <sheet name="Consensus" sheetId="9" r:id="rId8"/>
    <sheet name="Eindscores" sheetId="21" r:id="rId9"/>
  </sheets>
  <externalReferences>
    <externalReference r:id="rId10"/>
  </externalReferences>
  <definedNames>
    <definedName name="SCORE">'Beoordelen kwaliteit'!$D$4:$D$9</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A3" i="21" l="1"/>
  <c r="J65" i="9"/>
  <c r="G65" i="9"/>
  <c r="J57" i="9"/>
  <c r="G57" i="9"/>
  <c r="J49" i="9"/>
  <c r="G49" i="9"/>
  <c r="J41" i="9"/>
  <c r="G41" i="9"/>
  <c r="J32" i="9"/>
  <c r="G32" i="9"/>
  <c r="J24" i="9"/>
  <c r="G24" i="9"/>
  <c r="J16" i="9"/>
  <c r="G16" i="9"/>
  <c r="J8" i="9"/>
  <c r="G8" i="9"/>
  <c r="D65" i="9"/>
  <c r="D57" i="9"/>
  <c r="D49" i="9"/>
  <c r="D41" i="9"/>
  <c r="D32" i="9"/>
  <c r="D24" i="9"/>
  <c r="D16" i="9"/>
  <c r="D8" i="9"/>
  <c r="B65" i="9"/>
  <c r="B57" i="9"/>
  <c r="B49" i="9"/>
  <c r="B41" i="9"/>
  <c r="B32" i="9"/>
  <c r="B24" i="9"/>
  <c r="B16" i="9"/>
  <c r="A19" i="22"/>
  <c r="A18" i="22"/>
  <c r="A17" i="22"/>
  <c r="A16" i="22"/>
  <c r="A15" i="22"/>
  <c r="A14" i="22"/>
  <c r="A13" i="22"/>
  <c r="A12" i="22"/>
  <c r="A11" i="22"/>
  <c r="A8" i="22"/>
  <c r="A7" i="22"/>
  <c r="A6" i="22"/>
  <c r="A5" i="22"/>
  <c r="A4" i="22"/>
  <c r="A3" i="22"/>
  <c r="A2" i="22"/>
  <c r="I1" i="22"/>
  <c r="F1" i="22"/>
  <c r="C1" i="22"/>
  <c r="D10" i="9"/>
  <c r="D18" i="9"/>
  <c r="D26" i="9"/>
  <c r="D34" i="9"/>
  <c r="D43" i="9"/>
  <c r="D51" i="9"/>
  <c r="D59" i="9"/>
  <c r="D67" i="9"/>
  <c r="J10" i="9"/>
  <c r="J18" i="9"/>
  <c r="J26" i="9"/>
  <c r="J34" i="9"/>
  <c r="J43" i="9"/>
  <c r="J51" i="9"/>
  <c r="J59" i="9"/>
  <c r="J67" i="9"/>
  <c r="J68" i="9"/>
  <c r="G10" i="9"/>
  <c r="G18" i="9"/>
  <c r="G26" i="9"/>
  <c r="G34" i="9"/>
  <c r="G43" i="9"/>
  <c r="G51" i="9"/>
  <c r="G59" i="9"/>
  <c r="G67" i="9"/>
  <c r="G68" i="9"/>
  <c r="D40" i="9"/>
  <c r="D39" i="9"/>
  <c r="D38" i="9"/>
  <c r="D37" i="9"/>
  <c r="D36" i="9"/>
  <c r="J31" i="9"/>
  <c r="J30" i="9"/>
  <c r="J29" i="9"/>
  <c r="J28" i="9"/>
  <c r="J27" i="9"/>
  <c r="G31" i="9"/>
  <c r="G30" i="9"/>
  <c r="G29" i="9"/>
  <c r="G28" i="9"/>
  <c r="G27" i="9"/>
  <c r="B15" i="9"/>
  <c r="B31" i="9"/>
  <c r="B14" i="9"/>
  <c r="B30" i="9"/>
  <c r="B13" i="9"/>
  <c r="B29" i="9"/>
  <c r="B12" i="9"/>
  <c r="B28" i="9"/>
  <c r="B11" i="9"/>
  <c r="B27" i="9"/>
  <c r="D31" i="9"/>
  <c r="D30" i="9"/>
  <c r="D29" i="9"/>
  <c r="D28" i="9"/>
  <c r="D27" i="9"/>
  <c r="D15" i="9"/>
  <c r="D14" i="9"/>
  <c r="J64" i="9"/>
  <c r="J63" i="9"/>
  <c r="J62" i="9"/>
  <c r="J61" i="9"/>
  <c r="J60" i="9"/>
  <c r="J56" i="9"/>
  <c r="J55" i="9"/>
  <c r="J54" i="9"/>
  <c r="J53" i="9"/>
  <c r="J52" i="9"/>
  <c r="J48" i="9"/>
  <c r="J47" i="9"/>
  <c r="J46" i="9"/>
  <c r="J45" i="9"/>
  <c r="J44" i="9"/>
  <c r="J40" i="9"/>
  <c r="J39" i="9"/>
  <c r="J38" i="9"/>
  <c r="J37" i="9"/>
  <c r="J36" i="9"/>
  <c r="G64" i="9"/>
  <c r="G63" i="9"/>
  <c r="G62" i="9"/>
  <c r="G61" i="9"/>
  <c r="G60" i="9"/>
  <c r="G56" i="9"/>
  <c r="G55" i="9"/>
  <c r="G54" i="9"/>
  <c r="G53" i="9"/>
  <c r="G52" i="9"/>
  <c r="G48" i="9"/>
  <c r="G47" i="9"/>
  <c r="G46" i="9"/>
  <c r="G45" i="9"/>
  <c r="G44" i="9"/>
  <c r="G40" i="9"/>
  <c r="G39" i="9"/>
  <c r="G38" i="9"/>
  <c r="G37" i="9"/>
  <c r="G36" i="9"/>
  <c r="D64" i="9"/>
  <c r="D63" i="9"/>
  <c r="D62" i="9"/>
  <c r="D61" i="9"/>
  <c r="D60" i="9"/>
  <c r="D56" i="9"/>
  <c r="D55" i="9"/>
  <c r="D54" i="9"/>
  <c r="D53" i="9"/>
  <c r="D52" i="9"/>
  <c r="D48" i="9"/>
  <c r="D47" i="9"/>
  <c r="D46" i="9"/>
  <c r="D45" i="9"/>
  <c r="D44" i="9"/>
  <c r="A60" i="9"/>
  <c r="A52" i="9"/>
  <c r="A44" i="9"/>
  <c r="A36" i="9"/>
  <c r="B23" i="9"/>
  <c r="B48" i="9"/>
  <c r="B22" i="9"/>
  <c r="B47" i="9"/>
  <c r="B21" i="9"/>
  <c r="B46" i="9"/>
  <c r="B20" i="9"/>
  <c r="B45" i="9"/>
  <c r="B19" i="9"/>
  <c r="B44" i="9"/>
  <c r="B40" i="9"/>
  <c r="B39" i="9"/>
  <c r="B38" i="9"/>
  <c r="B37" i="9"/>
  <c r="B36" i="9"/>
  <c r="B64" i="9"/>
  <c r="B56" i="9"/>
  <c r="A35" i="9"/>
  <c r="A19" i="18"/>
  <c r="A18" i="18"/>
  <c r="A17" i="18"/>
  <c r="A16" i="18"/>
  <c r="A15" i="18"/>
  <c r="A14" i="18"/>
  <c r="A13" i="18"/>
  <c r="A12" i="18"/>
  <c r="A11" i="18"/>
  <c r="A19" i="17"/>
  <c r="A18" i="17"/>
  <c r="A17" i="17"/>
  <c r="A16" i="17"/>
  <c r="A15" i="17"/>
  <c r="A14" i="17"/>
  <c r="A13" i="17"/>
  <c r="A12" i="17"/>
  <c r="A11" i="17"/>
  <c r="A19" i="16"/>
  <c r="A18" i="16"/>
  <c r="A17" i="16"/>
  <c r="A16" i="16"/>
  <c r="A15" i="16"/>
  <c r="A14" i="16"/>
  <c r="A13" i="16"/>
  <c r="A12" i="16"/>
  <c r="A11" i="16"/>
  <c r="A19" i="15"/>
  <c r="A18" i="15"/>
  <c r="A17" i="15"/>
  <c r="A16" i="15"/>
  <c r="A15" i="15"/>
  <c r="A14" i="15"/>
  <c r="A13" i="15"/>
  <c r="A12" i="15"/>
  <c r="A11" i="15"/>
  <c r="A19" i="7"/>
  <c r="A18" i="7"/>
  <c r="A17" i="7"/>
  <c r="A16" i="7"/>
  <c r="A15" i="7"/>
  <c r="A14" i="7"/>
  <c r="A13" i="7"/>
  <c r="A12" i="7"/>
  <c r="A11" i="7"/>
  <c r="I1" i="18"/>
  <c r="F1" i="18"/>
  <c r="C1" i="18"/>
  <c r="I1" i="17"/>
  <c r="F1" i="17"/>
  <c r="C1" i="17"/>
  <c r="I1" i="16"/>
  <c r="F1" i="16"/>
  <c r="C1" i="16"/>
  <c r="I1" i="15"/>
  <c r="F1" i="15"/>
  <c r="C1" i="15"/>
  <c r="G3" i="21"/>
  <c r="E3" i="21"/>
  <c r="G2" i="21"/>
  <c r="E2" i="21"/>
  <c r="C2" i="21"/>
  <c r="A8" i="18"/>
  <c r="A7" i="18"/>
  <c r="A6" i="18"/>
  <c r="A5" i="18"/>
  <c r="A4" i="18"/>
  <c r="A3" i="18"/>
  <c r="A2" i="18"/>
  <c r="A8" i="17"/>
  <c r="A7" i="17"/>
  <c r="A6" i="17"/>
  <c r="A5" i="17"/>
  <c r="A4" i="17"/>
  <c r="A3" i="17"/>
  <c r="A2" i="17"/>
  <c r="A8" i="16"/>
  <c r="A7" i="16"/>
  <c r="A6" i="16"/>
  <c r="A5" i="16"/>
  <c r="A4" i="16"/>
  <c r="A3" i="16"/>
  <c r="A2" i="16"/>
  <c r="A8" i="15"/>
  <c r="A7" i="15"/>
  <c r="A6" i="15"/>
  <c r="A5" i="15"/>
  <c r="A4" i="15"/>
  <c r="A3" i="15"/>
  <c r="A2" i="15"/>
  <c r="B60" i="9"/>
  <c r="B61" i="9"/>
  <c r="B62" i="9"/>
  <c r="B63" i="9"/>
  <c r="B52" i="9"/>
  <c r="B53" i="9"/>
  <c r="B54" i="9"/>
  <c r="B55" i="9"/>
  <c r="J23" i="9"/>
  <c r="J22" i="9"/>
  <c r="J21" i="9"/>
  <c r="J15" i="9"/>
  <c r="J14" i="9"/>
  <c r="J13" i="9"/>
  <c r="J7" i="9"/>
  <c r="J6" i="9"/>
  <c r="J5" i="9"/>
  <c r="G23" i="9"/>
  <c r="G22" i="9"/>
  <c r="G21" i="9"/>
  <c r="G15" i="9"/>
  <c r="G14" i="9"/>
  <c r="G13" i="9"/>
  <c r="G7" i="9"/>
  <c r="G6" i="9"/>
  <c r="G5" i="9"/>
  <c r="D23" i="9"/>
  <c r="D22" i="9"/>
  <c r="D21" i="9"/>
  <c r="D13" i="9"/>
  <c r="D7" i="9"/>
  <c r="D6" i="9"/>
  <c r="D5" i="9"/>
  <c r="J19" i="9"/>
  <c r="G19" i="9"/>
  <c r="D19" i="9"/>
  <c r="A8" i="7"/>
  <c r="A6" i="7"/>
  <c r="A4" i="7"/>
  <c r="J20" i="9"/>
  <c r="J11" i="9"/>
  <c r="G20" i="9"/>
  <c r="G11" i="9"/>
  <c r="D20" i="9"/>
  <c r="D11" i="9"/>
  <c r="D2" i="9"/>
  <c r="A19" i="9"/>
  <c r="A7" i="7"/>
  <c r="J12" i="9"/>
  <c r="G12" i="9"/>
  <c r="D12" i="9"/>
  <c r="J3" i="9"/>
  <c r="J4" i="9"/>
  <c r="G3" i="9"/>
  <c r="G4" i="9"/>
  <c r="D3" i="9"/>
  <c r="D4" i="9"/>
  <c r="J2" i="9"/>
  <c r="G2" i="9"/>
  <c r="A2" i="9"/>
  <c r="A5" i="7"/>
  <c r="A3" i="7"/>
  <c r="A11" i="9"/>
  <c r="A3" i="9"/>
  <c r="A2" i="7"/>
  <c r="G5" i="21"/>
  <c r="G9" i="21" s="1"/>
  <c r="E5" i="21"/>
  <c r="E9" i="21"/>
  <c r="D68" i="9" l="1"/>
  <c r="C3" i="21" s="1"/>
  <c r="C5" i="21" s="1"/>
  <c r="C9" i="21" s="1"/>
</calcChain>
</file>

<file path=xl/sharedStrings.xml><?xml version="1.0" encoding="utf-8"?>
<sst xmlns="http://schemas.openxmlformats.org/spreadsheetml/2006/main" count="517" uniqueCount="54">
  <si>
    <t>&lt;MOTIVATIE&gt;</t>
  </si>
  <si>
    <t>Consensus</t>
  </si>
  <si>
    <t>Score:</t>
  </si>
  <si>
    <t>De afzonderlijke items zullen worden beoordeeld met:</t>
  </si>
  <si>
    <t>Te behalen score op basis van consensus</t>
  </si>
  <si>
    <t>Inschrijver 1</t>
  </si>
  <si>
    <t>Inschrijver 2</t>
  </si>
  <si>
    <t>Inschrijver 3</t>
  </si>
  <si>
    <t>SCORE:</t>
  </si>
  <si>
    <t>Motivatie consensus</t>
  </si>
  <si>
    <t>&lt;&lt;MOTIVATIE&gt;&gt;</t>
  </si>
  <si>
    <t>1.A Beantwoording open vragen</t>
  </si>
  <si>
    <t>KO</t>
  </si>
  <si>
    <t>Uitmuntend</t>
  </si>
  <si>
    <t>Goed</t>
  </si>
  <si>
    <t>Voldoende</t>
  </si>
  <si>
    <t>Matig</t>
  </si>
  <si>
    <t>Onvoldoende</t>
  </si>
  <si>
    <t xml:space="preserve">De toelichting kan ertoe leiden dat de beoordeling van de beantwoording van de open vragen positief of negatief aangepast wordt, uiteraard alleen na een consensus overleg met alle beoordelaars. Dit onderdeel kent dus GEEN eigen beoordelingskader, maar kan leiden tot een aanpassing van een beoordeling van de beantwoording van de open vragen. </t>
  </si>
  <si>
    <t>Beoordeling 1. OPEN VRAGEN</t>
  </si>
  <si>
    <t>Totaalwaardes 1. OPEN VRAGEN</t>
  </si>
  <si>
    <t>Totaal behaalde waarde OPEN VRAGEN</t>
  </si>
  <si>
    <t>Zie "Bijlage 6 Kwaliteit"</t>
  </si>
  <si>
    <t>Totaalwaarde criterium kwaliteit</t>
  </si>
  <si>
    <t>Onderdeel</t>
  </si>
  <si>
    <t>Beoordelaar 1: &lt;&lt;&gt;&gt;</t>
  </si>
  <si>
    <t>Beoordelaar 2: &lt;&lt;&gt;&gt;</t>
  </si>
  <si>
    <t>Beoordelaar 3: &lt;&lt;&gt;&gt;</t>
  </si>
  <si>
    <t>Beoordelaar 4: &lt;&lt;&gt;&gt;</t>
  </si>
  <si>
    <t>Beoordelaar 5: &lt;&lt;&gt;&gt;</t>
  </si>
  <si>
    <t>Beoordelaar 1</t>
  </si>
  <si>
    <t>Beoordelaar 2</t>
  </si>
  <si>
    <t>Beoordelaar 3</t>
  </si>
  <si>
    <t>Beoordelaar 4</t>
  </si>
  <si>
    <t>Beoordelaar 5</t>
  </si>
  <si>
    <t>1.B Peroonlijke toelichting beantwoording open vragen</t>
  </si>
  <si>
    <t>1.2 	GEBRUIKERS ERVARINGEN/ TRAININGEN / KWALITEIT EN FLEXIBILITEIT NA IMPLEMENTATIE</t>
  </si>
  <si>
    <t>1.3	 AANVRAGEN VANUIT OPDRACHTGEVER AAN DE HELPDESK VAN INSCHRIJVER</t>
  </si>
  <si>
    <t>Zware incidenten</t>
  </si>
  <si>
    <t>Minder zware incidenten</t>
  </si>
  <si>
    <t>Kleine problemen</t>
  </si>
  <si>
    <t>Standaard wijzigingen</t>
  </si>
  <si>
    <t xml:space="preserve">Voor Stichting Rijdende School is de kwaliteit van het aan te schaffen plansysteem van groot belang. Naast de gestelde eisen uit de onderhavige aanbesteding is de Opdrachtgever op zoek naar een Opdrachtnemer die haar gedurende de periode van de overeenkomst kan voorzien van een zo goed mogelijk plansysteem. Het gevraagde plansysteem scoort in deze aanbesteding minimaal een bepaalde waarde zoals in de aanbestedingsdocumenten is beschreven. </t>
  </si>
  <si>
    <t>1.1 	PLAN VAN AANPAK IMPLEMENTATIE PLANSYSTEEM</t>
  </si>
  <si>
    <t>1.4 HELPDESK SERVICEVERWERKING EN -MONITORING NA LIVE-GANG</t>
  </si>
  <si>
    <t>1.5 	SLA INCIDENTEN EN SLA HERSTELTIJDEN</t>
  </si>
  <si>
    <t xml:space="preserve">Zie "Bijlage 6 Kwaliteit" en "Formulier D - invulformulier open vraag 6.1.5". </t>
  </si>
  <si>
    <t xml:space="preserve">Zie "Bijlage 6 Kwaliteit" </t>
  </si>
  <si>
    <t>Beoordelaar 6: &lt;&lt;&gt;&gt;</t>
  </si>
  <si>
    <t>Beoordelaar 6</t>
  </si>
  <si>
    <t>Formulier D - invulformulier open vraag 7.1.4 (score uit deze bijlage)</t>
  </si>
  <si>
    <t>Totaal behaalde waarde criterium prijs (x):</t>
  </si>
  <si>
    <t>Totaal behaalde waarde criterium kwaliteit (y):</t>
  </si>
  <si>
    <t>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</si>
</sst>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21"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
      <b/>
      <sz val="10"/>
      <color theme="0"/>
      <name val="Verdana"/>
      <family val="2"/>
    </font>
    <font>
      <b/>
      <sz val="10"/>
      <color theme="6" tint="-0.249977111117893"/>
      <name val="Verdana"/>
      <family val="2"/>
    </font>
    <font>
      <sz val="12"/>
      <color rgb="FF454545"/>
      <name val="Helvetica Neue"/>
      <family val="2"/>
    </font>
    <font>
      <sz val="8"/>
      <name val="Calibri"/>
      <family val="2"/>
      <scheme val="minor"/>
    </font>
    <font>
      <b/>
      <sz val="10"/>
      <color rgb="FFFF0000"/>
      <name val="Verdana"/>
      <family val="2"/>
    </font>
    <font>
      <b/>
      <sz val="9"/>
      <color theme="0"/>
      <name val="Verdana"/>
      <family val="2"/>
    </font>
    <font>
      <sz val="10"/>
      <name val="Verdana"/>
      <family val="2"/>
    </font>
    <font>
      <b/>
      <sz val="16"/>
      <color theme="1"/>
      <name val="Verdana"/>
      <family val="2"/>
    </font>
  </fonts>
  <fills count="12">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rgb="FFFDE9D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32">
    <xf numFmtId="0" fontId="0" fillId="0" borderId="0" xfId="0"/>
    <xf numFmtId="0" fontId="2" fillId="0" borderId="0" xfId="0" applyFont="1"/>
    <xf numFmtId="0" fontId="0" fillId="0" borderId="0" xfId="0" applyAlignment="1">
      <alignment wrapText="1"/>
    </xf>
    <xf numFmtId="0" fontId="1" fillId="0" borderId="0" xfId="0" applyFont="1"/>
    <xf numFmtId="165" fontId="2" fillId="0" borderId="0" xfId="0" applyNumberFormat="1" applyFont="1" applyAlignment="1">
      <alignment horizontal="center"/>
    </xf>
    <xf numFmtId="0" fontId="2" fillId="2" borderId="0" xfId="0" applyFont="1" applyFill="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0" fontId="7" fillId="0" borderId="0" xfId="0" applyFont="1"/>
    <xf numFmtId="0" fontId="4" fillId="2" borderId="8" xfId="0" applyFont="1" applyFill="1" applyBorder="1" applyAlignment="1">
      <alignment horizontal="left" vertical="center" indent="1"/>
    </xf>
    <xf numFmtId="0" fontId="8" fillId="2" borderId="8" xfId="0" applyFont="1" applyFill="1" applyBorder="1" applyAlignment="1">
      <alignment horizontal="left" vertical="center"/>
    </xf>
    <xf numFmtId="0" fontId="2" fillId="2" borderId="8" xfId="0" applyFont="1" applyFill="1" applyBorder="1" applyAlignment="1">
      <alignment horizontal="center" vertical="center"/>
    </xf>
    <xf numFmtId="0" fontId="10" fillId="2" borderId="8" xfId="0" applyFont="1" applyFill="1" applyBorder="1" applyAlignment="1">
      <alignment horizontal="right" vertical="center" wrapText="1"/>
    </xf>
    <xf numFmtId="0" fontId="11" fillId="2" borderId="8"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0" fillId="0" borderId="0" xfId="0" applyAlignment="1">
      <alignment horizontal="left"/>
    </xf>
    <xf numFmtId="165" fontId="3" fillId="2" borderId="4"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lignment horizontal="center" vertical="center" wrapText="1"/>
    </xf>
    <xf numFmtId="0" fontId="2" fillId="2" borderId="8" xfId="0" applyFont="1" applyFill="1" applyBorder="1" applyAlignment="1">
      <alignment horizontal="left" vertical="center" wrapText="1"/>
    </xf>
    <xf numFmtId="0" fontId="12" fillId="2" borderId="7" xfId="0" applyFont="1" applyFill="1" applyBorder="1" applyAlignment="1">
      <alignment vertical="center" wrapText="1"/>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4" borderId="2" xfId="0" applyFont="1" applyFill="1" applyBorder="1" applyAlignment="1">
      <alignment horizontal="center" vertical="center"/>
    </xf>
    <xf numFmtId="0" fontId="9" fillId="5" borderId="3" xfId="0" applyFont="1" applyFill="1" applyBorder="1" applyAlignment="1">
      <alignment horizontal="center" vertical="center" wrapText="1"/>
    </xf>
    <xf numFmtId="0" fontId="9" fillId="3" borderId="3"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164" fontId="2" fillId="7" borderId="3" xfId="0" applyNumberFormat="1" applyFont="1" applyFill="1" applyBorder="1" applyAlignment="1">
      <alignment horizontal="center" vertical="center" wrapText="1"/>
    </xf>
    <xf numFmtId="164" fontId="2" fillId="7" borderId="1" xfId="0" applyNumberFormat="1" applyFont="1" applyFill="1" applyBorder="1" applyAlignment="1">
      <alignment horizontal="center" vertical="center" wrapText="1"/>
    </xf>
    <xf numFmtId="164" fontId="3" fillId="6" borderId="1" xfId="0" applyNumberFormat="1" applyFont="1" applyFill="1" applyBorder="1" applyAlignment="1">
      <alignment horizontal="center" vertical="center"/>
    </xf>
    <xf numFmtId="0" fontId="2" fillId="4" borderId="1" xfId="0" applyFont="1" applyFill="1" applyBorder="1" applyAlignment="1">
      <alignment vertical="center" wrapText="1"/>
    </xf>
    <xf numFmtId="0" fontId="2" fillId="5" borderId="1" xfId="0" applyFont="1" applyFill="1" applyBorder="1" applyAlignment="1">
      <alignment vertical="center" wrapText="1"/>
    </xf>
    <xf numFmtId="0" fontId="2" fillId="5" borderId="3" xfId="0" applyFont="1" applyFill="1" applyBorder="1" applyAlignment="1">
      <alignment vertical="center" wrapText="1"/>
    </xf>
    <xf numFmtId="0" fontId="3" fillId="5" borderId="1" xfId="0" applyFont="1" applyFill="1" applyBorder="1" applyAlignment="1">
      <alignment vertical="center" wrapText="1"/>
    </xf>
    <xf numFmtId="0" fontId="4" fillId="8" borderId="2" xfId="0" applyFont="1" applyFill="1" applyBorder="1" applyAlignment="1">
      <alignment vertical="center"/>
    </xf>
    <xf numFmtId="0" fontId="4" fillId="8"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4" fillId="2" borderId="8" xfId="0" applyFont="1" applyFill="1" applyBorder="1" applyAlignment="1">
      <alignment horizontal="left" vertical="center"/>
    </xf>
    <xf numFmtId="0" fontId="1" fillId="6" borderId="1" xfId="0" applyFont="1" applyFill="1" applyBorder="1" applyAlignment="1">
      <alignment vertical="center" wrapText="1"/>
    </xf>
    <xf numFmtId="0" fontId="15" fillId="0" borderId="0" xfId="0" applyFont="1"/>
    <xf numFmtId="166" fontId="3" fillId="6" borderId="3" xfId="0" applyNumberFormat="1" applyFont="1" applyFill="1" applyBorder="1" applyAlignment="1">
      <alignment horizontal="center" vertical="center"/>
    </xf>
    <xf numFmtId="164" fontId="2" fillId="7" borderId="11" xfId="0" applyNumberFormat="1" applyFont="1" applyFill="1" applyBorder="1" applyAlignment="1" applyProtection="1">
      <alignment horizontal="center" vertical="center" wrapText="1"/>
      <protection locked="0"/>
    </xf>
    <xf numFmtId="0" fontId="18" fillId="3" borderId="1" xfId="0" applyFont="1" applyFill="1" applyBorder="1" applyAlignment="1">
      <alignment horizontal="center" vertical="center"/>
    </xf>
    <xf numFmtId="166" fontId="0" fillId="0" borderId="0" xfId="0" applyNumberFormat="1" applyAlignment="1">
      <alignment horizontal="left"/>
    </xf>
    <xf numFmtId="0" fontId="13" fillId="8" borderId="1" xfId="0" applyFont="1" applyFill="1" applyBorder="1" applyAlignment="1">
      <alignment horizontal="left" vertical="center" wrapText="1"/>
    </xf>
    <xf numFmtId="0" fontId="11" fillId="5" borderId="2" xfId="0" applyFont="1" applyFill="1" applyBorder="1" applyAlignment="1">
      <alignment horizontal="right" vertical="center" wrapText="1"/>
    </xf>
    <xf numFmtId="0" fontId="3" fillId="6" borderId="8" xfId="0" applyFont="1" applyFill="1" applyBorder="1" applyAlignment="1">
      <alignment horizontal="left" vertical="center" wrapText="1"/>
    </xf>
    <xf numFmtId="3" fontId="2" fillId="4" borderId="1" xfId="0" applyNumberFormat="1" applyFont="1" applyFill="1" applyBorder="1" applyAlignment="1">
      <alignment horizontal="center" vertical="center"/>
    </xf>
    <xf numFmtId="3" fontId="17" fillId="4" borderId="1" xfId="0" applyNumberFormat="1" applyFont="1" applyFill="1" applyBorder="1" applyAlignment="1">
      <alignment horizontal="center" vertical="center"/>
    </xf>
    <xf numFmtId="3" fontId="17" fillId="4" borderId="1" xfId="0" applyNumberFormat="1" applyFont="1" applyFill="1" applyBorder="1" applyAlignment="1">
      <alignment horizontal="center" vertical="center" wrapText="1"/>
    </xf>
    <xf numFmtId="0" fontId="3" fillId="5" borderId="6" xfId="0" applyFont="1" applyFill="1" applyBorder="1" applyAlignment="1">
      <alignment vertical="center" wrapText="1"/>
    </xf>
    <xf numFmtId="0" fontId="2" fillId="6" borderId="10" xfId="0" applyFont="1" applyFill="1" applyBorder="1" applyAlignment="1">
      <alignment horizontal="left" vertical="center" wrapText="1"/>
    </xf>
    <xf numFmtId="0" fontId="2" fillId="6" borderId="8" xfId="0" applyFont="1" applyFill="1" applyBorder="1" applyAlignment="1">
      <alignment horizontal="left" vertical="center" wrapText="1"/>
    </xf>
    <xf numFmtId="0" fontId="2" fillId="6" borderId="11" xfId="0" applyFont="1" applyFill="1" applyBorder="1" applyAlignment="1">
      <alignment horizontal="left" vertical="center" wrapText="1"/>
    </xf>
    <xf numFmtId="165" fontId="3" fillId="0" borderId="5" xfId="0" applyNumberFormat="1" applyFont="1" applyBorder="1" applyAlignment="1" applyProtection="1">
      <alignment horizontal="center" vertical="center" wrapText="1"/>
      <protection locked="0"/>
    </xf>
    <xf numFmtId="165" fontId="3" fillId="0" borderId="3" xfId="0" applyNumberFormat="1" applyFont="1" applyBorder="1" applyAlignment="1" applyProtection="1">
      <alignment horizontal="center" vertical="center" wrapText="1"/>
      <protection locked="0"/>
    </xf>
    <xf numFmtId="0" fontId="11" fillId="5" borderId="4" xfId="0" applyFont="1" applyFill="1" applyBorder="1" applyAlignment="1">
      <alignment horizontal="right" vertical="center" wrapText="1"/>
    </xf>
    <xf numFmtId="0" fontId="8" fillId="6" borderId="12" xfId="0" applyFont="1" applyFill="1" applyBorder="1" applyAlignment="1">
      <alignment horizontal="left" vertical="center" wrapText="1"/>
    </xf>
    <xf numFmtId="0" fontId="19" fillId="7" borderId="3" xfId="0" applyFont="1" applyFill="1" applyBorder="1" applyAlignment="1">
      <alignment horizontal="center" vertical="center" wrapText="1"/>
    </xf>
    <xf numFmtId="1" fontId="1" fillId="6" borderId="10" xfId="0" applyNumberFormat="1" applyFont="1" applyFill="1" applyBorder="1" applyAlignment="1">
      <alignment horizontal="center" vertical="center" wrapText="1"/>
    </xf>
    <xf numFmtId="1" fontId="4" fillId="2" borderId="8" xfId="0" applyNumberFormat="1" applyFont="1" applyFill="1" applyBorder="1" applyAlignment="1">
      <alignment horizontal="left" vertical="center"/>
    </xf>
    <xf numFmtId="1" fontId="1" fillId="7" borderId="10" xfId="0" applyNumberFormat="1" applyFont="1" applyFill="1" applyBorder="1" applyAlignment="1" applyProtection="1">
      <alignment horizontal="center" vertical="center" wrapText="1"/>
      <protection locked="0"/>
    </xf>
    <xf numFmtId="1" fontId="0" fillId="0" borderId="0" xfId="0" applyNumberFormat="1"/>
    <xf numFmtId="0" fontId="14" fillId="3" borderId="2"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3" fillId="4" borderId="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3" xfId="0" applyFont="1" applyFill="1" applyBorder="1" applyAlignment="1">
      <alignment horizontal="lef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3" xfId="0" applyFont="1" applyFill="1" applyBorder="1" applyAlignment="1">
      <alignment horizontal="center" vertical="center"/>
    </xf>
    <xf numFmtId="0" fontId="3" fillId="6" borderId="2" xfId="0" applyFont="1" applyFill="1" applyBorder="1" applyAlignment="1">
      <alignment horizontal="left" vertical="center" wrapText="1"/>
    </xf>
    <xf numFmtId="0" fontId="3" fillId="6" borderId="4"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2" fillId="6" borderId="6"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12" xfId="0" applyFont="1" applyFill="1" applyBorder="1" applyAlignment="1">
      <alignment horizontal="left" vertical="center" wrapText="1"/>
    </xf>
    <xf numFmtId="0" fontId="13" fillId="8" borderId="12" xfId="0" applyFont="1" applyFill="1" applyBorder="1" applyAlignment="1">
      <alignment horizontal="left" vertical="center" wrapText="1"/>
    </xf>
    <xf numFmtId="0" fontId="13" fillId="8" borderId="4" xfId="0" applyFont="1" applyFill="1" applyBorder="1" applyAlignment="1">
      <alignment horizontal="left" vertical="center" wrapText="1"/>
    </xf>
    <xf numFmtId="0" fontId="13" fillId="8" borderId="3" xfId="0" applyFont="1" applyFill="1" applyBorder="1" applyAlignment="1">
      <alignment horizontal="left" vertical="center" wrapText="1"/>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7" borderId="2"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3" fillId="4" borderId="4"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165" fontId="3" fillId="4" borderId="2" xfId="0" applyNumberFormat="1" applyFont="1" applyFill="1" applyBorder="1" applyAlignment="1">
      <alignment horizontal="center" vertical="center"/>
    </xf>
    <xf numFmtId="165" fontId="4" fillId="3" borderId="4" xfId="0" applyNumberFormat="1" applyFont="1" applyFill="1" applyBorder="1" applyAlignment="1" applyProtection="1">
      <alignment horizontal="center" vertical="center"/>
      <protection locked="0"/>
    </xf>
    <xf numFmtId="165" fontId="3" fillId="7" borderId="4" xfId="0" applyNumberFormat="1" applyFont="1" applyFill="1" applyBorder="1" applyAlignment="1" applyProtection="1">
      <alignment horizontal="center" vertical="center" wrapText="1"/>
      <protection locked="0"/>
    </xf>
    <xf numFmtId="165" fontId="3" fillId="7" borderId="9" xfId="0" applyNumberFormat="1" applyFont="1" applyFill="1" applyBorder="1" applyAlignment="1" applyProtection="1">
      <alignment horizontal="center" vertical="center" wrapText="1"/>
      <protection locked="0"/>
    </xf>
    <xf numFmtId="165" fontId="3" fillId="7" borderId="5" xfId="0" applyNumberFormat="1" applyFont="1" applyFill="1" applyBorder="1" applyAlignment="1" applyProtection="1">
      <alignment horizontal="center" vertical="center" wrapText="1"/>
      <protection locked="0"/>
    </xf>
    <xf numFmtId="165" fontId="4" fillId="3" borderId="4" xfId="0" applyNumberFormat="1" applyFont="1" applyFill="1" applyBorder="1" applyAlignment="1">
      <alignment horizontal="center" vertical="center"/>
    </xf>
    <xf numFmtId="165" fontId="4" fillId="3" borderId="3" xfId="0" applyNumberFormat="1" applyFont="1" applyFill="1" applyBorder="1" applyAlignment="1">
      <alignment horizontal="center" vertical="center"/>
    </xf>
    <xf numFmtId="164" fontId="2" fillId="7" borderId="10" xfId="0" applyNumberFormat="1" applyFont="1" applyFill="1" applyBorder="1" applyAlignment="1" applyProtection="1">
      <alignment horizontal="center" vertical="center"/>
      <protection locked="0"/>
    </xf>
    <xf numFmtId="164" fontId="2" fillId="7" borderId="8" xfId="0" applyNumberFormat="1" applyFont="1" applyFill="1" applyBorder="1" applyAlignment="1" applyProtection="1">
      <alignment horizontal="center" vertical="center"/>
      <protection locked="0"/>
    </xf>
    <xf numFmtId="164" fontId="2" fillId="7" borderId="11" xfId="0" applyNumberFormat="1" applyFont="1" applyFill="1" applyBorder="1" applyAlignment="1" applyProtection="1">
      <alignment horizontal="center" vertical="center"/>
      <protection locked="0"/>
    </xf>
    <xf numFmtId="0" fontId="8" fillId="6" borderId="6" xfId="0" applyFont="1" applyFill="1" applyBorder="1" applyAlignment="1">
      <alignment horizontal="left" vertical="center" wrapText="1"/>
    </xf>
    <xf numFmtId="0" fontId="8" fillId="6" borderId="7" xfId="0" applyFont="1" applyFill="1" applyBorder="1" applyAlignment="1">
      <alignment horizontal="left" vertical="center" wrapText="1"/>
    </xf>
    <xf numFmtId="0" fontId="8" fillId="6" borderId="12" xfId="0" applyFont="1" applyFill="1" applyBorder="1" applyAlignment="1">
      <alignment horizontal="left" vertical="center" wrapText="1"/>
    </xf>
    <xf numFmtId="0" fontId="10" fillId="3" borderId="1" xfId="0" applyFont="1" applyFill="1" applyBorder="1" applyAlignment="1">
      <alignment horizontal="right" vertical="center" wrapText="1"/>
    </xf>
    <xf numFmtId="0" fontId="10" fillId="3" borderId="2" xfId="0" applyFont="1" applyFill="1" applyBorder="1" applyAlignment="1">
      <alignment horizontal="right" vertical="center" wrapText="1"/>
    </xf>
    <xf numFmtId="0" fontId="11" fillId="5" borderId="1" xfId="0" applyFont="1" applyFill="1" applyBorder="1" applyAlignment="1">
      <alignment horizontal="right" vertical="center" wrapText="1"/>
    </xf>
    <xf numFmtId="0" fontId="11" fillId="5" borderId="2" xfId="0" applyFont="1" applyFill="1" applyBorder="1" applyAlignment="1">
      <alignment horizontal="right" vertical="center" wrapText="1"/>
    </xf>
    <xf numFmtId="0" fontId="3" fillId="6" borderId="10" xfId="0" applyFont="1" applyFill="1" applyBorder="1" applyAlignment="1">
      <alignment horizontal="left" vertical="center" wrapText="1"/>
    </xf>
    <xf numFmtId="0" fontId="3" fillId="6" borderId="8" xfId="0" applyFont="1" applyFill="1" applyBorder="1" applyAlignment="1">
      <alignment horizontal="left" vertical="center" wrapText="1"/>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164" fontId="2" fillId="7" borderId="10"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164" fontId="2" fillId="7" borderId="11" xfId="0" applyNumberFormat="1" applyFont="1" applyFill="1" applyBorder="1" applyAlignment="1" applyProtection="1">
      <alignment horizontal="center" vertical="center" wrapText="1"/>
      <protection locked="0"/>
    </xf>
    <xf numFmtId="0" fontId="11" fillId="3" borderId="11" xfId="0" applyFont="1" applyFill="1" applyBorder="1" applyAlignment="1">
      <alignment horizontal="left" vertical="center"/>
    </xf>
    <xf numFmtId="0" fontId="11" fillId="3" borderId="12" xfId="0" applyFont="1" applyFill="1" applyBorder="1" applyAlignment="1">
      <alignment horizontal="left" vertical="center"/>
    </xf>
    <xf numFmtId="0" fontId="11" fillId="8" borderId="2" xfId="0" applyFont="1" applyFill="1" applyBorder="1" applyAlignment="1">
      <alignment horizontal="left" vertical="center" wrapText="1"/>
    </xf>
    <xf numFmtId="0" fontId="11" fillId="8" borderId="3" xfId="0" applyFont="1" applyFill="1" applyBorder="1" applyAlignment="1">
      <alignment horizontal="left" vertical="center" wrapText="1"/>
    </xf>
    <xf numFmtId="0" fontId="1" fillId="9" borderId="1" xfId="0" applyFont="1" applyFill="1" applyBorder="1" applyAlignment="1">
      <alignment horizontal="right" vertical="center"/>
    </xf>
    <xf numFmtId="0" fontId="1" fillId="10" borderId="1" xfId="0" applyFont="1" applyFill="1" applyBorder="1" applyAlignment="1">
      <alignment horizontal="right" vertical="center"/>
    </xf>
    <xf numFmtId="0" fontId="20" fillId="11" borderId="1" xfId="0" applyFont="1" applyFill="1" applyBorder="1" applyAlignment="1">
      <alignment horizontal="right" vertical="center"/>
    </xf>
    <xf numFmtId="1" fontId="20" fillId="11" borderId="1" xfId="0" applyNumberFormat="1" applyFont="1" applyFill="1" applyBorder="1" applyAlignment="1">
      <alignment horizontal="center" vertical="center" wrapText="1"/>
    </xf>
    <xf numFmtId="1" fontId="1" fillId="9" borderId="1" xfId="0" applyNumberFormat="1" applyFont="1" applyFill="1" applyBorder="1" applyAlignment="1" applyProtection="1">
      <alignment horizontal="center" vertical="center" wrapText="1"/>
      <protection locked="0"/>
    </xf>
    <xf numFmtId="1" fontId="1" fillId="10" borderId="1" xfId="0" applyNumberFormat="1" applyFont="1" applyFill="1" applyBorder="1" applyAlignment="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2F2F2"/>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file:////Users/laurakerkhoff/Library/Group%20Containers/UBF8T346G9.ms/WebArchiveCopyPasteTempFiles/com.microsoft.Word/SRSlogo-496px.png"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file:////Users/laurakerkhoff/Library/Group%20Containers/UBF8T346G9.ms/WebArchiveCopyPasteTempFiles/com.microsoft.Word/SRSlogo-496px.png"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file:////Users/laurakerkhoff/Library/Group%20Containers/UBF8T346G9.ms/WebArchiveCopyPasteTempFiles/com.microsoft.Word/SRSlogo-496px.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306917</xdr:colOff>
      <xdr:row>0</xdr:row>
      <xdr:rowOff>190502</xdr:rowOff>
    </xdr:from>
    <xdr:to>
      <xdr:col>3</xdr:col>
      <xdr:colOff>2592916</xdr:colOff>
      <xdr:row>1</xdr:row>
      <xdr:rowOff>1449208</xdr:rowOff>
    </xdr:to>
    <xdr:pic>
      <xdr:nvPicPr>
        <xdr:cNvPr id="2" name="Afbeelding 1" descr="Stichting Rijdende School">
          <a:extLst>
            <a:ext uri="{FF2B5EF4-FFF2-40B4-BE49-F238E27FC236}">
              <a16:creationId xmlns:a16="http://schemas.microsoft.com/office/drawing/2014/main" id="{195F6C8D-BFAC-7425-D163-574B71B64A0A}"/>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2107334" y="190502"/>
          <a:ext cx="2285999" cy="1639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175846</xdr:colOff>
      <xdr:row>0</xdr:row>
      <xdr:rowOff>0</xdr:rowOff>
    </xdr:from>
    <xdr:to>
      <xdr:col>15</xdr:col>
      <xdr:colOff>513101</xdr:colOff>
      <xdr:row>1</xdr:row>
      <xdr:rowOff>162628</xdr:rowOff>
    </xdr:to>
    <xdr:pic>
      <xdr:nvPicPr>
        <xdr:cNvPr id="2" name="Afbeelding 1" descr="Stichting Rijdende School">
          <a:extLst>
            <a:ext uri="{FF2B5EF4-FFF2-40B4-BE49-F238E27FC236}">
              <a16:creationId xmlns:a16="http://schemas.microsoft.com/office/drawing/2014/main" id="{BB193824-D8E5-564B-9469-BC218BB56829}"/>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9313769" y="0"/>
          <a:ext cx="2359486" cy="1696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787401</xdr:colOff>
      <xdr:row>0</xdr:row>
      <xdr:rowOff>279401</xdr:rowOff>
    </xdr:from>
    <xdr:to>
      <xdr:col>12</xdr:col>
      <xdr:colOff>263395</xdr:colOff>
      <xdr:row>6</xdr:row>
      <xdr:rowOff>317501</xdr:rowOff>
    </xdr:to>
    <xdr:pic>
      <xdr:nvPicPr>
        <xdr:cNvPr id="2" name="Afbeelding 1" descr="Stichting Rijdende School">
          <a:extLst>
            <a:ext uri="{FF2B5EF4-FFF2-40B4-BE49-F238E27FC236}">
              <a16:creationId xmlns:a16="http://schemas.microsoft.com/office/drawing/2014/main" id="{F6DDDBDD-2F8E-4044-B930-C2C744B67C4A}"/>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5379701" y="279401"/>
          <a:ext cx="3603494" cy="259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Library/Dropbox%20BIC%20BV/BiC%20bv%20Dropbox/BiC%20Leeuwarden/BiC%20Leeuwarden/BiC_consultancy/Zaam%20Scholengroep/EA%20Keuring%20en%20onderhoud%20Blusmateriaal/aanbestedingsdocument%20en%20bijlagen/definitief/Bijlage%208%20Beoordelingsformulier%20kwaliteit.xlsx?7173970D" TargetMode="External"/><Relationship Id="rId1" Type="http://schemas.openxmlformats.org/officeDocument/2006/relationships/externalLinkPath" Target="file:///7173970D/Bijlage%208%20Beoordelingsformulier%20kwalite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oordelen 1. Open vragen"/>
      <sheetName val="Beoordelaar 1"/>
      <sheetName val="Beoordelaar 2"/>
      <sheetName val="Beoordelaar 3"/>
      <sheetName val="Consensus"/>
      <sheetName val="Eindscores"/>
    </sheetNames>
    <sheetDataSet>
      <sheetData sheetId="0">
        <row r="1">
          <cell r="A1" t="str">
            <v>1.	OPEN VRAGEN</v>
          </cell>
        </row>
      </sheetData>
      <sheetData sheetId="1">
        <row r="1">
          <cell r="C1" t="str">
            <v>Inschrijver 1</v>
          </cell>
          <cell r="F1" t="str">
            <v>Inschrijver 2</v>
          </cell>
          <cell r="I1" t="str">
            <v>Inschrijver 3</v>
          </cell>
        </row>
      </sheetData>
      <sheetData sheetId="2"/>
      <sheetData sheetId="3"/>
      <sheetData sheetId="4">
        <row r="24">
          <cell r="D24" t="e">
            <v>#VALUE!</v>
          </cell>
        </row>
      </sheetData>
      <sheetData sheetId="5"/>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D56"/>
  <sheetViews>
    <sheetView showGridLines="0" zoomScale="120" zoomScaleNormal="120" workbookViewId="0">
      <selection activeCell="D54" sqref="D54"/>
    </sheetView>
  </sheetViews>
  <sheetFormatPr baseColWidth="10" defaultColWidth="8.83203125" defaultRowHeight="15" x14ac:dyDescent="0.2"/>
  <cols>
    <col min="1" max="1" width="80.83203125" customWidth="1"/>
    <col min="2" max="2" width="25.83203125" style="1" customWidth="1"/>
    <col min="3" max="3" width="48.1640625" customWidth="1"/>
    <col min="4" max="4" width="44.5" customWidth="1"/>
  </cols>
  <sheetData>
    <row r="1" spans="1:4" ht="30" customHeight="1" x14ac:dyDescent="0.2">
      <c r="A1" s="77" t="s">
        <v>19</v>
      </c>
      <c r="B1" s="78"/>
      <c r="C1" s="79"/>
    </row>
    <row r="2" spans="1:4" s="2" customFormat="1" ht="130" customHeight="1" x14ac:dyDescent="0.2">
      <c r="A2" s="80" t="s">
        <v>42</v>
      </c>
      <c r="B2" s="81"/>
      <c r="C2" s="82"/>
    </row>
    <row r="3" spans="1:4" s="2" customFormat="1" ht="30" customHeight="1" x14ac:dyDescent="0.2">
      <c r="A3" s="83" t="s">
        <v>11</v>
      </c>
      <c r="B3" s="84"/>
      <c r="C3" s="85"/>
    </row>
    <row r="4" spans="1:4" ht="35" customHeight="1" x14ac:dyDescent="0.2">
      <c r="A4" s="34" t="s">
        <v>43</v>
      </c>
      <c r="B4" s="32" t="s">
        <v>3</v>
      </c>
      <c r="C4" s="33" t="s">
        <v>4</v>
      </c>
      <c r="D4" s="19" t="s">
        <v>2</v>
      </c>
    </row>
    <row r="5" spans="1:4" s="15" customFormat="1" ht="20" customHeight="1" x14ac:dyDescent="0.2">
      <c r="A5" s="86" t="s">
        <v>22</v>
      </c>
      <c r="B5" s="31" t="s">
        <v>13</v>
      </c>
      <c r="C5" s="49">
        <v>50000</v>
      </c>
      <c r="D5" s="19" t="s">
        <v>13</v>
      </c>
    </row>
    <row r="6" spans="1:4" s="15" customFormat="1" ht="20" customHeight="1" x14ac:dyDescent="0.2">
      <c r="A6" s="87"/>
      <c r="B6" s="31" t="s">
        <v>14</v>
      </c>
      <c r="C6" s="49">
        <v>40000</v>
      </c>
      <c r="D6" s="19" t="s">
        <v>14</v>
      </c>
    </row>
    <row r="7" spans="1:4" s="15" customFormat="1" ht="20" customHeight="1" x14ac:dyDescent="0.2">
      <c r="A7" s="87"/>
      <c r="B7" s="31" t="s">
        <v>15</v>
      </c>
      <c r="C7" s="49">
        <v>0</v>
      </c>
      <c r="D7" s="19" t="s">
        <v>15</v>
      </c>
    </row>
    <row r="8" spans="1:4" s="15" customFormat="1" ht="20" customHeight="1" x14ac:dyDescent="0.2">
      <c r="A8" s="87"/>
      <c r="B8" s="31" t="s">
        <v>16</v>
      </c>
      <c r="C8" s="50">
        <v>-100000</v>
      </c>
      <c r="D8" s="19" t="s">
        <v>16</v>
      </c>
    </row>
    <row r="9" spans="1:4" s="15" customFormat="1" ht="20" customHeight="1" x14ac:dyDescent="0.2">
      <c r="A9" s="88"/>
      <c r="B9" s="31" t="s">
        <v>17</v>
      </c>
      <c r="C9" s="51" t="s">
        <v>12</v>
      </c>
      <c r="D9" s="19" t="s">
        <v>17</v>
      </c>
    </row>
    <row r="10" spans="1:4" ht="35" customHeight="1" x14ac:dyDescent="0.2">
      <c r="A10" s="34" t="s">
        <v>36</v>
      </c>
      <c r="B10" s="32" t="s">
        <v>3</v>
      </c>
      <c r="C10" s="33" t="s">
        <v>4</v>
      </c>
    </row>
    <row r="11" spans="1:4" s="15" customFormat="1" ht="20" customHeight="1" x14ac:dyDescent="0.2">
      <c r="A11" s="86" t="s">
        <v>22</v>
      </c>
      <c r="B11" s="31" t="s">
        <v>13</v>
      </c>
      <c r="C11" s="49">
        <v>50000</v>
      </c>
      <c r="D11" s="19" t="s">
        <v>13</v>
      </c>
    </row>
    <row r="12" spans="1:4" s="15" customFormat="1" ht="20" customHeight="1" x14ac:dyDescent="0.2">
      <c r="A12" s="87"/>
      <c r="B12" s="31" t="s">
        <v>14</v>
      </c>
      <c r="C12" s="49">
        <v>40000</v>
      </c>
    </row>
    <row r="13" spans="1:4" s="15" customFormat="1" ht="20" customHeight="1" x14ac:dyDescent="0.2">
      <c r="A13" s="87"/>
      <c r="B13" s="31" t="s">
        <v>15</v>
      </c>
      <c r="C13" s="49">
        <v>0</v>
      </c>
    </row>
    <row r="14" spans="1:4" s="15" customFormat="1" ht="20" customHeight="1" x14ac:dyDescent="0.2">
      <c r="A14" s="87"/>
      <c r="B14" s="31" t="s">
        <v>16</v>
      </c>
      <c r="C14" s="50">
        <v>-100000</v>
      </c>
    </row>
    <row r="15" spans="1:4" s="15" customFormat="1" ht="20" customHeight="1" x14ac:dyDescent="0.2">
      <c r="A15" s="88"/>
      <c r="B15" s="31" t="s">
        <v>17</v>
      </c>
      <c r="C15" s="51" t="s">
        <v>12</v>
      </c>
    </row>
    <row r="16" spans="1:4" ht="35" customHeight="1" x14ac:dyDescent="0.2">
      <c r="A16" s="34" t="s">
        <v>37</v>
      </c>
      <c r="B16" s="32" t="s">
        <v>3</v>
      </c>
      <c r="C16" s="33" t="s">
        <v>4</v>
      </c>
    </row>
    <row r="17" spans="1:4" s="15" customFormat="1" ht="20" customHeight="1" x14ac:dyDescent="0.2">
      <c r="A17" s="86" t="s">
        <v>22</v>
      </c>
      <c r="B17" s="31" t="s">
        <v>13</v>
      </c>
      <c r="C17" s="49">
        <v>50000</v>
      </c>
      <c r="D17" s="19" t="s">
        <v>13</v>
      </c>
    </row>
    <row r="18" spans="1:4" s="15" customFormat="1" ht="20" customHeight="1" x14ac:dyDescent="0.2">
      <c r="A18" s="87"/>
      <c r="B18" s="31" t="s">
        <v>14</v>
      </c>
      <c r="C18" s="49">
        <v>40000</v>
      </c>
    </row>
    <row r="19" spans="1:4" s="15" customFormat="1" ht="20" customHeight="1" x14ac:dyDescent="0.2">
      <c r="A19" s="87"/>
      <c r="B19" s="31" t="s">
        <v>15</v>
      </c>
      <c r="C19" s="49">
        <v>0</v>
      </c>
    </row>
    <row r="20" spans="1:4" s="15" customFormat="1" ht="20" customHeight="1" x14ac:dyDescent="0.2">
      <c r="A20" s="87"/>
      <c r="B20" s="31" t="s">
        <v>16</v>
      </c>
      <c r="C20" s="50">
        <v>-100000</v>
      </c>
    </row>
    <row r="21" spans="1:4" s="15" customFormat="1" ht="20" customHeight="1" x14ac:dyDescent="0.2">
      <c r="A21" s="88"/>
      <c r="B21" s="31" t="s">
        <v>17</v>
      </c>
      <c r="C21" s="51" t="s">
        <v>12</v>
      </c>
    </row>
    <row r="22" spans="1:4" s="15" customFormat="1" ht="35" customHeight="1" x14ac:dyDescent="0.2">
      <c r="A22" s="52" t="s">
        <v>44</v>
      </c>
      <c r="B22" s="32" t="s">
        <v>3</v>
      </c>
      <c r="C22" s="33" t="s">
        <v>4</v>
      </c>
    </row>
    <row r="23" spans="1:4" s="15" customFormat="1" ht="20" customHeight="1" x14ac:dyDescent="0.2">
      <c r="A23" s="53"/>
      <c r="B23" s="31" t="s">
        <v>13</v>
      </c>
      <c r="C23" s="49">
        <v>50000</v>
      </c>
    </row>
    <row r="24" spans="1:4" s="15" customFormat="1" ht="20" customHeight="1" x14ac:dyDescent="0.2">
      <c r="A24" s="54"/>
      <c r="B24" s="31" t="s">
        <v>14</v>
      </c>
      <c r="C24" s="49">
        <v>40000</v>
      </c>
    </row>
    <row r="25" spans="1:4" s="15" customFormat="1" ht="20" customHeight="1" x14ac:dyDescent="0.2">
      <c r="A25" s="54" t="s">
        <v>22</v>
      </c>
      <c r="B25" s="31" t="s">
        <v>15</v>
      </c>
      <c r="C25" s="49">
        <v>0</v>
      </c>
    </row>
    <row r="26" spans="1:4" s="15" customFormat="1" ht="20" customHeight="1" x14ac:dyDescent="0.2">
      <c r="A26" s="54"/>
      <c r="B26" s="31" t="s">
        <v>16</v>
      </c>
      <c r="C26" s="50">
        <v>-100000</v>
      </c>
    </row>
    <row r="27" spans="1:4" s="15" customFormat="1" ht="20" customHeight="1" x14ac:dyDescent="0.2">
      <c r="A27" s="55"/>
      <c r="B27" s="31" t="s">
        <v>17</v>
      </c>
      <c r="C27" s="51" t="s">
        <v>12</v>
      </c>
    </row>
    <row r="28" spans="1:4" ht="35" customHeight="1" x14ac:dyDescent="0.2">
      <c r="A28" s="89" t="s">
        <v>45</v>
      </c>
      <c r="B28" s="90"/>
      <c r="C28" s="91"/>
    </row>
    <row r="29" spans="1:4" ht="35" customHeight="1" x14ac:dyDescent="0.2">
      <c r="A29" s="34" t="s">
        <v>38</v>
      </c>
      <c r="B29" s="32" t="s">
        <v>3</v>
      </c>
      <c r="C29" s="33" t="s">
        <v>4</v>
      </c>
    </row>
    <row r="30" spans="1:4" s="15" customFormat="1" ht="20" customHeight="1" x14ac:dyDescent="0.2">
      <c r="A30" s="86" t="s">
        <v>46</v>
      </c>
      <c r="B30" s="31" t="s">
        <v>13</v>
      </c>
      <c r="C30" s="49">
        <v>10000</v>
      </c>
      <c r="D30" s="19" t="s">
        <v>13</v>
      </c>
    </row>
    <row r="31" spans="1:4" s="15" customFormat="1" ht="20" customHeight="1" x14ac:dyDescent="0.2">
      <c r="A31" s="87"/>
      <c r="B31" s="31" t="s">
        <v>14</v>
      </c>
      <c r="C31" s="49">
        <v>7000</v>
      </c>
    </row>
    <row r="32" spans="1:4" s="15" customFormat="1" ht="20" customHeight="1" x14ac:dyDescent="0.2">
      <c r="A32" s="87"/>
      <c r="B32" s="31" t="s">
        <v>15</v>
      </c>
      <c r="C32" s="49">
        <v>3500</v>
      </c>
    </row>
    <row r="33" spans="1:4" s="15" customFormat="1" ht="20" customHeight="1" x14ac:dyDescent="0.2">
      <c r="A33" s="87"/>
      <c r="B33" s="31" t="s">
        <v>16</v>
      </c>
      <c r="C33" s="49">
        <v>0</v>
      </c>
    </row>
    <row r="34" spans="1:4" s="15" customFormat="1" ht="20" customHeight="1" x14ac:dyDescent="0.2">
      <c r="A34" s="87"/>
      <c r="B34" s="31" t="s">
        <v>17</v>
      </c>
      <c r="C34" s="49">
        <v>-30000</v>
      </c>
    </row>
    <row r="35" spans="1:4" ht="35" customHeight="1" x14ac:dyDescent="0.2">
      <c r="A35" s="34" t="s">
        <v>39</v>
      </c>
      <c r="B35" s="32" t="s">
        <v>3</v>
      </c>
      <c r="C35" s="33" t="s">
        <v>4</v>
      </c>
    </row>
    <row r="36" spans="1:4" s="15" customFormat="1" ht="20" customHeight="1" x14ac:dyDescent="0.2">
      <c r="A36" s="86" t="s">
        <v>46</v>
      </c>
      <c r="B36" s="31" t="s">
        <v>13</v>
      </c>
      <c r="C36" s="49">
        <v>7500</v>
      </c>
      <c r="D36" s="19" t="s">
        <v>13</v>
      </c>
    </row>
    <row r="37" spans="1:4" s="15" customFormat="1" ht="20" customHeight="1" x14ac:dyDescent="0.2">
      <c r="A37" s="87"/>
      <c r="B37" s="31" t="s">
        <v>14</v>
      </c>
      <c r="C37" s="49">
        <v>5250</v>
      </c>
    </row>
    <row r="38" spans="1:4" s="15" customFormat="1" ht="20" customHeight="1" x14ac:dyDescent="0.2">
      <c r="A38" s="87"/>
      <c r="B38" s="31" t="s">
        <v>15</v>
      </c>
      <c r="C38" s="49">
        <v>2625</v>
      </c>
    </row>
    <row r="39" spans="1:4" s="15" customFormat="1" ht="20" customHeight="1" x14ac:dyDescent="0.2">
      <c r="A39" s="87"/>
      <c r="B39" s="31" t="s">
        <v>16</v>
      </c>
      <c r="C39" s="49">
        <v>0</v>
      </c>
    </row>
    <row r="40" spans="1:4" s="15" customFormat="1" ht="20" customHeight="1" x14ac:dyDescent="0.2">
      <c r="A40" s="87"/>
      <c r="B40" s="31" t="s">
        <v>17</v>
      </c>
      <c r="C40" s="49">
        <v>-22500</v>
      </c>
    </row>
    <row r="41" spans="1:4" ht="35" customHeight="1" x14ac:dyDescent="0.2">
      <c r="A41" s="34" t="s">
        <v>40</v>
      </c>
      <c r="B41" s="32" t="s">
        <v>3</v>
      </c>
      <c r="C41" s="33" t="s">
        <v>4</v>
      </c>
    </row>
    <row r="42" spans="1:4" s="15" customFormat="1" ht="20" customHeight="1" x14ac:dyDescent="0.2">
      <c r="A42" s="86" t="s">
        <v>46</v>
      </c>
      <c r="B42" s="31" t="s">
        <v>13</v>
      </c>
      <c r="C42" s="49">
        <v>5000</v>
      </c>
      <c r="D42" s="19" t="s">
        <v>13</v>
      </c>
    </row>
    <row r="43" spans="1:4" s="15" customFormat="1" ht="20" customHeight="1" x14ac:dyDescent="0.2">
      <c r="A43" s="87"/>
      <c r="B43" s="31" t="s">
        <v>14</v>
      </c>
      <c r="C43" s="49">
        <v>3500</v>
      </c>
    </row>
    <row r="44" spans="1:4" s="15" customFormat="1" ht="20" customHeight="1" x14ac:dyDescent="0.2">
      <c r="A44" s="87"/>
      <c r="B44" s="31" t="s">
        <v>15</v>
      </c>
      <c r="C44" s="49">
        <v>1750</v>
      </c>
    </row>
    <row r="45" spans="1:4" s="15" customFormat="1" ht="20" customHeight="1" x14ac:dyDescent="0.2">
      <c r="A45" s="87"/>
      <c r="B45" s="31" t="s">
        <v>16</v>
      </c>
      <c r="C45" s="49">
        <v>0</v>
      </c>
    </row>
    <row r="46" spans="1:4" s="15" customFormat="1" ht="20" customHeight="1" x14ac:dyDescent="0.2">
      <c r="A46" s="87"/>
      <c r="B46" s="31" t="s">
        <v>17</v>
      </c>
      <c r="C46" s="49">
        <v>-15000</v>
      </c>
    </row>
    <row r="47" spans="1:4" ht="35" customHeight="1" x14ac:dyDescent="0.2">
      <c r="A47" s="34" t="s">
        <v>41</v>
      </c>
      <c r="B47" s="32" t="s">
        <v>3</v>
      </c>
      <c r="C47" s="33" t="s">
        <v>4</v>
      </c>
    </row>
    <row r="48" spans="1:4" s="15" customFormat="1" ht="20" customHeight="1" x14ac:dyDescent="0.2">
      <c r="A48" s="86" t="s">
        <v>46</v>
      </c>
      <c r="B48" s="31" t="s">
        <v>13</v>
      </c>
      <c r="C48" s="49">
        <v>5000</v>
      </c>
      <c r="D48" s="19" t="s">
        <v>13</v>
      </c>
    </row>
    <row r="49" spans="1:4" s="15" customFormat="1" ht="20" customHeight="1" x14ac:dyDescent="0.2">
      <c r="A49" s="87"/>
      <c r="B49" s="31" t="s">
        <v>14</v>
      </c>
      <c r="C49" s="49">
        <v>3500</v>
      </c>
    </row>
    <row r="50" spans="1:4" s="15" customFormat="1" ht="20" customHeight="1" x14ac:dyDescent="0.2">
      <c r="A50" s="87"/>
      <c r="B50" s="31" t="s">
        <v>15</v>
      </c>
      <c r="C50" s="49">
        <v>1750</v>
      </c>
    </row>
    <row r="51" spans="1:4" s="15" customFormat="1" ht="20" customHeight="1" x14ac:dyDescent="0.2">
      <c r="A51" s="87"/>
      <c r="B51" s="31" t="s">
        <v>16</v>
      </c>
      <c r="C51" s="49">
        <v>0</v>
      </c>
    </row>
    <row r="52" spans="1:4" s="15" customFormat="1" ht="20" customHeight="1" x14ac:dyDescent="0.2">
      <c r="A52" s="87"/>
      <c r="B52" s="31" t="s">
        <v>17</v>
      </c>
      <c r="C52" s="49">
        <v>-15000</v>
      </c>
      <c r="D52" s="45"/>
    </row>
    <row r="53" spans="1:4" ht="15" customHeight="1" x14ac:dyDescent="0.2">
      <c r="A53" s="68"/>
      <c r="B53" s="69"/>
      <c r="C53" s="70"/>
    </row>
    <row r="54" spans="1:4" s="2" customFormat="1" ht="30" customHeight="1" x14ac:dyDescent="0.2">
      <c r="A54" s="71" t="s">
        <v>35</v>
      </c>
      <c r="B54" s="72"/>
      <c r="C54" s="73"/>
    </row>
    <row r="55" spans="1:4" ht="60" customHeight="1" x14ac:dyDescent="0.2">
      <c r="A55" s="74" t="s">
        <v>18</v>
      </c>
      <c r="B55" s="75"/>
      <c r="C55" s="76"/>
    </row>
    <row r="56" spans="1:4" x14ac:dyDescent="0.2">
      <c r="A56" s="65" t="s">
        <v>8</v>
      </c>
      <c r="B56" s="66"/>
      <c r="C56" s="67"/>
    </row>
  </sheetData>
  <sheetProtection algorithmName="SHA-512" hashValue="Ge9fc9/N3b7nPkkOpqcGcGb1HM8+A1GvVgmhSF9kqUbe+wYpNy8MLLGfUWymd+MTG7+HrApMRJU0jnzkqMPT8g==" saltValue="VasZwquBNeQV2qKcqhLQxA==" spinCount="100000" sheet="1" objects="1" scenarios="1"/>
  <mergeCells count="15">
    <mergeCell ref="A56:C56"/>
    <mergeCell ref="A53:C53"/>
    <mergeCell ref="A54:C54"/>
    <mergeCell ref="A55:C55"/>
    <mergeCell ref="A1:C1"/>
    <mergeCell ref="A2:C2"/>
    <mergeCell ref="A3:C3"/>
    <mergeCell ref="A5:A9"/>
    <mergeCell ref="A11:A15"/>
    <mergeCell ref="A17:A21"/>
    <mergeCell ref="A30:A34"/>
    <mergeCell ref="A28:C28"/>
    <mergeCell ref="A36:A40"/>
    <mergeCell ref="A42:A46"/>
    <mergeCell ref="A48:A52"/>
  </mergeCells>
  <pageMargins left="0.31496062992125984" right="0.31496062992125984" top="0.35433070866141736" bottom="0.35433070866141736"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9"/>
  <sheetViews>
    <sheetView showGridLines="0" topLeftCell="A16" zoomScaleNormal="100" zoomScalePageLayoutView="85" workbookViewId="0">
      <selection activeCell="A28" sqref="A28"/>
    </sheetView>
  </sheetViews>
  <sheetFormatPr baseColWidth="10" defaultColWidth="8.83203125" defaultRowHeight="13" x14ac:dyDescent="0.15"/>
  <cols>
    <col min="1" max="1" width="90.83203125" style="1" customWidth="1"/>
    <col min="2" max="2" width="2.83203125" style="5" customWidth="1"/>
    <col min="3" max="3" width="35.83203125" style="4" customWidth="1"/>
    <col min="4" max="4" width="3.83203125" style="4" customWidth="1"/>
    <col min="5" max="5" width="2.83203125" style="4" customWidth="1"/>
    <col min="6" max="6" width="35.83203125" style="4" customWidth="1"/>
    <col min="7" max="7" width="3.83203125" style="4" customWidth="1"/>
    <col min="8" max="8" width="2.83203125" style="4" customWidth="1"/>
    <col min="9" max="9" width="35.83203125" style="1" customWidth="1"/>
    <col min="10" max="10" width="3.83203125" style="1" customWidth="1"/>
    <col min="11" max="11" width="11.6640625" style="1" bestFit="1" customWidth="1"/>
    <col min="12" max="16384" width="8.83203125" style="1"/>
  </cols>
  <sheetData>
    <row r="1" spans="1:11" ht="50" customHeight="1" x14ac:dyDescent="0.2">
      <c r="A1" s="20" t="s">
        <v>25</v>
      </c>
      <c r="B1" s="9"/>
      <c r="C1" s="99" t="s">
        <v>5</v>
      </c>
      <c r="D1" s="93"/>
      <c r="E1" s="9"/>
      <c r="F1" s="92" t="s">
        <v>6</v>
      </c>
      <c r="G1" s="93"/>
      <c r="H1" s="9"/>
      <c r="I1" s="92" t="s">
        <v>7</v>
      </c>
      <c r="J1" s="93"/>
      <c r="K1" s="3"/>
    </row>
    <row r="2" spans="1:11" ht="40" customHeight="1" x14ac:dyDescent="0.15">
      <c r="A2" s="21" t="str">
        <f>'Beoordelen kwaliteit'!A3</f>
        <v>1.A Beantwoording open vragen</v>
      </c>
      <c r="B2" s="6"/>
      <c r="C2" s="96" t="s">
        <v>2</v>
      </c>
      <c r="D2" s="97"/>
      <c r="E2" s="6"/>
      <c r="F2" s="98" t="s">
        <v>2</v>
      </c>
      <c r="G2" s="97"/>
      <c r="H2" s="6"/>
      <c r="I2" s="98" t="s">
        <v>2</v>
      </c>
      <c r="J2" s="97"/>
    </row>
    <row r="3" spans="1:11" ht="40" customHeight="1" x14ac:dyDescent="0.15">
      <c r="A3" s="22" t="str">
        <f>'Beoordelen kwaliteit'!A4</f>
        <v>1.1 	PLAN VAN AANPAK IMPLEMENTATIE PLANSYSTEEM</v>
      </c>
      <c r="B3" s="7"/>
      <c r="C3" s="16" t="s">
        <v>2</v>
      </c>
      <c r="D3" s="17"/>
      <c r="E3" s="18"/>
      <c r="F3" s="16" t="s">
        <v>2</v>
      </c>
      <c r="G3" s="17"/>
      <c r="H3" s="18"/>
      <c r="I3" s="16" t="s">
        <v>2</v>
      </c>
      <c r="J3" s="17"/>
    </row>
    <row r="4" spans="1:11" ht="130" customHeight="1" x14ac:dyDescent="0.15">
      <c r="A4" s="23" t="str">
        <f>'Beoordelen kwaliteit'!A5</f>
        <v>Zie "Bijlage 6 Kwaliteit"</v>
      </c>
      <c r="B4" s="7"/>
      <c r="C4" s="100" t="s">
        <v>0</v>
      </c>
      <c r="D4" s="95"/>
      <c r="E4" s="18"/>
      <c r="F4" s="94" t="s">
        <v>0</v>
      </c>
      <c r="G4" s="95"/>
      <c r="H4" s="18"/>
      <c r="I4" s="94" t="s">
        <v>0</v>
      </c>
      <c r="J4" s="95"/>
    </row>
    <row r="5" spans="1:11" ht="40" customHeight="1" x14ac:dyDescent="0.15">
      <c r="A5" s="22" t="str">
        <f>'Beoordelen kwaliteit'!A10</f>
        <v>1.2 	GEBRUIKERS ERVARINGEN/ TRAININGEN / KWALITEIT EN FLEXIBILITEIT NA IMPLEMENTATIE</v>
      </c>
      <c r="B5" s="7"/>
      <c r="C5" s="16" t="s">
        <v>2</v>
      </c>
      <c r="D5" s="17"/>
      <c r="E5" s="18"/>
      <c r="F5" s="16" t="s">
        <v>2</v>
      </c>
      <c r="G5" s="17"/>
      <c r="H5" s="18"/>
      <c r="I5" s="16" t="s">
        <v>2</v>
      </c>
      <c r="J5" s="17"/>
    </row>
    <row r="6" spans="1:11" ht="130" customHeight="1" x14ac:dyDescent="0.15">
      <c r="A6" s="23" t="str">
        <f>'Beoordelen kwaliteit'!A11</f>
        <v>Zie "Bijlage 6 Kwaliteit"</v>
      </c>
      <c r="B6" s="7"/>
      <c r="C6" s="101" t="s">
        <v>0</v>
      </c>
      <c r="D6" s="102"/>
      <c r="E6" s="18"/>
      <c r="F6" s="94" t="s">
        <v>0</v>
      </c>
      <c r="G6" s="95"/>
      <c r="H6" s="18"/>
      <c r="I6" s="94" t="s">
        <v>0</v>
      </c>
      <c r="J6" s="95"/>
    </row>
    <row r="7" spans="1:11" ht="40" customHeight="1" x14ac:dyDescent="0.15">
      <c r="A7" s="22" t="str">
        <f>'Beoordelen kwaliteit'!A16</f>
        <v>1.3	 AANVRAGEN VANUIT OPDRACHTGEVER AAN DE HELPDESK VAN INSCHRIJVER</v>
      </c>
      <c r="B7" s="7"/>
      <c r="C7" s="16" t="s">
        <v>2</v>
      </c>
      <c r="D7" s="17"/>
      <c r="E7" s="18"/>
      <c r="F7" s="16" t="s">
        <v>2</v>
      </c>
      <c r="G7" s="17"/>
      <c r="H7" s="18"/>
      <c r="I7" s="16" t="s">
        <v>2</v>
      </c>
      <c r="J7" s="17"/>
    </row>
    <row r="8" spans="1:11" ht="130" customHeight="1" x14ac:dyDescent="0.15">
      <c r="A8" s="23" t="str">
        <f>'Beoordelen kwaliteit'!A17</f>
        <v>Zie "Bijlage 6 Kwaliteit"</v>
      </c>
      <c r="B8" s="7"/>
      <c r="C8" s="101" t="s">
        <v>0</v>
      </c>
      <c r="D8" s="102"/>
      <c r="E8" s="18"/>
      <c r="F8" s="94" t="s">
        <v>0</v>
      </c>
      <c r="G8" s="95"/>
      <c r="H8" s="18"/>
      <c r="I8" s="94" t="s">
        <v>0</v>
      </c>
      <c r="J8" s="95"/>
    </row>
    <row r="9" spans="1:11" ht="40" customHeight="1" x14ac:dyDescent="0.15">
      <c r="A9" s="22" t="s">
        <v>44</v>
      </c>
      <c r="B9" s="7"/>
      <c r="C9" s="16" t="s">
        <v>2</v>
      </c>
      <c r="D9" s="56"/>
      <c r="E9" s="18"/>
      <c r="F9" s="16" t="s">
        <v>2</v>
      </c>
      <c r="G9" s="57"/>
      <c r="H9" s="18"/>
      <c r="I9" s="16" t="s">
        <v>2</v>
      </c>
      <c r="J9" s="57"/>
    </row>
    <row r="10" spans="1:11" ht="130" customHeight="1" x14ac:dyDescent="0.15">
      <c r="A10" s="54" t="s">
        <v>22</v>
      </c>
      <c r="B10" s="7"/>
      <c r="C10" s="101" t="s">
        <v>0</v>
      </c>
      <c r="D10" s="102"/>
      <c r="E10" s="18"/>
      <c r="F10" s="101" t="s">
        <v>0</v>
      </c>
      <c r="G10" s="102"/>
      <c r="H10" s="18"/>
      <c r="I10" s="101" t="s">
        <v>0</v>
      </c>
      <c r="J10" s="102"/>
    </row>
    <row r="11" spans="1:11" ht="40" customHeight="1" x14ac:dyDescent="0.15">
      <c r="A11" s="46" t="str">
        <f>'Beoordelen kwaliteit'!A28</f>
        <v>1.5 	SLA INCIDENTEN EN SLA HERSTELTIJDEN</v>
      </c>
      <c r="B11" s="6"/>
      <c r="C11" s="96" t="s">
        <v>2</v>
      </c>
      <c r="D11" s="97"/>
      <c r="E11" s="6"/>
      <c r="F11" s="98" t="s">
        <v>2</v>
      </c>
      <c r="G11" s="97"/>
      <c r="H11" s="6"/>
      <c r="I11" s="98" t="s">
        <v>2</v>
      </c>
      <c r="J11" s="97"/>
    </row>
    <row r="12" spans="1:11" ht="40" customHeight="1" x14ac:dyDescent="0.15">
      <c r="A12" s="22" t="str">
        <f>'Beoordelen kwaliteit'!A29</f>
        <v>Zware incidenten</v>
      </c>
      <c r="B12" s="7"/>
      <c r="C12" s="16" t="s">
        <v>2</v>
      </c>
      <c r="D12" s="17"/>
      <c r="E12" s="18"/>
      <c r="F12" s="16" t="s">
        <v>2</v>
      </c>
      <c r="G12" s="17"/>
      <c r="H12" s="18"/>
      <c r="I12" s="16" t="s">
        <v>2</v>
      </c>
      <c r="J12" s="17"/>
    </row>
    <row r="13" spans="1:11" ht="130" customHeight="1" x14ac:dyDescent="0.15">
      <c r="A13" s="23" t="str">
        <f>'Beoordelen kwaliteit'!A30</f>
        <v xml:space="preserve">Zie "Bijlage 6 Kwaliteit" en "Formulier D - invulformulier open vraag 6.1.5". </v>
      </c>
      <c r="B13" s="7"/>
      <c r="C13" s="101" t="s">
        <v>0</v>
      </c>
      <c r="D13" s="102"/>
      <c r="E13" s="18"/>
      <c r="F13" s="94" t="s">
        <v>0</v>
      </c>
      <c r="G13" s="95"/>
      <c r="H13" s="18"/>
      <c r="I13" s="94" t="s">
        <v>0</v>
      </c>
      <c r="J13" s="95"/>
    </row>
    <row r="14" spans="1:11" ht="40" customHeight="1" x14ac:dyDescent="0.15">
      <c r="A14" s="22" t="str">
        <f>'Beoordelen kwaliteit'!A35</f>
        <v>Minder zware incidenten</v>
      </c>
      <c r="B14" s="7"/>
      <c r="C14" s="16" t="s">
        <v>2</v>
      </c>
      <c r="D14" s="17"/>
      <c r="E14" s="18"/>
      <c r="F14" s="16" t="s">
        <v>2</v>
      </c>
      <c r="G14" s="17"/>
      <c r="H14" s="18"/>
      <c r="I14" s="16" t="s">
        <v>2</v>
      </c>
      <c r="J14" s="17"/>
    </row>
    <row r="15" spans="1:11" ht="130" customHeight="1" x14ac:dyDescent="0.15">
      <c r="A15" s="23" t="str">
        <f>'Beoordelen kwaliteit'!A36</f>
        <v xml:space="preserve">Zie "Bijlage 6 Kwaliteit" en "Formulier D - invulformulier open vraag 6.1.5". </v>
      </c>
      <c r="B15" s="7"/>
      <c r="C15" s="101" t="s">
        <v>0</v>
      </c>
      <c r="D15" s="102"/>
      <c r="E15" s="18"/>
      <c r="F15" s="94" t="s">
        <v>0</v>
      </c>
      <c r="G15" s="95"/>
      <c r="H15" s="18"/>
      <c r="I15" s="94" t="s">
        <v>0</v>
      </c>
      <c r="J15" s="95"/>
    </row>
    <row r="16" spans="1:11" ht="40" customHeight="1" x14ac:dyDescent="0.15">
      <c r="A16" s="22" t="str">
        <f>'Beoordelen kwaliteit'!A41</f>
        <v>Kleine problemen</v>
      </c>
      <c r="B16" s="7"/>
      <c r="C16" s="16" t="s">
        <v>2</v>
      </c>
      <c r="D16" s="17"/>
      <c r="E16" s="18"/>
      <c r="F16" s="16" t="s">
        <v>2</v>
      </c>
      <c r="G16" s="17"/>
      <c r="H16" s="18"/>
      <c r="I16" s="16" t="s">
        <v>2</v>
      </c>
      <c r="J16" s="17"/>
    </row>
    <row r="17" spans="1:10" ht="130" customHeight="1" x14ac:dyDescent="0.15">
      <c r="A17" s="23" t="str">
        <f>'Beoordelen kwaliteit'!A42</f>
        <v xml:space="preserve">Zie "Bijlage 6 Kwaliteit" en "Formulier D - invulformulier open vraag 6.1.5". </v>
      </c>
      <c r="B17" s="7"/>
      <c r="C17" s="101" t="s">
        <v>0</v>
      </c>
      <c r="D17" s="102"/>
      <c r="E17" s="18"/>
      <c r="F17" s="94" t="s">
        <v>0</v>
      </c>
      <c r="G17" s="95"/>
      <c r="H17" s="18"/>
      <c r="I17" s="94" t="s">
        <v>0</v>
      </c>
      <c r="J17" s="95"/>
    </row>
    <row r="18" spans="1:10" ht="40" customHeight="1" x14ac:dyDescent="0.15">
      <c r="A18" s="22" t="str">
        <f>'Beoordelen kwaliteit'!A47</f>
        <v>Standaard wijzigingen</v>
      </c>
      <c r="B18" s="7"/>
      <c r="C18" s="16" t="s">
        <v>2</v>
      </c>
      <c r="D18" s="17"/>
      <c r="E18" s="18"/>
      <c r="F18" s="16" t="s">
        <v>2</v>
      </c>
      <c r="G18" s="17"/>
      <c r="H18" s="18"/>
      <c r="I18" s="16" t="s">
        <v>2</v>
      </c>
      <c r="J18" s="17"/>
    </row>
    <row r="19" spans="1:10" ht="130" customHeight="1" x14ac:dyDescent="0.15">
      <c r="A19" s="23" t="str">
        <f>'Beoordelen kwaliteit'!A48</f>
        <v xml:space="preserve">Zie "Bijlage 6 Kwaliteit" en "Formulier D - invulformulier open vraag 6.1.5". </v>
      </c>
      <c r="B19" s="7"/>
      <c r="C19" s="101" t="s">
        <v>0</v>
      </c>
      <c r="D19" s="102"/>
      <c r="E19" s="18"/>
      <c r="F19" s="94" t="s">
        <v>0</v>
      </c>
      <c r="G19" s="95"/>
      <c r="H19" s="18"/>
      <c r="I19" s="94" t="s">
        <v>0</v>
      </c>
      <c r="J19" s="95"/>
    </row>
  </sheetData>
  <sheetProtection algorithmName="SHA-512" hashValue="/Xam+q9KfCDvhixXRfdo/L2Z0kU4lHdFXwK/CCtu3NTnarpXfu0QFG+ICENorqPKfOf623johCmm2kyEdI126g==" saltValue="5MzJMk/hGLwuq6bBA18XUw==" spinCount="100000" sheet="1" objects="1" scenarios="1"/>
  <mergeCells count="33">
    <mergeCell ref="C6:D6"/>
    <mergeCell ref="F6:G6"/>
    <mergeCell ref="I6:J6"/>
    <mergeCell ref="C8:D8"/>
    <mergeCell ref="C11:D11"/>
    <mergeCell ref="F11:G11"/>
    <mergeCell ref="I11:J11"/>
    <mergeCell ref="C10:D10"/>
    <mergeCell ref="F10:G10"/>
    <mergeCell ref="I10:J10"/>
    <mergeCell ref="F8:G8"/>
    <mergeCell ref="I8:J8"/>
    <mergeCell ref="C19:D19"/>
    <mergeCell ref="F19:G19"/>
    <mergeCell ref="I19:J19"/>
    <mergeCell ref="C13:D13"/>
    <mergeCell ref="F13:G13"/>
    <mergeCell ref="I13:J13"/>
    <mergeCell ref="C15:D15"/>
    <mergeCell ref="F15:G15"/>
    <mergeCell ref="I15:J15"/>
    <mergeCell ref="C17:D17"/>
    <mergeCell ref="F17:G17"/>
    <mergeCell ref="I17:J17"/>
    <mergeCell ref="I1:J1"/>
    <mergeCell ref="I4:J4"/>
    <mergeCell ref="C2:D2"/>
    <mergeCell ref="I2:J2"/>
    <mergeCell ref="C1:D1"/>
    <mergeCell ref="F1:G1"/>
    <mergeCell ref="F4:G4"/>
    <mergeCell ref="F2:G2"/>
    <mergeCell ref="C4:D4"/>
  </mergeCells>
  <dataValidations count="1">
    <dataValidation type="list" errorStyle="warning" allowBlank="1" showErrorMessage="1" error="Voer juiste waarde in. " sqref="C3 F3 I3 C5 F5 I5 C7 F7 I7 C12 F12 I12 C14 F14 I14 C16 F16 I16 C18 F18 I18 C9 F9 I9"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9"/>
  <sheetViews>
    <sheetView showGridLines="0" topLeftCell="A6" zoomScaleNormal="100" zoomScalePageLayoutView="85" workbookViewId="0">
      <selection activeCell="A13" sqref="A13"/>
    </sheetView>
  </sheetViews>
  <sheetFormatPr baseColWidth="10" defaultColWidth="8.83203125" defaultRowHeight="13" x14ac:dyDescent="0.15"/>
  <cols>
    <col min="1" max="1" width="90.83203125" style="1" customWidth="1"/>
    <col min="2" max="2" width="2.83203125" style="5" customWidth="1"/>
    <col min="3" max="3" width="35.83203125" style="4" customWidth="1"/>
    <col min="4" max="4" width="3.83203125" style="4" customWidth="1"/>
    <col min="5" max="5" width="2.83203125" style="4" customWidth="1"/>
    <col min="6" max="6" width="35.83203125" style="4" customWidth="1"/>
    <col min="7" max="7" width="3.83203125" style="4" customWidth="1"/>
    <col min="8" max="8" width="2.83203125" style="4" customWidth="1"/>
    <col min="9" max="9" width="35.83203125" style="1" customWidth="1"/>
    <col min="10" max="10" width="3.83203125" style="1" customWidth="1"/>
    <col min="11" max="11" width="11.6640625" style="1" bestFit="1" customWidth="1"/>
    <col min="12" max="16384" width="8.83203125" style="1"/>
  </cols>
  <sheetData>
    <row r="1" spans="1:11" ht="50" customHeight="1" x14ac:dyDescent="0.2">
      <c r="A1" s="20" t="s">
        <v>26</v>
      </c>
      <c r="B1" s="9"/>
      <c r="C1" s="103" t="str">
        <f>Planner!C1</f>
        <v>Inschrijver 1</v>
      </c>
      <c r="D1" s="104"/>
      <c r="E1" s="9"/>
      <c r="F1" s="103" t="str">
        <f>Planner!F1</f>
        <v>Inschrijver 2</v>
      </c>
      <c r="G1" s="104"/>
      <c r="H1" s="9"/>
      <c r="I1" s="103" t="str">
        <f>Planner!I1</f>
        <v>Inschrijver 3</v>
      </c>
      <c r="J1" s="104"/>
      <c r="K1" s="3"/>
    </row>
    <row r="2" spans="1:11" ht="40" customHeight="1" x14ac:dyDescent="0.15">
      <c r="A2" s="21" t="str">
        <f>'Beoordelen kwaliteit'!A3</f>
        <v>1.A Beantwoording open vragen</v>
      </c>
      <c r="B2" s="6"/>
      <c r="C2" s="96" t="s">
        <v>2</v>
      </c>
      <c r="D2" s="97"/>
      <c r="E2" s="6"/>
      <c r="F2" s="98" t="s">
        <v>2</v>
      </c>
      <c r="G2" s="97"/>
      <c r="H2" s="6"/>
      <c r="I2" s="98" t="s">
        <v>2</v>
      </c>
      <c r="J2" s="97"/>
    </row>
    <row r="3" spans="1:11" ht="40" customHeight="1" x14ac:dyDescent="0.15">
      <c r="A3" s="22" t="str">
        <f>'Beoordelen kwaliteit'!A4</f>
        <v>1.1 	PLAN VAN AANPAK IMPLEMENTATIE PLANSYSTEEM</v>
      </c>
      <c r="B3" s="7"/>
      <c r="C3" s="16" t="s">
        <v>2</v>
      </c>
      <c r="D3" s="17"/>
      <c r="E3" s="18"/>
      <c r="F3" s="16" t="s">
        <v>2</v>
      </c>
      <c r="G3" s="17"/>
      <c r="H3" s="18"/>
      <c r="I3" s="16" t="s">
        <v>2</v>
      </c>
      <c r="J3" s="17"/>
    </row>
    <row r="4" spans="1:11" ht="130" customHeight="1" x14ac:dyDescent="0.15">
      <c r="A4" s="23" t="str">
        <f>'Beoordelen kwaliteit'!A5</f>
        <v>Zie "Bijlage 6 Kwaliteit"</v>
      </c>
      <c r="B4" s="7"/>
      <c r="C4" s="100" t="s">
        <v>0</v>
      </c>
      <c r="D4" s="95"/>
      <c r="E4" s="18"/>
      <c r="F4" s="94" t="s">
        <v>0</v>
      </c>
      <c r="G4" s="95"/>
      <c r="H4" s="18"/>
      <c r="I4" s="94" t="s">
        <v>0</v>
      </c>
      <c r="J4" s="95"/>
    </row>
    <row r="5" spans="1:11" ht="40" customHeight="1" x14ac:dyDescent="0.15">
      <c r="A5" s="22" t="str">
        <f>'Beoordelen kwaliteit'!A10</f>
        <v>1.2 	GEBRUIKERS ERVARINGEN/ TRAININGEN / KWALITEIT EN FLEXIBILITEIT NA IMPLEMENTATIE</v>
      </c>
      <c r="B5" s="7"/>
      <c r="C5" s="16" t="s">
        <v>2</v>
      </c>
      <c r="D5" s="17"/>
      <c r="E5" s="18"/>
      <c r="F5" s="16" t="s">
        <v>2</v>
      </c>
      <c r="G5" s="17"/>
      <c r="H5" s="18"/>
      <c r="I5" s="16" t="s">
        <v>2</v>
      </c>
      <c r="J5" s="17"/>
    </row>
    <row r="6" spans="1:11" ht="130" customHeight="1" x14ac:dyDescent="0.15">
      <c r="A6" s="23" t="str">
        <f>'Beoordelen kwaliteit'!A11</f>
        <v>Zie "Bijlage 6 Kwaliteit"</v>
      </c>
      <c r="B6" s="7"/>
      <c r="C6" s="101" t="s">
        <v>0</v>
      </c>
      <c r="D6" s="102"/>
      <c r="E6" s="18"/>
      <c r="F6" s="94" t="s">
        <v>0</v>
      </c>
      <c r="G6" s="95"/>
      <c r="H6" s="18"/>
      <c r="I6" s="94" t="s">
        <v>0</v>
      </c>
      <c r="J6" s="95"/>
    </row>
    <row r="7" spans="1:11" ht="40" customHeight="1" x14ac:dyDescent="0.15">
      <c r="A7" s="22" t="str">
        <f>'Beoordelen kwaliteit'!A16</f>
        <v>1.3	 AANVRAGEN VANUIT OPDRACHTGEVER AAN DE HELPDESK VAN INSCHRIJVER</v>
      </c>
      <c r="B7" s="7"/>
      <c r="C7" s="16" t="s">
        <v>2</v>
      </c>
      <c r="D7" s="17"/>
      <c r="E7" s="18"/>
      <c r="F7" s="16" t="s">
        <v>2</v>
      </c>
      <c r="G7" s="17"/>
      <c r="H7" s="18"/>
      <c r="I7" s="16" t="s">
        <v>2</v>
      </c>
      <c r="J7" s="17"/>
    </row>
    <row r="8" spans="1:11" ht="130" customHeight="1" x14ac:dyDescent="0.15">
      <c r="A8" s="23" t="str">
        <f>'Beoordelen kwaliteit'!A17</f>
        <v>Zie "Bijlage 6 Kwaliteit"</v>
      </c>
      <c r="B8" s="7"/>
      <c r="C8" s="101" t="s">
        <v>0</v>
      </c>
      <c r="D8" s="102"/>
      <c r="E8" s="18"/>
      <c r="F8" s="94" t="s">
        <v>0</v>
      </c>
      <c r="G8" s="95"/>
      <c r="H8" s="18"/>
      <c r="I8" s="94" t="s">
        <v>0</v>
      </c>
      <c r="J8" s="95"/>
    </row>
    <row r="9" spans="1:11" ht="40" customHeight="1" x14ac:dyDescent="0.15">
      <c r="A9" s="22" t="s">
        <v>44</v>
      </c>
      <c r="B9" s="7"/>
      <c r="C9" s="16" t="s">
        <v>2</v>
      </c>
      <c r="D9" s="56"/>
      <c r="E9" s="18"/>
      <c r="F9" s="16" t="s">
        <v>2</v>
      </c>
      <c r="G9" s="57"/>
      <c r="H9" s="18"/>
      <c r="I9" s="16" t="s">
        <v>2</v>
      </c>
      <c r="J9" s="57"/>
    </row>
    <row r="10" spans="1:11" ht="130" customHeight="1" x14ac:dyDescent="0.15">
      <c r="A10" s="23" t="s">
        <v>47</v>
      </c>
      <c r="B10" s="7"/>
      <c r="C10" s="101" t="s">
        <v>0</v>
      </c>
      <c r="D10" s="102"/>
      <c r="E10" s="18"/>
      <c r="F10" s="101" t="s">
        <v>0</v>
      </c>
      <c r="G10" s="102"/>
      <c r="H10" s="18"/>
      <c r="I10" s="101" t="s">
        <v>0</v>
      </c>
      <c r="J10" s="102"/>
    </row>
    <row r="11" spans="1:11" ht="40" customHeight="1" x14ac:dyDescent="0.15">
      <c r="A11" s="46" t="str">
        <f>'Beoordelen kwaliteit'!A28</f>
        <v>1.5 	SLA INCIDENTEN EN SLA HERSTELTIJDEN</v>
      </c>
      <c r="B11" s="6"/>
      <c r="C11" s="96" t="s">
        <v>2</v>
      </c>
      <c r="D11" s="97"/>
      <c r="E11" s="6"/>
      <c r="F11" s="98" t="s">
        <v>2</v>
      </c>
      <c r="G11" s="97"/>
      <c r="H11" s="6"/>
      <c r="I11" s="98" t="s">
        <v>2</v>
      </c>
      <c r="J11" s="97"/>
    </row>
    <row r="12" spans="1:11" ht="40" customHeight="1" x14ac:dyDescent="0.15">
      <c r="A12" s="22" t="str">
        <f>'Beoordelen kwaliteit'!A29</f>
        <v>Zware incidenten</v>
      </c>
      <c r="B12" s="7"/>
      <c r="C12" s="16" t="s">
        <v>2</v>
      </c>
      <c r="D12" s="17"/>
      <c r="E12" s="18"/>
      <c r="F12" s="16" t="s">
        <v>2</v>
      </c>
      <c r="G12" s="17"/>
      <c r="H12" s="18"/>
      <c r="I12" s="16" t="s">
        <v>2</v>
      </c>
      <c r="J12" s="17"/>
    </row>
    <row r="13" spans="1:11" ht="130" customHeight="1" x14ac:dyDescent="0.15">
      <c r="A13" s="23" t="str">
        <f>'Beoordelen kwaliteit'!A30</f>
        <v xml:space="preserve">Zie "Bijlage 6 Kwaliteit" en "Formulier D - invulformulier open vraag 6.1.5". </v>
      </c>
      <c r="B13" s="7"/>
      <c r="C13" s="101" t="s">
        <v>0</v>
      </c>
      <c r="D13" s="102"/>
      <c r="E13" s="18"/>
      <c r="F13" s="94" t="s">
        <v>0</v>
      </c>
      <c r="G13" s="95"/>
      <c r="H13" s="18"/>
      <c r="I13" s="94" t="s">
        <v>0</v>
      </c>
      <c r="J13" s="95"/>
    </row>
    <row r="14" spans="1:11" ht="40" customHeight="1" x14ac:dyDescent="0.15">
      <c r="A14" s="22" t="str">
        <f>'Beoordelen kwaliteit'!A35</f>
        <v>Minder zware incidenten</v>
      </c>
      <c r="B14" s="7"/>
      <c r="C14" s="16" t="s">
        <v>2</v>
      </c>
      <c r="D14" s="17"/>
      <c r="E14" s="18"/>
      <c r="F14" s="16" t="s">
        <v>2</v>
      </c>
      <c r="G14" s="17"/>
      <c r="H14" s="18"/>
      <c r="I14" s="16" t="s">
        <v>2</v>
      </c>
      <c r="J14" s="17"/>
    </row>
    <row r="15" spans="1:11" ht="130" customHeight="1" x14ac:dyDescent="0.15">
      <c r="A15" s="23" t="str">
        <f>'Beoordelen kwaliteit'!A36</f>
        <v xml:space="preserve">Zie "Bijlage 6 Kwaliteit" en "Formulier D - invulformulier open vraag 6.1.5". </v>
      </c>
      <c r="B15" s="7"/>
      <c r="C15" s="101" t="s">
        <v>0</v>
      </c>
      <c r="D15" s="102"/>
      <c r="E15" s="18"/>
      <c r="F15" s="94" t="s">
        <v>0</v>
      </c>
      <c r="G15" s="95"/>
      <c r="H15" s="18"/>
      <c r="I15" s="94" t="s">
        <v>0</v>
      </c>
      <c r="J15" s="95"/>
    </row>
    <row r="16" spans="1:11" ht="40" customHeight="1" x14ac:dyDescent="0.15">
      <c r="A16" s="22" t="str">
        <f>'Beoordelen kwaliteit'!A41</f>
        <v>Kleine problemen</v>
      </c>
      <c r="B16" s="7"/>
      <c r="C16" s="16" t="s">
        <v>2</v>
      </c>
      <c r="D16" s="17"/>
      <c r="E16" s="18"/>
      <c r="F16" s="16" t="s">
        <v>2</v>
      </c>
      <c r="G16" s="17"/>
      <c r="H16" s="18"/>
      <c r="I16" s="16" t="s">
        <v>2</v>
      </c>
      <c r="J16" s="17"/>
    </row>
    <row r="17" spans="1:10" ht="130" customHeight="1" x14ac:dyDescent="0.15">
      <c r="A17" s="23" t="str">
        <f>'Beoordelen kwaliteit'!A42</f>
        <v xml:space="preserve">Zie "Bijlage 6 Kwaliteit" en "Formulier D - invulformulier open vraag 6.1.5". </v>
      </c>
      <c r="B17" s="7"/>
      <c r="C17" s="101" t="s">
        <v>0</v>
      </c>
      <c r="D17" s="102"/>
      <c r="E17" s="18"/>
      <c r="F17" s="94" t="s">
        <v>0</v>
      </c>
      <c r="G17" s="95"/>
      <c r="H17" s="18"/>
      <c r="I17" s="94" t="s">
        <v>0</v>
      </c>
      <c r="J17" s="95"/>
    </row>
    <row r="18" spans="1:10" ht="40" customHeight="1" x14ac:dyDescent="0.15">
      <c r="A18" s="22" t="str">
        <f>'Beoordelen kwaliteit'!A47</f>
        <v>Standaard wijzigingen</v>
      </c>
      <c r="B18" s="7"/>
      <c r="C18" s="16" t="s">
        <v>2</v>
      </c>
      <c r="D18" s="17"/>
      <c r="E18" s="18"/>
      <c r="F18" s="16" t="s">
        <v>2</v>
      </c>
      <c r="G18" s="17"/>
      <c r="H18" s="18"/>
      <c r="I18" s="16" t="s">
        <v>2</v>
      </c>
      <c r="J18" s="17"/>
    </row>
    <row r="19" spans="1:10" ht="130" customHeight="1" x14ac:dyDescent="0.15">
      <c r="A19" s="23" t="str">
        <f>'Beoordelen kwaliteit'!A48</f>
        <v xml:space="preserve">Zie "Bijlage 6 Kwaliteit" en "Formulier D - invulformulier open vraag 6.1.5". </v>
      </c>
      <c r="B19" s="7"/>
      <c r="C19" s="101" t="s">
        <v>0</v>
      </c>
      <c r="D19" s="102"/>
      <c r="E19" s="18"/>
      <c r="F19" s="94" t="s">
        <v>0</v>
      </c>
      <c r="G19" s="95"/>
      <c r="H19" s="18"/>
      <c r="I19" s="94" t="s">
        <v>0</v>
      </c>
      <c r="J19" s="95"/>
    </row>
  </sheetData>
  <sheetProtection algorithmName="SHA-512" hashValue="Ba8DBjs/femvdWZhYqUcTCRf7kScpCcd3dm+C87gEUF2O0oBNVpieUwtvHBuZpouHcSM2HxOmjZqteaMg1NzUQ==" saltValue="1JX8Io3Bsx1URsTOl7AOcg==" spinCount="100000" sheet="1" objects="1" scenarios="1"/>
  <mergeCells count="33">
    <mergeCell ref="C13:D13"/>
    <mergeCell ref="F13:G13"/>
    <mergeCell ref="I13:J13"/>
    <mergeCell ref="C19:D19"/>
    <mergeCell ref="F19:G19"/>
    <mergeCell ref="I19:J19"/>
    <mergeCell ref="C15:D15"/>
    <mergeCell ref="F15:G15"/>
    <mergeCell ref="I15:J15"/>
    <mergeCell ref="C17:D17"/>
    <mergeCell ref="F17:G17"/>
    <mergeCell ref="I17:J17"/>
    <mergeCell ref="I6:J6"/>
    <mergeCell ref="C6:D6"/>
    <mergeCell ref="F6:G6"/>
    <mergeCell ref="C8:D8"/>
    <mergeCell ref="C11:D11"/>
    <mergeCell ref="F11:G11"/>
    <mergeCell ref="I11:J11"/>
    <mergeCell ref="C10:D10"/>
    <mergeCell ref="F10:G10"/>
    <mergeCell ref="I10:J10"/>
    <mergeCell ref="F8:G8"/>
    <mergeCell ref="I8:J8"/>
    <mergeCell ref="I1:J1"/>
    <mergeCell ref="C4:D4"/>
    <mergeCell ref="F4:G4"/>
    <mergeCell ref="I4:J4"/>
    <mergeCell ref="C1:D1"/>
    <mergeCell ref="F1:G1"/>
    <mergeCell ref="C2:D2"/>
    <mergeCell ref="F2:G2"/>
    <mergeCell ref="I2:J2"/>
  </mergeCells>
  <dataValidations count="1">
    <dataValidation type="list" errorStyle="warning" allowBlank="1" showErrorMessage="1" error="Voer juiste waarde in. " sqref="C3 F3 I3 C5 F5 I5 C7 F7 I7 C12 F12 I12 C14 F14 I14 C16 F16 I16 C18 F18 I18 C9 F9 I9" xr:uid="{D9910C8E-FBB2-3848-A759-4806EA3DB82F}">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9"/>
  <sheetViews>
    <sheetView showGridLines="0" topLeftCell="A5" zoomScaleNormal="100" zoomScalePageLayoutView="85" workbookViewId="0">
      <selection activeCell="A10" sqref="A10"/>
    </sheetView>
  </sheetViews>
  <sheetFormatPr baseColWidth="10" defaultColWidth="8.83203125" defaultRowHeight="13" x14ac:dyDescent="0.15"/>
  <cols>
    <col min="1" max="1" width="90.83203125" style="1" customWidth="1"/>
    <col min="2" max="2" width="2.83203125" style="5" customWidth="1"/>
    <col min="3" max="3" width="35.83203125" style="4" customWidth="1"/>
    <col min="4" max="4" width="3.83203125" style="4" customWidth="1"/>
    <col min="5" max="5" width="2.83203125" style="4" customWidth="1"/>
    <col min="6" max="6" width="35.83203125" style="4" customWidth="1"/>
    <col min="7" max="7" width="3.83203125" style="4" customWidth="1"/>
    <col min="8" max="8" width="2.83203125" style="4" customWidth="1"/>
    <col min="9" max="9" width="35.83203125" style="1" customWidth="1"/>
    <col min="10" max="10" width="3.83203125" style="1" customWidth="1"/>
    <col min="11" max="11" width="11.6640625" style="1" bestFit="1" customWidth="1"/>
    <col min="12" max="16384" width="8.83203125" style="1"/>
  </cols>
  <sheetData>
    <row r="1" spans="1:11" ht="50" customHeight="1" x14ac:dyDescent="0.2">
      <c r="A1" s="20" t="s">
        <v>27</v>
      </c>
      <c r="B1" s="9"/>
      <c r="C1" s="103" t="str">
        <f>Planner!C1</f>
        <v>Inschrijver 1</v>
      </c>
      <c r="D1" s="104"/>
      <c r="E1" s="9"/>
      <c r="F1" s="103" t="str">
        <f>Planner!F1</f>
        <v>Inschrijver 2</v>
      </c>
      <c r="G1" s="104"/>
      <c r="H1" s="9"/>
      <c r="I1" s="103" t="str">
        <f>Planner!I1</f>
        <v>Inschrijver 3</v>
      </c>
      <c r="J1" s="104"/>
      <c r="K1" s="3"/>
    </row>
    <row r="2" spans="1:11" ht="40" customHeight="1" x14ac:dyDescent="0.15">
      <c r="A2" s="21" t="str">
        <f>'Beoordelen kwaliteit'!A3</f>
        <v>1.A Beantwoording open vragen</v>
      </c>
      <c r="B2" s="6"/>
      <c r="C2" s="96" t="s">
        <v>2</v>
      </c>
      <c r="D2" s="97"/>
      <c r="E2" s="6"/>
      <c r="F2" s="98" t="s">
        <v>2</v>
      </c>
      <c r="G2" s="97"/>
      <c r="H2" s="6"/>
      <c r="I2" s="98" t="s">
        <v>2</v>
      </c>
      <c r="J2" s="97"/>
    </row>
    <row r="3" spans="1:11" ht="40" customHeight="1" x14ac:dyDescent="0.15">
      <c r="A3" s="22" t="str">
        <f>'Beoordelen kwaliteit'!A4</f>
        <v>1.1 	PLAN VAN AANPAK IMPLEMENTATIE PLANSYSTEEM</v>
      </c>
      <c r="B3" s="7"/>
      <c r="C3" s="16" t="s">
        <v>2</v>
      </c>
      <c r="D3" s="17"/>
      <c r="E3" s="18"/>
      <c r="F3" s="16" t="s">
        <v>2</v>
      </c>
      <c r="G3" s="17"/>
      <c r="H3" s="18"/>
      <c r="I3" s="16" t="s">
        <v>2</v>
      </c>
      <c r="J3" s="17"/>
    </row>
    <row r="4" spans="1:11" ht="130" customHeight="1" x14ac:dyDescent="0.15">
      <c r="A4" s="23" t="str">
        <f>'Beoordelen kwaliteit'!A5</f>
        <v>Zie "Bijlage 6 Kwaliteit"</v>
      </c>
      <c r="B4" s="7"/>
      <c r="C4" s="100" t="s">
        <v>0</v>
      </c>
      <c r="D4" s="95"/>
      <c r="E4" s="18"/>
      <c r="F4" s="94" t="s">
        <v>0</v>
      </c>
      <c r="G4" s="95"/>
      <c r="H4" s="18"/>
      <c r="I4" s="94" t="s">
        <v>0</v>
      </c>
      <c r="J4" s="95"/>
    </row>
    <row r="5" spans="1:11" ht="40" customHeight="1" x14ac:dyDescent="0.15">
      <c r="A5" s="22" t="str">
        <f>'Beoordelen kwaliteit'!A10</f>
        <v>1.2 	GEBRUIKERS ERVARINGEN/ TRAININGEN / KWALITEIT EN FLEXIBILITEIT NA IMPLEMENTATIE</v>
      </c>
      <c r="B5" s="7"/>
      <c r="C5" s="16" t="s">
        <v>2</v>
      </c>
      <c r="D5" s="17"/>
      <c r="E5" s="18"/>
      <c r="F5" s="16" t="s">
        <v>2</v>
      </c>
      <c r="G5" s="17"/>
      <c r="H5" s="18"/>
      <c r="I5" s="16" t="s">
        <v>2</v>
      </c>
      <c r="J5" s="17"/>
    </row>
    <row r="6" spans="1:11" ht="130" customHeight="1" x14ac:dyDescent="0.15">
      <c r="A6" s="23" t="str">
        <f>'Beoordelen kwaliteit'!A11</f>
        <v>Zie "Bijlage 6 Kwaliteit"</v>
      </c>
      <c r="B6" s="7"/>
      <c r="C6" s="101" t="s">
        <v>0</v>
      </c>
      <c r="D6" s="102"/>
      <c r="E6" s="18"/>
      <c r="F6" s="94" t="s">
        <v>0</v>
      </c>
      <c r="G6" s="95"/>
      <c r="H6" s="18"/>
      <c r="I6" s="94" t="s">
        <v>0</v>
      </c>
      <c r="J6" s="95"/>
    </row>
    <row r="7" spans="1:11" ht="40" customHeight="1" x14ac:dyDescent="0.15">
      <c r="A7" s="22" t="str">
        <f>'Beoordelen kwaliteit'!A16</f>
        <v>1.3	 AANVRAGEN VANUIT OPDRACHTGEVER AAN DE HELPDESK VAN INSCHRIJVER</v>
      </c>
      <c r="B7" s="7"/>
      <c r="C7" s="16" t="s">
        <v>2</v>
      </c>
      <c r="D7" s="17"/>
      <c r="E7" s="18"/>
      <c r="F7" s="16" t="s">
        <v>2</v>
      </c>
      <c r="G7" s="17"/>
      <c r="H7" s="18"/>
      <c r="I7" s="16" t="s">
        <v>2</v>
      </c>
      <c r="J7" s="17"/>
    </row>
    <row r="8" spans="1:11" ht="130" customHeight="1" x14ac:dyDescent="0.15">
      <c r="A8" s="23" t="str">
        <f>'Beoordelen kwaliteit'!A17</f>
        <v>Zie "Bijlage 6 Kwaliteit"</v>
      </c>
      <c r="B8" s="7"/>
      <c r="C8" s="101" t="s">
        <v>0</v>
      </c>
      <c r="D8" s="102"/>
      <c r="E8" s="18"/>
      <c r="F8" s="94" t="s">
        <v>0</v>
      </c>
      <c r="G8" s="95"/>
      <c r="H8" s="18"/>
      <c r="I8" s="94" t="s">
        <v>0</v>
      </c>
      <c r="J8" s="95"/>
    </row>
    <row r="9" spans="1:11" ht="40" customHeight="1" x14ac:dyDescent="0.15">
      <c r="A9" s="22" t="s">
        <v>44</v>
      </c>
      <c r="B9" s="7"/>
      <c r="C9" s="16" t="s">
        <v>2</v>
      </c>
      <c r="D9" s="56"/>
      <c r="E9" s="18"/>
      <c r="F9" s="16" t="s">
        <v>2</v>
      </c>
      <c r="G9" s="57"/>
      <c r="H9" s="18"/>
      <c r="I9" s="16" t="s">
        <v>2</v>
      </c>
      <c r="J9" s="57"/>
    </row>
    <row r="10" spans="1:11" ht="130" customHeight="1" x14ac:dyDescent="0.15">
      <c r="A10" s="23" t="s">
        <v>22</v>
      </c>
      <c r="B10" s="7"/>
      <c r="C10" s="101" t="s">
        <v>0</v>
      </c>
      <c r="D10" s="102"/>
      <c r="E10" s="18"/>
      <c r="F10" s="101" t="s">
        <v>0</v>
      </c>
      <c r="G10" s="102"/>
      <c r="H10" s="18"/>
      <c r="I10" s="101" t="s">
        <v>0</v>
      </c>
      <c r="J10" s="102"/>
    </row>
    <row r="11" spans="1:11" ht="40" customHeight="1" x14ac:dyDescent="0.15">
      <c r="A11" s="46" t="str">
        <f>'Beoordelen kwaliteit'!A28</f>
        <v>1.5 	SLA INCIDENTEN EN SLA HERSTELTIJDEN</v>
      </c>
      <c r="B11" s="6"/>
      <c r="C11" s="96" t="s">
        <v>2</v>
      </c>
      <c r="D11" s="97"/>
      <c r="E11" s="6"/>
      <c r="F11" s="98" t="s">
        <v>2</v>
      </c>
      <c r="G11" s="97"/>
      <c r="H11" s="6"/>
      <c r="I11" s="98" t="s">
        <v>2</v>
      </c>
      <c r="J11" s="97"/>
    </row>
    <row r="12" spans="1:11" ht="40" customHeight="1" x14ac:dyDescent="0.15">
      <c r="A12" s="22" t="str">
        <f>'Beoordelen kwaliteit'!A29</f>
        <v>Zware incidenten</v>
      </c>
      <c r="B12" s="7"/>
      <c r="C12" s="16" t="s">
        <v>2</v>
      </c>
      <c r="D12" s="17"/>
      <c r="E12" s="18"/>
      <c r="F12" s="16" t="s">
        <v>2</v>
      </c>
      <c r="G12" s="17"/>
      <c r="H12" s="18"/>
      <c r="I12" s="16" t="s">
        <v>2</v>
      </c>
      <c r="J12" s="17"/>
    </row>
    <row r="13" spans="1:11" ht="130" customHeight="1" x14ac:dyDescent="0.15">
      <c r="A13" s="23" t="str">
        <f>'Beoordelen kwaliteit'!A30</f>
        <v xml:space="preserve">Zie "Bijlage 6 Kwaliteit" en "Formulier D - invulformulier open vraag 6.1.5". </v>
      </c>
      <c r="B13" s="7"/>
      <c r="C13" s="101" t="s">
        <v>0</v>
      </c>
      <c r="D13" s="102"/>
      <c r="E13" s="18"/>
      <c r="F13" s="94" t="s">
        <v>0</v>
      </c>
      <c r="G13" s="95"/>
      <c r="H13" s="18"/>
      <c r="I13" s="94" t="s">
        <v>0</v>
      </c>
      <c r="J13" s="95"/>
    </row>
    <row r="14" spans="1:11" ht="40" customHeight="1" x14ac:dyDescent="0.15">
      <c r="A14" s="22" t="str">
        <f>'Beoordelen kwaliteit'!A35</f>
        <v>Minder zware incidenten</v>
      </c>
      <c r="B14" s="7"/>
      <c r="C14" s="16" t="s">
        <v>2</v>
      </c>
      <c r="D14" s="17"/>
      <c r="E14" s="18"/>
      <c r="F14" s="16" t="s">
        <v>2</v>
      </c>
      <c r="G14" s="17"/>
      <c r="H14" s="18"/>
      <c r="I14" s="16" t="s">
        <v>2</v>
      </c>
      <c r="J14" s="17"/>
    </row>
    <row r="15" spans="1:11" ht="130" customHeight="1" x14ac:dyDescent="0.15">
      <c r="A15" s="23" t="str">
        <f>'Beoordelen kwaliteit'!A36</f>
        <v xml:space="preserve">Zie "Bijlage 6 Kwaliteit" en "Formulier D - invulformulier open vraag 6.1.5". </v>
      </c>
      <c r="B15" s="7"/>
      <c r="C15" s="101" t="s">
        <v>0</v>
      </c>
      <c r="D15" s="102"/>
      <c r="E15" s="18"/>
      <c r="F15" s="94" t="s">
        <v>0</v>
      </c>
      <c r="G15" s="95"/>
      <c r="H15" s="18"/>
      <c r="I15" s="94" t="s">
        <v>0</v>
      </c>
      <c r="J15" s="95"/>
    </row>
    <row r="16" spans="1:11" ht="40" customHeight="1" x14ac:dyDescent="0.15">
      <c r="A16" s="22" t="str">
        <f>'Beoordelen kwaliteit'!A41</f>
        <v>Kleine problemen</v>
      </c>
      <c r="B16" s="7"/>
      <c r="C16" s="16" t="s">
        <v>2</v>
      </c>
      <c r="D16" s="17"/>
      <c r="E16" s="18"/>
      <c r="F16" s="16" t="s">
        <v>2</v>
      </c>
      <c r="G16" s="17"/>
      <c r="H16" s="18"/>
      <c r="I16" s="16" t="s">
        <v>2</v>
      </c>
      <c r="J16" s="17"/>
    </row>
    <row r="17" spans="1:10" ht="130" customHeight="1" x14ac:dyDescent="0.15">
      <c r="A17" s="23" t="str">
        <f>'Beoordelen kwaliteit'!A42</f>
        <v xml:space="preserve">Zie "Bijlage 6 Kwaliteit" en "Formulier D - invulformulier open vraag 6.1.5". </v>
      </c>
      <c r="B17" s="7"/>
      <c r="C17" s="101" t="s">
        <v>0</v>
      </c>
      <c r="D17" s="102"/>
      <c r="E17" s="18"/>
      <c r="F17" s="94" t="s">
        <v>0</v>
      </c>
      <c r="G17" s="95"/>
      <c r="H17" s="18"/>
      <c r="I17" s="94" t="s">
        <v>0</v>
      </c>
      <c r="J17" s="95"/>
    </row>
    <row r="18" spans="1:10" ht="40" customHeight="1" x14ac:dyDescent="0.15">
      <c r="A18" s="22" t="str">
        <f>'Beoordelen kwaliteit'!A47</f>
        <v>Standaard wijzigingen</v>
      </c>
      <c r="B18" s="7"/>
      <c r="C18" s="16" t="s">
        <v>2</v>
      </c>
      <c r="D18" s="17"/>
      <c r="E18" s="18"/>
      <c r="F18" s="16" t="s">
        <v>2</v>
      </c>
      <c r="G18" s="17"/>
      <c r="H18" s="18"/>
      <c r="I18" s="16" t="s">
        <v>2</v>
      </c>
      <c r="J18" s="17"/>
    </row>
    <row r="19" spans="1:10" ht="130" customHeight="1" x14ac:dyDescent="0.15">
      <c r="A19" s="23" t="str">
        <f>'Beoordelen kwaliteit'!A48</f>
        <v xml:space="preserve">Zie "Bijlage 6 Kwaliteit" en "Formulier D - invulformulier open vraag 6.1.5". </v>
      </c>
      <c r="B19" s="7"/>
      <c r="C19" s="101" t="s">
        <v>0</v>
      </c>
      <c r="D19" s="102"/>
      <c r="E19" s="18"/>
      <c r="F19" s="94" t="s">
        <v>0</v>
      </c>
      <c r="G19" s="95"/>
      <c r="H19" s="18"/>
      <c r="I19" s="94" t="s">
        <v>0</v>
      </c>
      <c r="J19" s="95"/>
    </row>
  </sheetData>
  <sheetProtection algorithmName="SHA-512" hashValue="4/SnXXCypF2y7MSfUysOP5VM5DDLEUdpEjB6LTnjxMC9tzFx9glO15WlvBP2+D3S0tBwcmzxC8ybiFv05cxmxA==" saltValue="q/OPnwUhTVpKNIusBai1QA==" spinCount="100000" sheet="1" objects="1" scenarios="1"/>
  <mergeCells count="33">
    <mergeCell ref="C13:D13"/>
    <mergeCell ref="F13:G13"/>
    <mergeCell ref="I13:J13"/>
    <mergeCell ref="C19:D19"/>
    <mergeCell ref="F19:G19"/>
    <mergeCell ref="I19:J19"/>
    <mergeCell ref="C15:D15"/>
    <mergeCell ref="F15:G15"/>
    <mergeCell ref="I15:J15"/>
    <mergeCell ref="C17:D17"/>
    <mergeCell ref="F17:G17"/>
    <mergeCell ref="I17:J17"/>
    <mergeCell ref="I6:J6"/>
    <mergeCell ref="C6:D6"/>
    <mergeCell ref="F6:G6"/>
    <mergeCell ref="C8:D8"/>
    <mergeCell ref="C11:D11"/>
    <mergeCell ref="F11:G11"/>
    <mergeCell ref="I11:J11"/>
    <mergeCell ref="C10:D10"/>
    <mergeCell ref="F10:G10"/>
    <mergeCell ref="I10:J10"/>
    <mergeCell ref="F8:G8"/>
    <mergeCell ref="I8:J8"/>
    <mergeCell ref="I1:J1"/>
    <mergeCell ref="C4:D4"/>
    <mergeCell ref="F4:G4"/>
    <mergeCell ref="I4:J4"/>
    <mergeCell ref="C1:D1"/>
    <mergeCell ref="F1:G1"/>
    <mergeCell ref="C2:D2"/>
    <mergeCell ref="F2:G2"/>
    <mergeCell ref="I2:J2"/>
  </mergeCells>
  <dataValidations count="1">
    <dataValidation type="list" errorStyle="warning" allowBlank="1" showErrorMessage="1" error="Voer juiste waarde in. " sqref="C3 F3 I3 C5 F5 I5 C7 F7 I7 C12 F12 I12 C14 F14 I14 C16 F16 I16 C18 F18 I18 C9 F9 I9" xr:uid="{4D1203C4-BE57-404A-A07D-7BED3C9C501F}">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25FA-13BF-864B-A678-4FF5F33C7096}">
  <dimension ref="A1:K19"/>
  <sheetViews>
    <sheetView showGridLines="0" topLeftCell="A6" zoomScaleNormal="100" workbookViewId="0">
      <selection activeCell="C12" sqref="C12"/>
    </sheetView>
  </sheetViews>
  <sheetFormatPr baseColWidth="10" defaultColWidth="8.83203125" defaultRowHeight="13" x14ac:dyDescent="0.15"/>
  <cols>
    <col min="1" max="1" width="90.83203125" style="1" customWidth="1"/>
    <col min="2" max="2" width="2.83203125" style="5" customWidth="1"/>
    <col min="3" max="3" width="35.83203125" style="4" customWidth="1"/>
    <col min="4" max="4" width="3.83203125" style="4" customWidth="1"/>
    <col min="5" max="5" width="2.83203125" style="4" customWidth="1"/>
    <col min="6" max="6" width="35.83203125" style="4" customWidth="1"/>
    <col min="7" max="7" width="3.83203125" style="4" customWidth="1"/>
    <col min="8" max="8" width="2.83203125" style="4" customWidth="1"/>
    <col min="9" max="9" width="35.83203125" style="1" customWidth="1"/>
    <col min="10" max="10" width="3.83203125" style="1" customWidth="1"/>
    <col min="11" max="11" width="11.6640625" style="1" bestFit="1" customWidth="1"/>
    <col min="12" max="16384" width="8.83203125" style="1"/>
  </cols>
  <sheetData>
    <row r="1" spans="1:11" ht="50" customHeight="1" x14ac:dyDescent="0.2">
      <c r="A1" s="20" t="s">
        <v>28</v>
      </c>
      <c r="B1" s="9"/>
      <c r="C1" s="103" t="str">
        <f>Planner!C1</f>
        <v>Inschrijver 1</v>
      </c>
      <c r="D1" s="104"/>
      <c r="E1" s="9"/>
      <c r="F1" s="103" t="str">
        <f>Planner!F1</f>
        <v>Inschrijver 2</v>
      </c>
      <c r="G1" s="104"/>
      <c r="H1" s="9"/>
      <c r="I1" s="103" t="str">
        <f>Planner!I1</f>
        <v>Inschrijver 3</v>
      </c>
      <c r="J1" s="104"/>
      <c r="K1" s="3"/>
    </row>
    <row r="2" spans="1:11" ht="40" customHeight="1" x14ac:dyDescent="0.15">
      <c r="A2" s="21" t="str">
        <f>'Beoordelen kwaliteit'!A3</f>
        <v>1.A Beantwoording open vragen</v>
      </c>
      <c r="B2" s="6"/>
      <c r="C2" s="96" t="s">
        <v>2</v>
      </c>
      <c r="D2" s="97"/>
      <c r="E2" s="6"/>
      <c r="F2" s="98" t="s">
        <v>2</v>
      </c>
      <c r="G2" s="97"/>
      <c r="H2" s="6"/>
      <c r="I2" s="98" t="s">
        <v>2</v>
      </c>
      <c r="J2" s="97"/>
    </row>
    <row r="3" spans="1:11" ht="40" customHeight="1" x14ac:dyDescent="0.15">
      <c r="A3" s="22" t="str">
        <f>'Beoordelen kwaliteit'!A4</f>
        <v>1.1 	PLAN VAN AANPAK IMPLEMENTATIE PLANSYSTEEM</v>
      </c>
      <c r="B3" s="7"/>
      <c r="C3" s="16" t="s">
        <v>2</v>
      </c>
      <c r="D3" s="17"/>
      <c r="E3" s="18"/>
      <c r="F3" s="16" t="s">
        <v>2</v>
      </c>
      <c r="G3" s="17"/>
      <c r="H3" s="18"/>
      <c r="I3" s="16" t="s">
        <v>2</v>
      </c>
      <c r="J3" s="17"/>
    </row>
    <row r="4" spans="1:11" ht="130" customHeight="1" x14ac:dyDescent="0.15">
      <c r="A4" s="23" t="str">
        <f>'Beoordelen kwaliteit'!A5</f>
        <v>Zie "Bijlage 6 Kwaliteit"</v>
      </c>
      <c r="B4" s="7"/>
      <c r="C4" s="100" t="s">
        <v>0</v>
      </c>
      <c r="D4" s="95"/>
      <c r="E4" s="18"/>
      <c r="F4" s="94" t="s">
        <v>0</v>
      </c>
      <c r="G4" s="95"/>
      <c r="H4" s="18"/>
      <c r="I4" s="94" t="s">
        <v>0</v>
      </c>
      <c r="J4" s="95"/>
    </row>
    <row r="5" spans="1:11" ht="40" customHeight="1" x14ac:dyDescent="0.15">
      <c r="A5" s="22" t="str">
        <f>'Beoordelen kwaliteit'!A10</f>
        <v>1.2 	GEBRUIKERS ERVARINGEN/ TRAININGEN / KWALITEIT EN FLEXIBILITEIT NA IMPLEMENTATIE</v>
      </c>
      <c r="B5" s="7"/>
      <c r="C5" s="16" t="s">
        <v>2</v>
      </c>
      <c r="D5" s="17"/>
      <c r="E5" s="18"/>
      <c r="F5" s="16" t="s">
        <v>2</v>
      </c>
      <c r="G5" s="17"/>
      <c r="H5" s="18"/>
      <c r="I5" s="16" t="s">
        <v>2</v>
      </c>
      <c r="J5" s="17"/>
    </row>
    <row r="6" spans="1:11" ht="130" customHeight="1" x14ac:dyDescent="0.15">
      <c r="A6" s="23" t="str">
        <f>'Beoordelen kwaliteit'!A11</f>
        <v>Zie "Bijlage 6 Kwaliteit"</v>
      </c>
      <c r="B6" s="7"/>
      <c r="C6" s="101" t="s">
        <v>0</v>
      </c>
      <c r="D6" s="102"/>
      <c r="E6" s="18"/>
      <c r="F6" s="94" t="s">
        <v>0</v>
      </c>
      <c r="G6" s="95"/>
      <c r="H6" s="18"/>
      <c r="I6" s="94" t="s">
        <v>0</v>
      </c>
      <c r="J6" s="95"/>
    </row>
    <row r="7" spans="1:11" ht="40" customHeight="1" x14ac:dyDescent="0.15">
      <c r="A7" s="22" t="str">
        <f>'Beoordelen kwaliteit'!A16</f>
        <v>1.3	 AANVRAGEN VANUIT OPDRACHTGEVER AAN DE HELPDESK VAN INSCHRIJVER</v>
      </c>
      <c r="B7" s="7"/>
      <c r="C7" s="16" t="s">
        <v>2</v>
      </c>
      <c r="D7" s="17"/>
      <c r="E7" s="18"/>
      <c r="F7" s="16" t="s">
        <v>2</v>
      </c>
      <c r="G7" s="17"/>
      <c r="H7" s="18"/>
      <c r="I7" s="16" t="s">
        <v>2</v>
      </c>
      <c r="J7" s="17"/>
    </row>
    <row r="8" spans="1:11" ht="130" customHeight="1" x14ac:dyDescent="0.15">
      <c r="A8" s="23" t="str">
        <f>'Beoordelen kwaliteit'!A17</f>
        <v>Zie "Bijlage 6 Kwaliteit"</v>
      </c>
      <c r="B8" s="7"/>
      <c r="C8" s="101" t="s">
        <v>0</v>
      </c>
      <c r="D8" s="102"/>
      <c r="E8" s="18"/>
      <c r="F8" s="94" t="s">
        <v>0</v>
      </c>
      <c r="G8" s="95"/>
      <c r="H8" s="18"/>
      <c r="I8" s="94" t="s">
        <v>0</v>
      </c>
      <c r="J8" s="95"/>
    </row>
    <row r="9" spans="1:11" ht="40" customHeight="1" x14ac:dyDescent="0.15">
      <c r="A9" s="22" t="s">
        <v>44</v>
      </c>
      <c r="B9" s="7"/>
      <c r="C9" s="16" t="s">
        <v>2</v>
      </c>
      <c r="D9" s="56"/>
      <c r="E9" s="18"/>
      <c r="F9" s="16" t="s">
        <v>2</v>
      </c>
      <c r="G9" s="57"/>
      <c r="H9" s="18"/>
      <c r="I9" s="16" t="s">
        <v>2</v>
      </c>
      <c r="J9" s="57"/>
    </row>
    <row r="10" spans="1:11" ht="130" customHeight="1" x14ac:dyDescent="0.15">
      <c r="A10" s="23" t="s">
        <v>22</v>
      </c>
      <c r="B10" s="7"/>
      <c r="C10" s="101" t="s">
        <v>0</v>
      </c>
      <c r="D10" s="102"/>
      <c r="E10" s="18"/>
      <c r="F10" s="101" t="s">
        <v>0</v>
      </c>
      <c r="G10" s="102"/>
      <c r="H10" s="18"/>
      <c r="I10" s="101" t="s">
        <v>0</v>
      </c>
      <c r="J10" s="102"/>
    </row>
    <row r="11" spans="1:11" ht="40" customHeight="1" x14ac:dyDescent="0.15">
      <c r="A11" s="46" t="str">
        <f>'Beoordelen kwaliteit'!A28</f>
        <v>1.5 	SLA INCIDENTEN EN SLA HERSTELTIJDEN</v>
      </c>
      <c r="B11" s="6"/>
      <c r="C11" s="96" t="s">
        <v>2</v>
      </c>
      <c r="D11" s="97"/>
      <c r="E11" s="6"/>
      <c r="F11" s="98" t="s">
        <v>2</v>
      </c>
      <c r="G11" s="97"/>
      <c r="H11" s="6"/>
      <c r="I11" s="98" t="s">
        <v>2</v>
      </c>
      <c r="J11" s="97"/>
    </row>
    <row r="12" spans="1:11" ht="40" customHeight="1" x14ac:dyDescent="0.15">
      <c r="A12" s="22" t="str">
        <f>'Beoordelen kwaliteit'!A29</f>
        <v>Zware incidenten</v>
      </c>
      <c r="B12" s="7"/>
      <c r="C12" s="16" t="s">
        <v>2</v>
      </c>
      <c r="D12" s="17"/>
      <c r="E12" s="18"/>
      <c r="F12" s="16" t="s">
        <v>2</v>
      </c>
      <c r="G12" s="17"/>
      <c r="H12" s="18"/>
      <c r="I12" s="16" t="s">
        <v>2</v>
      </c>
      <c r="J12" s="17"/>
    </row>
    <row r="13" spans="1:11" ht="130" customHeight="1" x14ac:dyDescent="0.15">
      <c r="A13" s="23" t="str">
        <f>'Beoordelen kwaliteit'!A30</f>
        <v xml:space="preserve">Zie "Bijlage 6 Kwaliteit" en "Formulier D - invulformulier open vraag 6.1.5". </v>
      </c>
      <c r="B13" s="7"/>
      <c r="C13" s="101" t="s">
        <v>0</v>
      </c>
      <c r="D13" s="102"/>
      <c r="E13" s="18"/>
      <c r="F13" s="94" t="s">
        <v>0</v>
      </c>
      <c r="G13" s="95"/>
      <c r="H13" s="18"/>
      <c r="I13" s="94" t="s">
        <v>0</v>
      </c>
      <c r="J13" s="95"/>
    </row>
    <row r="14" spans="1:11" ht="40" customHeight="1" x14ac:dyDescent="0.15">
      <c r="A14" s="22" t="str">
        <f>'Beoordelen kwaliteit'!A35</f>
        <v>Minder zware incidenten</v>
      </c>
      <c r="B14" s="7"/>
      <c r="C14" s="16" t="s">
        <v>2</v>
      </c>
      <c r="D14" s="17"/>
      <c r="E14" s="18"/>
      <c r="F14" s="16" t="s">
        <v>2</v>
      </c>
      <c r="G14" s="17"/>
      <c r="H14" s="18"/>
      <c r="I14" s="16" t="s">
        <v>2</v>
      </c>
      <c r="J14" s="17"/>
    </row>
    <row r="15" spans="1:11" ht="130" customHeight="1" x14ac:dyDescent="0.15">
      <c r="A15" s="23" t="str">
        <f>'Beoordelen kwaliteit'!A36</f>
        <v xml:space="preserve">Zie "Bijlage 6 Kwaliteit" en "Formulier D - invulformulier open vraag 6.1.5". </v>
      </c>
      <c r="B15" s="7"/>
      <c r="C15" s="101" t="s">
        <v>0</v>
      </c>
      <c r="D15" s="102"/>
      <c r="E15" s="18"/>
      <c r="F15" s="94" t="s">
        <v>0</v>
      </c>
      <c r="G15" s="95"/>
      <c r="H15" s="18"/>
      <c r="I15" s="94" t="s">
        <v>0</v>
      </c>
      <c r="J15" s="95"/>
    </row>
    <row r="16" spans="1:11" ht="40" customHeight="1" x14ac:dyDescent="0.15">
      <c r="A16" s="22" t="str">
        <f>'Beoordelen kwaliteit'!A41</f>
        <v>Kleine problemen</v>
      </c>
      <c r="B16" s="7"/>
      <c r="C16" s="16" t="s">
        <v>2</v>
      </c>
      <c r="D16" s="17"/>
      <c r="E16" s="18"/>
      <c r="F16" s="16" t="s">
        <v>2</v>
      </c>
      <c r="G16" s="17"/>
      <c r="H16" s="18"/>
      <c r="I16" s="16" t="s">
        <v>2</v>
      </c>
      <c r="J16" s="17"/>
    </row>
    <row r="17" spans="1:10" ht="130" customHeight="1" x14ac:dyDescent="0.15">
      <c r="A17" s="23" t="str">
        <f>'Beoordelen kwaliteit'!A42</f>
        <v xml:space="preserve">Zie "Bijlage 6 Kwaliteit" en "Formulier D - invulformulier open vraag 6.1.5". </v>
      </c>
      <c r="B17" s="7"/>
      <c r="C17" s="101" t="s">
        <v>0</v>
      </c>
      <c r="D17" s="102"/>
      <c r="E17" s="18"/>
      <c r="F17" s="94" t="s">
        <v>0</v>
      </c>
      <c r="G17" s="95"/>
      <c r="H17" s="18"/>
      <c r="I17" s="94" t="s">
        <v>0</v>
      </c>
      <c r="J17" s="95"/>
    </row>
    <row r="18" spans="1:10" ht="40" customHeight="1" x14ac:dyDescent="0.15">
      <c r="A18" s="22" t="str">
        <f>'Beoordelen kwaliteit'!A47</f>
        <v>Standaard wijzigingen</v>
      </c>
      <c r="B18" s="7"/>
      <c r="C18" s="16" t="s">
        <v>2</v>
      </c>
      <c r="D18" s="17"/>
      <c r="E18" s="18"/>
      <c r="F18" s="16" t="s">
        <v>2</v>
      </c>
      <c r="G18" s="17"/>
      <c r="H18" s="18"/>
      <c r="I18" s="16" t="s">
        <v>2</v>
      </c>
      <c r="J18" s="17"/>
    </row>
    <row r="19" spans="1:10" ht="130" customHeight="1" x14ac:dyDescent="0.15">
      <c r="A19" s="23" t="str">
        <f>'Beoordelen kwaliteit'!A48</f>
        <v xml:space="preserve">Zie "Bijlage 6 Kwaliteit" en "Formulier D - invulformulier open vraag 6.1.5". </v>
      </c>
      <c r="B19" s="7"/>
      <c r="C19" s="101" t="s">
        <v>0</v>
      </c>
      <c r="D19" s="102"/>
      <c r="E19" s="18"/>
      <c r="F19" s="94" t="s">
        <v>0</v>
      </c>
      <c r="G19" s="95"/>
      <c r="H19" s="18"/>
      <c r="I19" s="94" t="s">
        <v>0</v>
      </c>
      <c r="J19" s="95"/>
    </row>
  </sheetData>
  <sheetProtection algorithmName="SHA-512" hashValue="z6oDTZJ0HobFIMkRYgPmoNCX3DcThJbRHlUba6iJXjDkrlXms6TI29ZWoUJP8Sv3+9AYFSd6M6O2rtkOTfPZAw==" saltValue="kdDAxOg1F9gdMSTPjNWY0g==" spinCount="100000" sheet="1" objects="1" scenarios="1"/>
  <mergeCells count="33">
    <mergeCell ref="C19:D19"/>
    <mergeCell ref="F19:G19"/>
    <mergeCell ref="I19:J19"/>
    <mergeCell ref="C15:D15"/>
    <mergeCell ref="F15:G15"/>
    <mergeCell ref="I15:J15"/>
    <mergeCell ref="C17:D17"/>
    <mergeCell ref="F17:G17"/>
    <mergeCell ref="I17:J17"/>
    <mergeCell ref="C11:D11"/>
    <mergeCell ref="F11:G11"/>
    <mergeCell ref="I11:J11"/>
    <mergeCell ref="C13:D13"/>
    <mergeCell ref="F13:G13"/>
    <mergeCell ref="I13:J13"/>
    <mergeCell ref="C4:D4"/>
    <mergeCell ref="F4:G4"/>
    <mergeCell ref="I4:J4"/>
    <mergeCell ref="C6:D6"/>
    <mergeCell ref="F6:G6"/>
    <mergeCell ref="I6:J6"/>
    <mergeCell ref="C1:D1"/>
    <mergeCell ref="F1:G1"/>
    <mergeCell ref="I1:J1"/>
    <mergeCell ref="C2:D2"/>
    <mergeCell ref="F2:G2"/>
    <mergeCell ref="I2:J2"/>
    <mergeCell ref="C10:D10"/>
    <mergeCell ref="F10:G10"/>
    <mergeCell ref="I10:J10"/>
    <mergeCell ref="C8:D8"/>
    <mergeCell ref="F8:G8"/>
    <mergeCell ref="I8:J8"/>
  </mergeCells>
  <dataValidations count="1">
    <dataValidation type="list" errorStyle="warning" allowBlank="1" showErrorMessage="1" error="Voer juiste waarde in. " sqref="C3 F3 I3 C5 F5 I5 C7 F7 I7 C12 F12 I12 C14 F14 I14 C16 F16 I16 C18 F18 I18 C9 F9 I9" xr:uid="{B7513884-AD1E-FF46-AF26-335965098E2A}">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2286C-8AAB-7543-8191-FB68FE4B0E81}">
  <dimension ref="A1:K19"/>
  <sheetViews>
    <sheetView showGridLines="0" zoomScaleNormal="100" workbookViewId="0">
      <selection activeCell="A2" sqref="A2"/>
    </sheetView>
  </sheetViews>
  <sheetFormatPr baseColWidth="10" defaultColWidth="8.83203125" defaultRowHeight="13" x14ac:dyDescent="0.15"/>
  <cols>
    <col min="1" max="1" width="90.83203125" style="1" customWidth="1"/>
    <col min="2" max="2" width="2.83203125" style="5" customWidth="1"/>
    <col min="3" max="3" width="35.83203125" style="4" customWidth="1"/>
    <col min="4" max="4" width="3.83203125" style="4" customWidth="1"/>
    <col min="5" max="5" width="2.83203125" style="4" customWidth="1"/>
    <col min="6" max="6" width="35.83203125" style="4" customWidth="1"/>
    <col min="7" max="7" width="3.83203125" style="4" customWidth="1"/>
    <col min="8" max="8" width="2.83203125" style="4" customWidth="1"/>
    <col min="9" max="9" width="35.83203125" style="1" customWidth="1"/>
    <col min="10" max="10" width="3.83203125" style="1" customWidth="1"/>
    <col min="11" max="11" width="11.6640625" style="1" bestFit="1" customWidth="1"/>
    <col min="12" max="16384" width="8.83203125" style="1"/>
  </cols>
  <sheetData>
    <row r="1" spans="1:11" ht="50" customHeight="1" x14ac:dyDescent="0.2">
      <c r="A1" s="20" t="s">
        <v>29</v>
      </c>
      <c r="B1" s="9"/>
      <c r="C1" s="103" t="str">
        <f>Planner!C1</f>
        <v>Inschrijver 1</v>
      </c>
      <c r="D1" s="104"/>
      <c r="E1" s="9"/>
      <c r="F1" s="103" t="str">
        <f>Planner!F1</f>
        <v>Inschrijver 2</v>
      </c>
      <c r="G1" s="104"/>
      <c r="H1" s="9"/>
      <c r="I1" s="103" t="str">
        <f>Planner!I1</f>
        <v>Inschrijver 3</v>
      </c>
      <c r="J1" s="104"/>
      <c r="K1" s="3"/>
    </row>
    <row r="2" spans="1:11" ht="40" customHeight="1" x14ac:dyDescent="0.15">
      <c r="A2" s="21" t="str">
        <f>'Beoordelen kwaliteit'!A3</f>
        <v>1.A Beantwoording open vragen</v>
      </c>
      <c r="B2" s="6"/>
      <c r="C2" s="96" t="s">
        <v>2</v>
      </c>
      <c r="D2" s="97"/>
      <c r="E2" s="6"/>
      <c r="F2" s="98" t="s">
        <v>2</v>
      </c>
      <c r="G2" s="97"/>
      <c r="H2" s="6"/>
      <c r="I2" s="98" t="s">
        <v>2</v>
      </c>
      <c r="J2" s="97"/>
    </row>
    <row r="3" spans="1:11" ht="40" customHeight="1" x14ac:dyDescent="0.15">
      <c r="A3" s="22" t="str">
        <f>'Beoordelen kwaliteit'!A4</f>
        <v>1.1 	PLAN VAN AANPAK IMPLEMENTATIE PLANSYSTEEM</v>
      </c>
      <c r="B3" s="7"/>
      <c r="C3" s="16" t="s">
        <v>2</v>
      </c>
      <c r="D3" s="17"/>
      <c r="E3" s="18"/>
      <c r="F3" s="16" t="s">
        <v>2</v>
      </c>
      <c r="G3" s="17"/>
      <c r="H3" s="18"/>
      <c r="I3" s="16" t="s">
        <v>2</v>
      </c>
      <c r="J3" s="17"/>
    </row>
    <row r="4" spans="1:11" ht="130" customHeight="1" x14ac:dyDescent="0.15">
      <c r="A4" s="23" t="str">
        <f>'Beoordelen kwaliteit'!A5</f>
        <v>Zie "Bijlage 6 Kwaliteit"</v>
      </c>
      <c r="B4" s="7"/>
      <c r="C4" s="100" t="s">
        <v>0</v>
      </c>
      <c r="D4" s="95"/>
      <c r="E4" s="18"/>
      <c r="F4" s="94" t="s">
        <v>0</v>
      </c>
      <c r="G4" s="95"/>
      <c r="H4" s="18"/>
      <c r="I4" s="94" t="s">
        <v>0</v>
      </c>
      <c r="J4" s="95"/>
    </row>
    <row r="5" spans="1:11" ht="40" customHeight="1" x14ac:dyDescent="0.15">
      <c r="A5" s="22" t="str">
        <f>'Beoordelen kwaliteit'!A10</f>
        <v>1.2 	GEBRUIKERS ERVARINGEN/ TRAININGEN / KWALITEIT EN FLEXIBILITEIT NA IMPLEMENTATIE</v>
      </c>
      <c r="B5" s="7"/>
      <c r="C5" s="16" t="s">
        <v>2</v>
      </c>
      <c r="D5" s="17"/>
      <c r="E5" s="18"/>
      <c r="F5" s="16" t="s">
        <v>2</v>
      </c>
      <c r="G5" s="17"/>
      <c r="H5" s="18"/>
      <c r="I5" s="16" t="s">
        <v>2</v>
      </c>
      <c r="J5" s="17"/>
    </row>
    <row r="6" spans="1:11" ht="130" customHeight="1" x14ac:dyDescent="0.15">
      <c r="A6" s="23" t="str">
        <f>'Beoordelen kwaliteit'!A11</f>
        <v>Zie "Bijlage 6 Kwaliteit"</v>
      </c>
      <c r="B6" s="7"/>
      <c r="C6" s="101" t="s">
        <v>0</v>
      </c>
      <c r="D6" s="102"/>
      <c r="E6" s="18"/>
      <c r="F6" s="94" t="s">
        <v>0</v>
      </c>
      <c r="G6" s="95"/>
      <c r="H6" s="18"/>
      <c r="I6" s="94" t="s">
        <v>0</v>
      </c>
      <c r="J6" s="95"/>
    </row>
    <row r="7" spans="1:11" ht="40" customHeight="1" x14ac:dyDescent="0.15">
      <c r="A7" s="22" t="str">
        <f>'Beoordelen kwaliteit'!A16</f>
        <v>1.3	 AANVRAGEN VANUIT OPDRACHTGEVER AAN DE HELPDESK VAN INSCHRIJVER</v>
      </c>
      <c r="B7" s="7"/>
      <c r="C7" s="16" t="s">
        <v>2</v>
      </c>
      <c r="D7" s="17"/>
      <c r="E7" s="18"/>
      <c r="F7" s="16" t="s">
        <v>2</v>
      </c>
      <c r="G7" s="17"/>
      <c r="H7" s="18"/>
      <c r="I7" s="16" t="s">
        <v>2</v>
      </c>
      <c r="J7" s="17"/>
    </row>
    <row r="8" spans="1:11" ht="130" customHeight="1" x14ac:dyDescent="0.15">
      <c r="A8" s="23" t="str">
        <f>'Beoordelen kwaliteit'!A17</f>
        <v>Zie "Bijlage 6 Kwaliteit"</v>
      </c>
      <c r="B8" s="7"/>
      <c r="C8" s="101" t="s">
        <v>0</v>
      </c>
      <c r="D8" s="102"/>
      <c r="E8" s="18"/>
      <c r="F8" s="94" t="s">
        <v>0</v>
      </c>
      <c r="G8" s="95"/>
      <c r="H8" s="18"/>
      <c r="I8" s="94" t="s">
        <v>0</v>
      </c>
      <c r="J8" s="95"/>
    </row>
    <row r="9" spans="1:11" ht="40" customHeight="1" x14ac:dyDescent="0.15">
      <c r="A9" s="22" t="s">
        <v>44</v>
      </c>
      <c r="B9" s="7"/>
      <c r="C9" s="16" t="s">
        <v>2</v>
      </c>
      <c r="D9" s="56"/>
      <c r="E9" s="18"/>
      <c r="F9" s="16" t="s">
        <v>2</v>
      </c>
      <c r="G9" s="57"/>
      <c r="H9" s="18"/>
      <c r="I9" s="16" t="s">
        <v>2</v>
      </c>
      <c r="J9" s="57"/>
    </row>
    <row r="10" spans="1:11" ht="130" customHeight="1" x14ac:dyDescent="0.15">
      <c r="A10" s="23" t="s">
        <v>22</v>
      </c>
      <c r="B10" s="7"/>
      <c r="C10" s="101" t="s">
        <v>0</v>
      </c>
      <c r="D10" s="102"/>
      <c r="E10" s="18"/>
      <c r="F10" s="101" t="s">
        <v>0</v>
      </c>
      <c r="G10" s="102"/>
      <c r="H10" s="18"/>
      <c r="I10" s="101" t="s">
        <v>0</v>
      </c>
      <c r="J10" s="102"/>
    </row>
    <row r="11" spans="1:11" ht="40" customHeight="1" x14ac:dyDescent="0.15">
      <c r="A11" s="46" t="str">
        <f>'Beoordelen kwaliteit'!A28</f>
        <v>1.5 	SLA INCIDENTEN EN SLA HERSTELTIJDEN</v>
      </c>
      <c r="B11" s="6"/>
      <c r="C11" s="96" t="s">
        <v>2</v>
      </c>
      <c r="D11" s="97"/>
      <c r="E11" s="6"/>
      <c r="F11" s="98" t="s">
        <v>2</v>
      </c>
      <c r="G11" s="97"/>
      <c r="H11" s="6"/>
      <c r="I11" s="98" t="s">
        <v>2</v>
      </c>
      <c r="J11" s="97"/>
    </row>
    <row r="12" spans="1:11" ht="40" customHeight="1" x14ac:dyDescent="0.15">
      <c r="A12" s="22" t="str">
        <f>'Beoordelen kwaliteit'!A29</f>
        <v>Zware incidenten</v>
      </c>
      <c r="B12" s="7"/>
      <c r="C12" s="16" t="s">
        <v>2</v>
      </c>
      <c r="D12" s="17"/>
      <c r="E12" s="18"/>
      <c r="F12" s="16" t="s">
        <v>2</v>
      </c>
      <c r="G12" s="17"/>
      <c r="H12" s="18"/>
      <c r="I12" s="16" t="s">
        <v>2</v>
      </c>
      <c r="J12" s="17"/>
    </row>
    <row r="13" spans="1:11" ht="130" customHeight="1" x14ac:dyDescent="0.15">
      <c r="A13" s="23" t="str">
        <f>'Beoordelen kwaliteit'!A30</f>
        <v xml:space="preserve">Zie "Bijlage 6 Kwaliteit" en "Formulier D - invulformulier open vraag 6.1.5". </v>
      </c>
      <c r="B13" s="7"/>
      <c r="C13" s="101" t="s">
        <v>0</v>
      </c>
      <c r="D13" s="102"/>
      <c r="E13" s="18"/>
      <c r="F13" s="94" t="s">
        <v>0</v>
      </c>
      <c r="G13" s="95"/>
      <c r="H13" s="18"/>
      <c r="I13" s="94" t="s">
        <v>0</v>
      </c>
      <c r="J13" s="95"/>
    </row>
    <row r="14" spans="1:11" ht="40" customHeight="1" x14ac:dyDescent="0.15">
      <c r="A14" s="22" t="str">
        <f>'Beoordelen kwaliteit'!A35</f>
        <v>Minder zware incidenten</v>
      </c>
      <c r="B14" s="7"/>
      <c r="C14" s="16" t="s">
        <v>2</v>
      </c>
      <c r="D14" s="17"/>
      <c r="E14" s="18"/>
      <c r="F14" s="16" t="s">
        <v>2</v>
      </c>
      <c r="G14" s="17"/>
      <c r="H14" s="18"/>
      <c r="I14" s="16" t="s">
        <v>2</v>
      </c>
      <c r="J14" s="17"/>
    </row>
    <row r="15" spans="1:11" ht="130" customHeight="1" x14ac:dyDescent="0.15">
      <c r="A15" s="23" t="str">
        <f>'Beoordelen kwaliteit'!A36</f>
        <v xml:space="preserve">Zie "Bijlage 6 Kwaliteit" en "Formulier D - invulformulier open vraag 6.1.5". </v>
      </c>
      <c r="B15" s="7"/>
      <c r="C15" s="101" t="s">
        <v>0</v>
      </c>
      <c r="D15" s="102"/>
      <c r="E15" s="18"/>
      <c r="F15" s="94" t="s">
        <v>0</v>
      </c>
      <c r="G15" s="95"/>
      <c r="H15" s="18"/>
      <c r="I15" s="94" t="s">
        <v>0</v>
      </c>
      <c r="J15" s="95"/>
    </row>
    <row r="16" spans="1:11" ht="40" customHeight="1" x14ac:dyDescent="0.15">
      <c r="A16" s="22" t="str">
        <f>'Beoordelen kwaliteit'!A41</f>
        <v>Kleine problemen</v>
      </c>
      <c r="B16" s="7"/>
      <c r="C16" s="16" t="s">
        <v>2</v>
      </c>
      <c r="D16" s="17"/>
      <c r="E16" s="18"/>
      <c r="F16" s="16" t="s">
        <v>2</v>
      </c>
      <c r="G16" s="17"/>
      <c r="H16" s="18"/>
      <c r="I16" s="16" t="s">
        <v>2</v>
      </c>
      <c r="J16" s="17"/>
    </row>
    <row r="17" spans="1:10" ht="130" customHeight="1" x14ac:dyDescent="0.15">
      <c r="A17" s="23" t="str">
        <f>'Beoordelen kwaliteit'!A42</f>
        <v xml:space="preserve">Zie "Bijlage 6 Kwaliteit" en "Formulier D - invulformulier open vraag 6.1.5". </v>
      </c>
      <c r="B17" s="7"/>
      <c r="C17" s="101" t="s">
        <v>0</v>
      </c>
      <c r="D17" s="102"/>
      <c r="E17" s="18"/>
      <c r="F17" s="94" t="s">
        <v>0</v>
      </c>
      <c r="G17" s="95"/>
      <c r="H17" s="18"/>
      <c r="I17" s="94" t="s">
        <v>0</v>
      </c>
      <c r="J17" s="95"/>
    </row>
    <row r="18" spans="1:10" ht="40" customHeight="1" x14ac:dyDescent="0.15">
      <c r="A18" s="22" t="str">
        <f>'Beoordelen kwaliteit'!A47</f>
        <v>Standaard wijzigingen</v>
      </c>
      <c r="B18" s="7"/>
      <c r="C18" s="16" t="s">
        <v>2</v>
      </c>
      <c r="D18" s="17"/>
      <c r="E18" s="18"/>
      <c r="F18" s="16" t="s">
        <v>2</v>
      </c>
      <c r="G18" s="17"/>
      <c r="H18" s="18"/>
      <c r="I18" s="16" t="s">
        <v>2</v>
      </c>
      <c r="J18" s="17"/>
    </row>
    <row r="19" spans="1:10" ht="130" customHeight="1" x14ac:dyDescent="0.15">
      <c r="A19" s="23" t="str">
        <f>'Beoordelen kwaliteit'!A48</f>
        <v xml:space="preserve">Zie "Bijlage 6 Kwaliteit" en "Formulier D - invulformulier open vraag 6.1.5". </v>
      </c>
      <c r="B19" s="7"/>
      <c r="C19" s="101" t="s">
        <v>0</v>
      </c>
      <c r="D19" s="102"/>
      <c r="E19" s="18"/>
      <c r="F19" s="94" t="s">
        <v>0</v>
      </c>
      <c r="G19" s="95"/>
      <c r="H19" s="18"/>
      <c r="I19" s="94" t="s">
        <v>0</v>
      </c>
      <c r="J19" s="95"/>
    </row>
  </sheetData>
  <sheetProtection algorithmName="SHA-512" hashValue="46EZp290A6A6iZGZvVrx1Kf4iqKpj8E/bYol1o5SWXpb5sQ4s+sb2m3pd76LA6z56pfnDF7j5jup6eC2+d+2fQ==" saltValue="bpnB1gX1XjQhkQCHPNR/3Q==" spinCount="100000" sheet="1" objects="1" scenarios="1"/>
  <mergeCells count="33">
    <mergeCell ref="C19:D19"/>
    <mergeCell ref="F19:G19"/>
    <mergeCell ref="I19:J19"/>
    <mergeCell ref="C15:D15"/>
    <mergeCell ref="F15:G15"/>
    <mergeCell ref="I15:J15"/>
    <mergeCell ref="C17:D17"/>
    <mergeCell ref="F17:G17"/>
    <mergeCell ref="I17:J17"/>
    <mergeCell ref="C11:D11"/>
    <mergeCell ref="F11:G11"/>
    <mergeCell ref="I11:J11"/>
    <mergeCell ref="C13:D13"/>
    <mergeCell ref="F13:G13"/>
    <mergeCell ref="I13:J13"/>
    <mergeCell ref="C4:D4"/>
    <mergeCell ref="F4:G4"/>
    <mergeCell ref="I4:J4"/>
    <mergeCell ref="C6:D6"/>
    <mergeCell ref="F6:G6"/>
    <mergeCell ref="I6:J6"/>
    <mergeCell ref="C1:D1"/>
    <mergeCell ref="F1:G1"/>
    <mergeCell ref="I1:J1"/>
    <mergeCell ref="C2:D2"/>
    <mergeCell ref="F2:G2"/>
    <mergeCell ref="I2:J2"/>
    <mergeCell ref="C10:D10"/>
    <mergeCell ref="F10:G10"/>
    <mergeCell ref="I10:J10"/>
    <mergeCell ref="C8:D8"/>
    <mergeCell ref="F8:G8"/>
    <mergeCell ref="I8:J8"/>
  </mergeCells>
  <dataValidations count="1">
    <dataValidation type="list" errorStyle="warning" allowBlank="1" showErrorMessage="1" error="Voer juiste waarde in. " sqref="C3 F3 I3 C5 F5 I5 C7 F7 I7 C12 F12 I12 C14 F14 I14 C16 F16 I16 C18 F18 I18 C9 F9 I9" xr:uid="{FE380928-4BD0-994E-850A-23C849474FDC}">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A321F-DA14-3B4C-ABEF-1046B13083CA}">
  <dimension ref="A1:K19"/>
  <sheetViews>
    <sheetView workbookViewId="0">
      <selection activeCell="C3" sqref="C3"/>
    </sheetView>
  </sheetViews>
  <sheetFormatPr baseColWidth="10" defaultColWidth="8.83203125" defaultRowHeight="13" x14ac:dyDescent="0.15"/>
  <cols>
    <col min="1" max="1" width="90.83203125" style="1" customWidth="1"/>
    <col min="2" max="2" width="2.83203125" style="5" customWidth="1"/>
    <col min="3" max="3" width="35.83203125" style="4" customWidth="1"/>
    <col min="4" max="4" width="3.83203125" style="4" customWidth="1"/>
    <col min="5" max="5" width="2.83203125" style="4" customWidth="1"/>
    <col min="6" max="6" width="35.83203125" style="4" customWidth="1"/>
    <col min="7" max="7" width="3.83203125" style="4" customWidth="1"/>
    <col min="8" max="8" width="2.83203125" style="4" customWidth="1"/>
    <col min="9" max="9" width="35.83203125" style="1" customWidth="1"/>
    <col min="10" max="10" width="3.83203125" style="1" customWidth="1"/>
    <col min="11" max="11" width="11.6640625" style="1" bestFit="1" customWidth="1"/>
    <col min="12" max="16384" width="8.83203125" style="1"/>
  </cols>
  <sheetData>
    <row r="1" spans="1:11" ht="50" customHeight="1" x14ac:dyDescent="0.2">
      <c r="A1" s="20" t="s">
        <v>48</v>
      </c>
      <c r="B1" s="9"/>
      <c r="C1" s="103" t="str">
        <f>Planner!C1</f>
        <v>Inschrijver 1</v>
      </c>
      <c r="D1" s="104"/>
      <c r="E1" s="9"/>
      <c r="F1" s="103" t="str">
        <f>Planner!F1</f>
        <v>Inschrijver 2</v>
      </c>
      <c r="G1" s="104"/>
      <c r="H1" s="9"/>
      <c r="I1" s="103" t="str">
        <f>Planner!I1</f>
        <v>Inschrijver 3</v>
      </c>
      <c r="J1" s="104"/>
      <c r="K1" s="3"/>
    </row>
    <row r="2" spans="1:11" ht="40" customHeight="1" x14ac:dyDescent="0.15">
      <c r="A2" s="21" t="str">
        <f>'Beoordelen kwaliteit'!A3</f>
        <v>1.A Beantwoording open vragen</v>
      </c>
      <c r="B2" s="6"/>
      <c r="C2" s="96" t="s">
        <v>2</v>
      </c>
      <c r="D2" s="97"/>
      <c r="E2" s="6"/>
      <c r="F2" s="98" t="s">
        <v>2</v>
      </c>
      <c r="G2" s="97"/>
      <c r="H2" s="6"/>
      <c r="I2" s="98" t="s">
        <v>2</v>
      </c>
      <c r="J2" s="97"/>
    </row>
    <row r="3" spans="1:11" ht="40" customHeight="1" x14ac:dyDescent="0.15">
      <c r="A3" s="22" t="str">
        <f>'Beoordelen kwaliteit'!A4</f>
        <v>1.1 	PLAN VAN AANPAK IMPLEMENTATIE PLANSYSTEEM</v>
      </c>
      <c r="B3" s="7"/>
      <c r="C3" s="16" t="s">
        <v>2</v>
      </c>
      <c r="D3" s="17"/>
      <c r="E3" s="18"/>
      <c r="F3" s="16" t="s">
        <v>2</v>
      </c>
      <c r="G3" s="17"/>
      <c r="H3" s="18"/>
      <c r="I3" s="16" t="s">
        <v>2</v>
      </c>
      <c r="J3" s="17"/>
    </row>
    <row r="4" spans="1:11" ht="130" customHeight="1" x14ac:dyDescent="0.15">
      <c r="A4" s="23" t="str">
        <f>'Beoordelen kwaliteit'!A5</f>
        <v>Zie "Bijlage 6 Kwaliteit"</v>
      </c>
      <c r="B4" s="7"/>
      <c r="C4" s="100" t="s">
        <v>0</v>
      </c>
      <c r="D4" s="95"/>
      <c r="E4" s="18"/>
      <c r="F4" s="94" t="s">
        <v>0</v>
      </c>
      <c r="G4" s="95"/>
      <c r="H4" s="18"/>
      <c r="I4" s="94" t="s">
        <v>0</v>
      </c>
      <c r="J4" s="95"/>
    </row>
    <row r="5" spans="1:11" ht="40" customHeight="1" x14ac:dyDescent="0.15">
      <c r="A5" s="22" t="str">
        <f>'Beoordelen kwaliteit'!A10</f>
        <v>1.2 	GEBRUIKERS ERVARINGEN/ TRAININGEN / KWALITEIT EN FLEXIBILITEIT NA IMPLEMENTATIE</v>
      </c>
      <c r="B5" s="7"/>
      <c r="C5" s="16" t="s">
        <v>2</v>
      </c>
      <c r="D5" s="17"/>
      <c r="E5" s="18"/>
      <c r="F5" s="16" t="s">
        <v>2</v>
      </c>
      <c r="G5" s="17"/>
      <c r="H5" s="18"/>
      <c r="I5" s="16" t="s">
        <v>2</v>
      </c>
      <c r="J5" s="17"/>
    </row>
    <row r="6" spans="1:11" ht="130" customHeight="1" x14ac:dyDescent="0.15">
      <c r="A6" s="23" t="str">
        <f>'Beoordelen kwaliteit'!A11</f>
        <v>Zie "Bijlage 6 Kwaliteit"</v>
      </c>
      <c r="B6" s="7"/>
      <c r="C6" s="101" t="s">
        <v>0</v>
      </c>
      <c r="D6" s="102"/>
      <c r="E6" s="18"/>
      <c r="F6" s="94" t="s">
        <v>0</v>
      </c>
      <c r="G6" s="95"/>
      <c r="H6" s="18"/>
      <c r="I6" s="94" t="s">
        <v>0</v>
      </c>
      <c r="J6" s="95"/>
    </row>
    <row r="7" spans="1:11" ht="40" customHeight="1" x14ac:dyDescent="0.15">
      <c r="A7" s="22" t="str">
        <f>'Beoordelen kwaliteit'!A16</f>
        <v>1.3	 AANVRAGEN VANUIT OPDRACHTGEVER AAN DE HELPDESK VAN INSCHRIJVER</v>
      </c>
      <c r="B7" s="7"/>
      <c r="C7" s="16" t="s">
        <v>2</v>
      </c>
      <c r="D7" s="17"/>
      <c r="E7" s="18"/>
      <c r="F7" s="16" t="s">
        <v>2</v>
      </c>
      <c r="G7" s="17"/>
      <c r="H7" s="18"/>
      <c r="I7" s="16" t="s">
        <v>2</v>
      </c>
      <c r="J7" s="17"/>
    </row>
    <row r="8" spans="1:11" ht="130" customHeight="1" x14ac:dyDescent="0.15">
      <c r="A8" s="23" t="str">
        <f>'Beoordelen kwaliteit'!A17</f>
        <v>Zie "Bijlage 6 Kwaliteit"</v>
      </c>
      <c r="B8" s="7"/>
      <c r="C8" s="101" t="s">
        <v>0</v>
      </c>
      <c r="D8" s="102"/>
      <c r="E8" s="18"/>
      <c r="F8" s="94" t="s">
        <v>0</v>
      </c>
      <c r="G8" s="95"/>
      <c r="H8" s="18"/>
      <c r="I8" s="94" t="s">
        <v>0</v>
      </c>
      <c r="J8" s="95"/>
    </row>
    <row r="9" spans="1:11" ht="40" customHeight="1" x14ac:dyDescent="0.15">
      <c r="A9" s="22" t="s">
        <v>44</v>
      </c>
      <c r="B9" s="7"/>
      <c r="C9" s="16" t="s">
        <v>2</v>
      </c>
      <c r="D9" s="56"/>
      <c r="E9" s="18"/>
      <c r="F9" s="16" t="s">
        <v>2</v>
      </c>
      <c r="G9" s="57"/>
      <c r="H9" s="18"/>
      <c r="I9" s="16" t="s">
        <v>2</v>
      </c>
      <c r="J9" s="57"/>
    </row>
    <row r="10" spans="1:11" ht="130" customHeight="1" x14ac:dyDescent="0.15">
      <c r="A10" s="23" t="s">
        <v>22</v>
      </c>
      <c r="B10" s="7"/>
      <c r="C10" s="101" t="s">
        <v>0</v>
      </c>
      <c r="D10" s="102"/>
      <c r="E10" s="18"/>
      <c r="F10" s="101" t="s">
        <v>0</v>
      </c>
      <c r="G10" s="102"/>
      <c r="H10" s="18"/>
      <c r="I10" s="101" t="s">
        <v>0</v>
      </c>
      <c r="J10" s="102"/>
    </row>
    <row r="11" spans="1:11" ht="40" customHeight="1" x14ac:dyDescent="0.15">
      <c r="A11" s="46" t="str">
        <f>'Beoordelen kwaliteit'!A28</f>
        <v>1.5 	SLA INCIDENTEN EN SLA HERSTELTIJDEN</v>
      </c>
      <c r="B11" s="6"/>
      <c r="C11" s="96" t="s">
        <v>2</v>
      </c>
      <c r="D11" s="97"/>
      <c r="E11" s="6"/>
      <c r="F11" s="98" t="s">
        <v>2</v>
      </c>
      <c r="G11" s="97"/>
      <c r="H11" s="6"/>
      <c r="I11" s="98" t="s">
        <v>2</v>
      </c>
      <c r="J11" s="97"/>
    </row>
    <row r="12" spans="1:11" ht="40" customHeight="1" x14ac:dyDescent="0.15">
      <c r="A12" s="22" t="str">
        <f>'Beoordelen kwaliteit'!A29</f>
        <v>Zware incidenten</v>
      </c>
      <c r="B12" s="7"/>
      <c r="C12" s="16" t="s">
        <v>2</v>
      </c>
      <c r="D12" s="17"/>
      <c r="E12" s="18"/>
      <c r="F12" s="16" t="s">
        <v>2</v>
      </c>
      <c r="G12" s="17"/>
      <c r="H12" s="18"/>
      <c r="I12" s="16" t="s">
        <v>2</v>
      </c>
      <c r="J12" s="17"/>
    </row>
    <row r="13" spans="1:11" ht="130" customHeight="1" x14ac:dyDescent="0.15">
      <c r="A13" s="23" t="str">
        <f>'Beoordelen kwaliteit'!A30</f>
        <v xml:space="preserve">Zie "Bijlage 6 Kwaliteit" en "Formulier D - invulformulier open vraag 6.1.5". </v>
      </c>
      <c r="B13" s="7"/>
      <c r="C13" s="101" t="s">
        <v>0</v>
      </c>
      <c r="D13" s="102"/>
      <c r="E13" s="18"/>
      <c r="F13" s="94" t="s">
        <v>0</v>
      </c>
      <c r="G13" s="95"/>
      <c r="H13" s="18"/>
      <c r="I13" s="94" t="s">
        <v>0</v>
      </c>
      <c r="J13" s="95"/>
    </row>
    <row r="14" spans="1:11" ht="40" customHeight="1" x14ac:dyDescent="0.15">
      <c r="A14" s="22" t="str">
        <f>'Beoordelen kwaliteit'!A35</f>
        <v>Minder zware incidenten</v>
      </c>
      <c r="B14" s="7"/>
      <c r="C14" s="16" t="s">
        <v>2</v>
      </c>
      <c r="D14" s="17"/>
      <c r="E14" s="18"/>
      <c r="F14" s="16" t="s">
        <v>2</v>
      </c>
      <c r="G14" s="17"/>
      <c r="H14" s="18"/>
      <c r="I14" s="16" t="s">
        <v>2</v>
      </c>
      <c r="J14" s="17"/>
    </row>
    <row r="15" spans="1:11" ht="130" customHeight="1" x14ac:dyDescent="0.15">
      <c r="A15" s="23" t="str">
        <f>'Beoordelen kwaliteit'!A36</f>
        <v xml:space="preserve">Zie "Bijlage 6 Kwaliteit" en "Formulier D - invulformulier open vraag 6.1.5". </v>
      </c>
      <c r="B15" s="7"/>
      <c r="C15" s="101" t="s">
        <v>0</v>
      </c>
      <c r="D15" s="102"/>
      <c r="E15" s="18"/>
      <c r="F15" s="94" t="s">
        <v>0</v>
      </c>
      <c r="G15" s="95"/>
      <c r="H15" s="18"/>
      <c r="I15" s="94" t="s">
        <v>0</v>
      </c>
      <c r="J15" s="95"/>
    </row>
    <row r="16" spans="1:11" ht="40" customHeight="1" x14ac:dyDescent="0.15">
      <c r="A16" s="22" t="str">
        <f>'Beoordelen kwaliteit'!A41</f>
        <v>Kleine problemen</v>
      </c>
      <c r="B16" s="7"/>
      <c r="C16" s="16" t="s">
        <v>2</v>
      </c>
      <c r="D16" s="17"/>
      <c r="E16" s="18"/>
      <c r="F16" s="16" t="s">
        <v>2</v>
      </c>
      <c r="G16" s="17"/>
      <c r="H16" s="18"/>
      <c r="I16" s="16" t="s">
        <v>2</v>
      </c>
      <c r="J16" s="17"/>
    </row>
    <row r="17" spans="1:10" ht="130" customHeight="1" x14ac:dyDescent="0.15">
      <c r="A17" s="23" t="str">
        <f>'Beoordelen kwaliteit'!A42</f>
        <v xml:space="preserve">Zie "Bijlage 6 Kwaliteit" en "Formulier D - invulformulier open vraag 6.1.5". </v>
      </c>
      <c r="B17" s="7"/>
      <c r="C17" s="101" t="s">
        <v>0</v>
      </c>
      <c r="D17" s="102"/>
      <c r="E17" s="18"/>
      <c r="F17" s="94" t="s">
        <v>0</v>
      </c>
      <c r="G17" s="95"/>
      <c r="H17" s="18"/>
      <c r="I17" s="94" t="s">
        <v>0</v>
      </c>
      <c r="J17" s="95"/>
    </row>
    <row r="18" spans="1:10" ht="40" customHeight="1" x14ac:dyDescent="0.15">
      <c r="A18" s="22" t="str">
        <f>'Beoordelen kwaliteit'!A47</f>
        <v>Standaard wijzigingen</v>
      </c>
      <c r="B18" s="7"/>
      <c r="C18" s="16" t="s">
        <v>2</v>
      </c>
      <c r="D18" s="17"/>
      <c r="E18" s="18"/>
      <c r="F18" s="16" t="s">
        <v>2</v>
      </c>
      <c r="G18" s="17"/>
      <c r="H18" s="18"/>
      <c r="I18" s="16" t="s">
        <v>2</v>
      </c>
      <c r="J18" s="17"/>
    </row>
    <row r="19" spans="1:10" ht="130" customHeight="1" x14ac:dyDescent="0.15">
      <c r="A19" s="23" t="str">
        <f>'Beoordelen kwaliteit'!A48</f>
        <v xml:space="preserve">Zie "Bijlage 6 Kwaliteit" en "Formulier D - invulformulier open vraag 6.1.5". </v>
      </c>
      <c r="B19" s="7"/>
      <c r="C19" s="101" t="s">
        <v>0</v>
      </c>
      <c r="D19" s="102"/>
      <c r="E19" s="18"/>
      <c r="F19" s="94" t="s">
        <v>0</v>
      </c>
      <c r="G19" s="95"/>
      <c r="H19" s="18"/>
      <c r="I19" s="94" t="s">
        <v>0</v>
      </c>
      <c r="J19" s="95"/>
    </row>
  </sheetData>
  <sheetProtection algorithmName="SHA-512" hashValue="royOMJ+6X2u7wmLSJyDtvD8y3K6uHecO772ctpLhx2y27qRVOgPEMYkmLeA7m89eAyqW0Bn+DENuEcvHx6iQjQ==" saltValue="Yb+uRawJzsmxqCPRZ1PHtQ==" spinCount="100000" sheet="1" objects="1" scenarios="1"/>
  <mergeCells count="33">
    <mergeCell ref="C19:D19"/>
    <mergeCell ref="F19:G19"/>
    <mergeCell ref="I19:J19"/>
    <mergeCell ref="C15:D15"/>
    <mergeCell ref="F15:G15"/>
    <mergeCell ref="I15:J15"/>
    <mergeCell ref="C17:D17"/>
    <mergeCell ref="F17:G17"/>
    <mergeCell ref="I17:J17"/>
    <mergeCell ref="C11:D11"/>
    <mergeCell ref="F11:G11"/>
    <mergeCell ref="I11:J11"/>
    <mergeCell ref="C13:D13"/>
    <mergeCell ref="F13:G13"/>
    <mergeCell ref="I13:J13"/>
    <mergeCell ref="C8:D8"/>
    <mergeCell ref="F8:G8"/>
    <mergeCell ref="I8:J8"/>
    <mergeCell ref="C10:D10"/>
    <mergeCell ref="F10:G10"/>
    <mergeCell ref="I10:J10"/>
    <mergeCell ref="C4:D4"/>
    <mergeCell ref="F4:G4"/>
    <mergeCell ref="I4:J4"/>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C3 F3 I3 C5 F5 I5 C7 F7 I7 C12 F12 I12 C14 F14 I14 C16 F16 I16 C18 F18 I18 C9 F9 I9" xr:uid="{B03E2DDC-1567-3442-8268-B54AB4060451}">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68"/>
  <sheetViews>
    <sheetView showGridLines="0" zoomScale="130" zoomScaleNormal="130" workbookViewId="0">
      <pane xSplit="2" ySplit="2" topLeftCell="C3" activePane="bottomRight" state="frozen"/>
      <selection pane="topRight" activeCell="C1" sqref="C1"/>
      <selection pane="bottomLeft" activeCell="A3" sqref="A3"/>
      <selection pane="bottomRight" activeCell="O1" sqref="O1"/>
    </sheetView>
  </sheetViews>
  <sheetFormatPr baseColWidth="10" defaultColWidth="8.83203125" defaultRowHeight="15" x14ac:dyDescent="0.2"/>
  <cols>
    <col min="1" max="1" width="60.6640625" customWidth="1"/>
    <col min="2" max="2" width="24" bestFit="1" customWidth="1"/>
    <col min="3" max="3" width="1.83203125" customWidth="1"/>
    <col min="4" max="4" width="19.83203125" customWidth="1"/>
    <col min="5" max="5" width="30.83203125" customWidth="1"/>
    <col min="6" max="6" width="1.83203125" customWidth="1"/>
    <col min="7" max="7" width="19.83203125" customWidth="1"/>
    <col min="8" max="8" width="30.83203125" customWidth="1"/>
    <col min="9" max="9" width="1.83203125" customWidth="1"/>
    <col min="10" max="10" width="19.83203125" customWidth="1"/>
    <col min="11" max="11" width="30.83203125" customWidth="1"/>
  </cols>
  <sheetData>
    <row r="1" spans="1:11" ht="121" customHeight="1" x14ac:dyDescent="0.2">
      <c r="A1" s="77" t="s">
        <v>20</v>
      </c>
      <c r="B1" s="78"/>
      <c r="C1" s="78"/>
      <c r="D1" s="78"/>
      <c r="E1" s="78"/>
      <c r="F1" s="78"/>
      <c r="G1" s="78"/>
      <c r="H1" s="78"/>
      <c r="I1" s="78"/>
      <c r="J1" s="78"/>
      <c r="K1" s="79"/>
    </row>
    <row r="2" spans="1:11" ht="28" customHeight="1" x14ac:dyDescent="0.2">
      <c r="A2" s="122" t="str">
        <f>'Beoordelen kwaliteit'!A3</f>
        <v>1.A Beantwoording open vragen</v>
      </c>
      <c r="B2" s="123"/>
      <c r="C2" s="10"/>
      <c r="D2" s="44" t="str">
        <f>Planner!C1</f>
        <v>Inschrijver 1</v>
      </c>
      <c r="E2" s="44" t="s">
        <v>9</v>
      </c>
      <c r="F2" s="10"/>
      <c r="G2" s="44" t="str">
        <f>Planner!F1</f>
        <v>Inschrijver 2</v>
      </c>
      <c r="H2" s="44" t="s">
        <v>9</v>
      </c>
      <c r="I2" s="10"/>
      <c r="J2" s="44" t="str">
        <f>Planner!I1</f>
        <v>Inschrijver 3</v>
      </c>
      <c r="K2" s="44" t="s">
        <v>9</v>
      </c>
    </row>
    <row r="3" spans="1:11" ht="18" customHeight="1" x14ac:dyDescent="0.2">
      <c r="A3" s="115" t="str">
        <f>'Beoordelen kwaliteit'!A4</f>
        <v>1.1 	PLAN VAN AANPAK IMPLEMENTATIE PLANSYSTEEM</v>
      </c>
      <c r="B3" s="24" t="s">
        <v>30</v>
      </c>
      <c r="C3" s="11"/>
      <c r="D3" s="28" t="str">
        <f>Planner!C3</f>
        <v>Score:</v>
      </c>
      <c r="E3" s="119" t="s">
        <v>10</v>
      </c>
      <c r="F3" s="11"/>
      <c r="G3" s="29" t="str">
        <f>Planner!F3</f>
        <v>Score:</v>
      </c>
      <c r="H3" s="119" t="s">
        <v>10</v>
      </c>
      <c r="I3" s="11"/>
      <c r="J3" s="29" t="str">
        <f>Planner!I3</f>
        <v>Score:</v>
      </c>
      <c r="K3" s="119" t="s">
        <v>10</v>
      </c>
    </row>
    <row r="4" spans="1:11" ht="18" customHeight="1" x14ac:dyDescent="0.2">
      <c r="A4" s="116"/>
      <c r="B4" s="24" t="s">
        <v>31</v>
      </c>
      <c r="C4" s="11"/>
      <c r="D4" s="28" t="str">
        <f>'Hoofd bedrijfsvoering'!C3</f>
        <v>Score:</v>
      </c>
      <c r="E4" s="120"/>
      <c r="F4" s="11"/>
      <c r="G4" s="29" t="str">
        <f>'Hoofd bedrijfsvoering'!F3</f>
        <v>Score:</v>
      </c>
      <c r="H4" s="120"/>
      <c r="I4" s="11"/>
      <c r="J4" s="29" t="str">
        <f>'Hoofd bedrijfsvoering'!I3</f>
        <v>Score:</v>
      </c>
      <c r="K4" s="120"/>
    </row>
    <row r="5" spans="1:11" ht="18" customHeight="1" x14ac:dyDescent="0.2">
      <c r="A5" s="116"/>
      <c r="B5" s="24" t="s">
        <v>32</v>
      </c>
      <c r="C5" s="11"/>
      <c r="D5" s="28" t="str">
        <f>'Beleidsmedewerker ICT'!C3</f>
        <v>Score:</v>
      </c>
      <c r="E5" s="120"/>
      <c r="F5" s="11"/>
      <c r="G5" s="29" t="str">
        <f>'Beleidsmedewerker ICT'!F3</f>
        <v>Score:</v>
      </c>
      <c r="H5" s="120"/>
      <c r="I5" s="11"/>
      <c r="J5" s="29" t="str">
        <f>'Beleidsmedewerker ICT'!I3</f>
        <v>Score:</v>
      </c>
      <c r="K5" s="120"/>
    </row>
    <row r="6" spans="1:11" ht="18" customHeight="1" x14ac:dyDescent="0.2">
      <c r="A6" s="116"/>
      <c r="B6" s="24" t="s">
        <v>33</v>
      </c>
      <c r="C6" s="11"/>
      <c r="D6" s="28" t="str">
        <f>' Coördinator ICT-onderwijs'!C3</f>
        <v>Score:</v>
      </c>
      <c r="E6" s="120"/>
      <c r="F6" s="11"/>
      <c r="G6" s="29" t="str">
        <f>' Coördinator ICT-onderwijs'!F3</f>
        <v>Score:</v>
      </c>
      <c r="H6" s="120"/>
      <c r="I6" s="11"/>
      <c r="J6" s="29" t="str">
        <f>' Coördinator ICT-onderwijs'!I3</f>
        <v>Score:</v>
      </c>
      <c r="K6" s="120"/>
    </row>
    <row r="7" spans="1:11" ht="18" customHeight="1" x14ac:dyDescent="0.2">
      <c r="A7" s="116"/>
      <c r="B7" s="24" t="s">
        <v>34</v>
      </c>
      <c r="C7" s="11"/>
      <c r="D7" s="28" t="str">
        <f>'Extern adviseur ICT'!C3</f>
        <v>Score:</v>
      </c>
      <c r="E7" s="120"/>
      <c r="F7" s="11"/>
      <c r="G7" s="29" t="str">
        <f>'Extern adviseur ICT'!F3</f>
        <v>Score:</v>
      </c>
      <c r="H7" s="120"/>
      <c r="I7" s="11"/>
      <c r="J7" s="29" t="str">
        <f>'Extern adviseur ICT'!I3</f>
        <v>Score:</v>
      </c>
      <c r="K7" s="120"/>
    </row>
    <row r="8" spans="1:11" ht="18" customHeight="1" x14ac:dyDescent="0.2">
      <c r="A8" s="48"/>
      <c r="B8" s="24" t="s">
        <v>49</v>
      </c>
      <c r="C8" s="11"/>
      <c r="D8" s="28" t="str">
        <f>'Directeur-bestuurder'!C3</f>
        <v>Score:</v>
      </c>
      <c r="E8" s="120"/>
      <c r="F8" s="11"/>
      <c r="G8" s="28" t="str">
        <f>'Directeur-bestuurder'!F3</f>
        <v>Score:</v>
      </c>
      <c r="H8" s="120"/>
      <c r="I8" s="11"/>
      <c r="J8" s="28" t="str">
        <f>'Directeur-bestuurder'!I3</f>
        <v>Score:</v>
      </c>
      <c r="K8" s="120"/>
    </row>
    <row r="9" spans="1:11" ht="20" customHeight="1" x14ac:dyDescent="0.2">
      <c r="A9" s="111" t="s">
        <v>1</v>
      </c>
      <c r="B9" s="112"/>
      <c r="C9" s="12"/>
      <c r="D9" s="26" t="s">
        <v>2</v>
      </c>
      <c r="E9" s="120"/>
      <c r="F9" s="12"/>
      <c r="G9" s="27" t="s">
        <v>2</v>
      </c>
      <c r="H9" s="120"/>
      <c r="I9" s="12"/>
      <c r="J9" s="27" t="s">
        <v>2</v>
      </c>
      <c r="K9" s="120"/>
    </row>
    <row r="10" spans="1:11" ht="20" customHeight="1" x14ac:dyDescent="0.2">
      <c r="A10" s="113"/>
      <c r="B10" s="114"/>
      <c r="C10" s="13"/>
      <c r="D10" s="25" t="str">
        <f>IF(D9="Uitmuntend","50.000",IF(D9="Goed","40.000",IF(D9="Voldoende","0",IF(D9="Matig","- 100.000",IF(D9="Onvoldoende","KO"," ")))))</f>
        <v xml:space="preserve"> </v>
      </c>
      <c r="E10" s="121"/>
      <c r="F10" s="13"/>
      <c r="G10" s="25" t="str">
        <f>IF(G9="Uitmuntend","50.000",IF(G9="Goed","40.000",IF(G9="Voldoende","0",IF(G9="Matig","- 100.000",IF(G9="Onvoldoende","KO"," ")))))</f>
        <v xml:space="preserve"> </v>
      </c>
      <c r="H10" s="121"/>
      <c r="I10" s="13"/>
      <c r="J10" s="25" t="str">
        <f>IF(J9="Uitmuntend","50.000",IF(J9="Goed","40.000",IF(J9="Voldoende","0",IF(J9="Matig","- 100.000",IF(J9="Onvoldoende","KO"," ")))))</f>
        <v xml:space="preserve"> </v>
      </c>
      <c r="K10" s="121"/>
    </row>
    <row r="11" spans="1:11" ht="18" customHeight="1" x14ac:dyDescent="0.2">
      <c r="A11" s="115" t="str">
        <f>'Beoordelen kwaliteit'!A10</f>
        <v>1.2 	GEBRUIKERS ERVARINGEN/ TRAININGEN / KWALITEIT EN FLEXIBILITEIT NA IMPLEMENTATIE</v>
      </c>
      <c r="B11" s="24" t="str">
        <f t="shared" ref="B11:B16" si="0">B3</f>
        <v>Beoordelaar 1</v>
      </c>
      <c r="C11" s="11"/>
      <c r="D11" s="28" t="str">
        <f>Planner!C5</f>
        <v>Score:</v>
      </c>
      <c r="E11" s="119" t="s">
        <v>10</v>
      </c>
      <c r="F11" s="11"/>
      <c r="G11" s="29" t="str">
        <f>Planner!F5</f>
        <v>Score:</v>
      </c>
      <c r="H11" s="119" t="s">
        <v>10</v>
      </c>
      <c r="I11" s="11"/>
      <c r="J11" s="29" t="str">
        <f>Planner!I5</f>
        <v>Score:</v>
      </c>
      <c r="K11" s="119" t="s">
        <v>10</v>
      </c>
    </row>
    <row r="12" spans="1:11" ht="18" customHeight="1" x14ac:dyDescent="0.2">
      <c r="A12" s="116"/>
      <c r="B12" s="24" t="str">
        <f t="shared" si="0"/>
        <v>Beoordelaar 2</v>
      </c>
      <c r="C12" s="11"/>
      <c r="D12" s="28" t="str">
        <f>'Hoofd bedrijfsvoering'!C5</f>
        <v>Score:</v>
      </c>
      <c r="E12" s="120"/>
      <c r="F12" s="11"/>
      <c r="G12" s="29" t="str">
        <f>'Hoofd bedrijfsvoering'!F5</f>
        <v>Score:</v>
      </c>
      <c r="H12" s="120"/>
      <c r="I12" s="11"/>
      <c r="J12" s="29" t="str">
        <f>'Hoofd bedrijfsvoering'!I5</f>
        <v>Score:</v>
      </c>
      <c r="K12" s="120"/>
    </row>
    <row r="13" spans="1:11" ht="18" customHeight="1" x14ac:dyDescent="0.2">
      <c r="A13" s="116"/>
      <c r="B13" s="24" t="str">
        <f t="shared" si="0"/>
        <v>Beoordelaar 3</v>
      </c>
      <c r="C13" s="11"/>
      <c r="D13" s="28" t="str">
        <f>'Beleidsmedewerker ICT'!C5</f>
        <v>Score:</v>
      </c>
      <c r="E13" s="120"/>
      <c r="F13" s="11"/>
      <c r="G13" s="29" t="str">
        <f>'Beleidsmedewerker ICT'!F5</f>
        <v>Score:</v>
      </c>
      <c r="H13" s="120"/>
      <c r="I13" s="11"/>
      <c r="J13" s="29" t="str">
        <f>'Beleidsmedewerker ICT'!I5</f>
        <v>Score:</v>
      </c>
      <c r="K13" s="120"/>
    </row>
    <row r="14" spans="1:11" ht="18" customHeight="1" x14ac:dyDescent="0.2">
      <c r="A14" s="116"/>
      <c r="B14" s="24" t="str">
        <f t="shared" si="0"/>
        <v>Beoordelaar 4</v>
      </c>
      <c r="C14" s="11"/>
      <c r="D14" s="28" t="str">
        <f>' Coördinator ICT-onderwijs'!C5</f>
        <v>Score:</v>
      </c>
      <c r="E14" s="120"/>
      <c r="F14" s="11"/>
      <c r="G14" s="29" t="str">
        <f>' Coördinator ICT-onderwijs'!F5</f>
        <v>Score:</v>
      </c>
      <c r="H14" s="120"/>
      <c r="I14" s="11"/>
      <c r="J14" s="29" t="str">
        <f>' Coördinator ICT-onderwijs'!I5</f>
        <v>Score:</v>
      </c>
      <c r="K14" s="120"/>
    </row>
    <row r="15" spans="1:11" ht="18" customHeight="1" x14ac:dyDescent="0.2">
      <c r="A15" s="116"/>
      <c r="B15" s="24" t="str">
        <f t="shared" si="0"/>
        <v>Beoordelaar 5</v>
      </c>
      <c r="C15" s="11"/>
      <c r="D15" s="28" t="str">
        <f>'Extern adviseur ICT'!C5</f>
        <v>Score:</v>
      </c>
      <c r="E15" s="120"/>
      <c r="F15" s="11"/>
      <c r="G15" s="29" t="str">
        <f>'Extern adviseur ICT'!F5</f>
        <v>Score:</v>
      </c>
      <c r="H15" s="120"/>
      <c r="I15" s="11"/>
      <c r="J15" s="29" t="str">
        <f>'Extern adviseur ICT'!I5</f>
        <v>Score:</v>
      </c>
      <c r="K15" s="120"/>
    </row>
    <row r="16" spans="1:11" ht="18" customHeight="1" x14ac:dyDescent="0.2">
      <c r="A16" s="48"/>
      <c r="B16" s="24" t="str">
        <f t="shared" si="0"/>
        <v>Beoordelaar 6</v>
      </c>
      <c r="C16" s="11"/>
      <c r="D16" s="28" t="str">
        <f>'Directeur-bestuurder'!C5</f>
        <v>Score:</v>
      </c>
      <c r="E16" s="120"/>
      <c r="F16" s="11"/>
      <c r="G16" s="28" t="str">
        <f>'Directeur-bestuurder'!F5</f>
        <v>Score:</v>
      </c>
      <c r="H16" s="120"/>
      <c r="I16" s="11"/>
      <c r="J16" s="28" t="str">
        <f>'Directeur-bestuurder'!I5</f>
        <v>Score:</v>
      </c>
      <c r="K16" s="120"/>
    </row>
    <row r="17" spans="1:11" ht="20" customHeight="1" x14ac:dyDescent="0.2">
      <c r="A17" s="111" t="s">
        <v>1</v>
      </c>
      <c r="B17" s="112"/>
      <c r="C17" s="12"/>
      <c r="D17" s="26" t="s">
        <v>2</v>
      </c>
      <c r="E17" s="120"/>
      <c r="F17" s="12"/>
      <c r="G17" s="27" t="s">
        <v>2</v>
      </c>
      <c r="H17" s="120"/>
      <c r="I17" s="12"/>
      <c r="J17" s="27" t="s">
        <v>2</v>
      </c>
      <c r="K17" s="120"/>
    </row>
    <row r="18" spans="1:11" ht="20" customHeight="1" x14ac:dyDescent="0.2">
      <c r="A18" s="113"/>
      <c r="B18" s="114"/>
      <c r="C18" s="13"/>
      <c r="D18" s="25" t="str">
        <f>IF(D17="Uitmuntend","50.000",IF(D17="Goed","40.000",IF(D17="Voldoende","0",IF(D17="Matig","- 100.000",IF(D17="Onvoldoende","KO"," ")))))</f>
        <v xml:space="preserve"> </v>
      </c>
      <c r="E18" s="121"/>
      <c r="F18" s="13"/>
      <c r="G18" s="25" t="str">
        <f>IF(G17="Uitmuntend","50.000",IF(G17="Goed","40.000",IF(G17="Voldoende","0",IF(G17="Matig","- 100.000",IF(G17="Onvoldoende","KO"," ")))))</f>
        <v xml:space="preserve"> </v>
      </c>
      <c r="H18" s="121"/>
      <c r="I18" s="13"/>
      <c r="J18" s="25" t="str">
        <f>IF(J17="Uitmuntend","50.000",IF(J17="Goed","40.000",IF(J17="Voldoende","0",IF(J17="Matig","- 100.000",IF(J17="Onvoldoende","KO"," ")))))</f>
        <v xml:space="preserve"> </v>
      </c>
      <c r="K18" s="121"/>
    </row>
    <row r="19" spans="1:11" ht="18" customHeight="1" x14ac:dyDescent="0.2">
      <c r="A19" s="115" t="str">
        <f>'Beoordelen kwaliteit'!A16</f>
        <v>1.3	 AANVRAGEN VANUIT OPDRACHTGEVER AAN DE HELPDESK VAN INSCHRIJVER</v>
      </c>
      <c r="B19" s="24" t="str">
        <f t="shared" ref="B19:B24" si="1">B3</f>
        <v>Beoordelaar 1</v>
      </c>
      <c r="C19" s="11"/>
      <c r="D19" s="28" t="str">
        <f>Planner!C7</f>
        <v>Score:</v>
      </c>
      <c r="E19" s="119" t="s">
        <v>10</v>
      </c>
      <c r="F19" s="11"/>
      <c r="G19" s="29" t="str">
        <f>Planner!F7</f>
        <v>Score:</v>
      </c>
      <c r="H19" s="119" t="s">
        <v>10</v>
      </c>
      <c r="I19" s="11"/>
      <c r="J19" s="29" t="str">
        <f>Planner!I7</f>
        <v>Score:</v>
      </c>
      <c r="K19" s="119" t="s">
        <v>10</v>
      </c>
    </row>
    <row r="20" spans="1:11" ht="18" customHeight="1" x14ac:dyDescent="0.2">
      <c r="A20" s="116"/>
      <c r="B20" s="24" t="str">
        <f t="shared" si="1"/>
        <v>Beoordelaar 2</v>
      </c>
      <c r="C20" s="11"/>
      <c r="D20" s="28" t="str">
        <f>'Hoofd bedrijfsvoering'!C7</f>
        <v>Score:</v>
      </c>
      <c r="E20" s="120"/>
      <c r="F20" s="11"/>
      <c r="G20" s="29" t="str">
        <f>'Hoofd bedrijfsvoering'!F7</f>
        <v>Score:</v>
      </c>
      <c r="H20" s="120"/>
      <c r="I20" s="11"/>
      <c r="J20" s="29" t="str">
        <f>'Hoofd bedrijfsvoering'!I7</f>
        <v>Score:</v>
      </c>
      <c r="K20" s="120"/>
    </row>
    <row r="21" spans="1:11" ht="18" customHeight="1" x14ac:dyDescent="0.2">
      <c r="A21" s="116"/>
      <c r="B21" s="24" t="str">
        <f t="shared" si="1"/>
        <v>Beoordelaar 3</v>
      </c>
      <c r="C21" s="11"/>
      <c r="D21" s="28" t="str">
        <f>'Beleidsmedewerker ICT'!C7</f>
        <v>Score:</v>
      </c>
      <c r="E21" s="120"/>
      <c r="F21" s="11"/>
      <c r="G21" s="29" t="str">
        <f>'Beleidsmedewerker ICT'!F7</f>
        <v>Score:</v>
      </c>
      <c r="H21" s="120"/>
      <c r="I21" s="11"/>
      <c r="J21" s="29" t="str">
        <f>'Beleidsmedewerker ICT'!I7</f>
        <v>Score:</v>
      </c>
      <c r="K21" s="120"/>
    </row>
    <row r="22" spans="1:11" ht="18" customHeight="1" x14ac:dyDescent="0.2">
      <c r="A22" s="116"/>
      <c r="B22" s="24" t="str">
        <f t="shared" si="1"/>
        <v>Beoordelaar 4</v>
      </c>
      <c r="C22" s="11"/>
      <c r="D22" s="28" t="str">
        <f>' Coördinator ICT-onderwijs'!C7</f>
        <v>Score:</v>
      </c>
      <c r="E22" s="120"/>
      <c r="F22" s="11"/>
      <c r="G22" s="29" t="str">
        <f>' Coördinator ICT-onderwijs'!F7</f>
        <v>Score:</v>
      </c>
      <c r="H22" s="120"/>
      <c r="I22" s="11"/>
      <c r="J22" s="29" t="str">
        <f>' Coördinator ICT-onderwijs'!I7</f>
        <v>Score:</v>
      </c>
      <c r="K22" s="120"/>
    </row>
    <row r="23" spans="1:11" ht="18" customHeight="1" x14ac:dyDescent="0.2">
      <c r="A23" s="116"/>
      <c r="B23" s="24" t="str">
        <f t="shared" si="1"/>
        <v>Beoordelaar 5</v>
      </c>
      <c r="C23" s="11"/>
      <c r="D23" s="28" t="str">
        <f>'Extern adviseur ICT'!C7</f>
        <v>Score:</v>
      </c>
      <c r="E23" s="120"/>
      <c r="F23" s="11"/>
      <c r="G23" s="29" t="str">
        <f>'Extern adviseur ICT'!F7</f>
        <v>Score:</v>
      </c>
      <c r="H23" s="120"/>
      <c r="I23" s="11"/>
      <c r="J23" s="29" t="str">
        <f>'Extern adviseur ICT'!I7</f>
        <v>Score:</v>
      </c>
      <c r="K23" s="120"/>
    </row>
    <row r="24" spans="1:11" ht="18" customHeight="1" x14ac:dyDescent="0.2">
      <c r="A24" s="48"/>
      <c r="B24" s="24" t="str">
        <f t="shared" si="1"/>
        <v>Beoordelaar 6</v>
      </c>
      <c r="C24" s="11"/>
      <c r="D24" s="28" t="str">
        <f>'Directeur-bestuurder'!C7</f>
        <v>Score:</v>
      </c>
      <c r="E24" s="120"/>
      <c r="F24" s="11"/>
      <c r="G24" s="28" t="str">
        <f>'Directeur-bestuurder'!F7</f>
        <v>Score:</v>
      </c>
      <c r="H24" s="120"/>
      <c r="I24" s="11"/>
      <c r="J24" s="28" t="str">
        <f>'Directeur-bestuurder'!I7</f>
        <v>Score:</v>
      </c>
      <c r="K24" s="120"/>
    </row>
    <row r="25" spans="1:11" ht="20" customHeight="1" x14ac:dyDescent="0.2">
      <c r="A25" s="111" t="s">
        <v>1</v>
      </c>
      <c r="B25" s="112"/>
      <c r="C25" s="12"/>
      <c r="D25" s="26" t="s">
        <v>2</v>
      </c>
      <c r="E25" s="120"/>
      <c r="F25" s="12"/>
      <c r="G25" s="27" t="s">
        <v>2</v>
      </c>
      <c r="H25" s="120"/>
      <c r="I25" s="12"/>
      <c r="J25" s="27" t="s">
        <v>2</v>
      </c>
      <c r="K25" s="120"/>
    </row>
    <row r="26" spans="1:11" ht="20" customHeight="1" x14ac:dyDescent="0.2">
      <c r="A26" s="113"/>
      <c r="B26" s="114"/>
      <c r="C26" s="13"/>
      <c r="D26" s="25" t="str">
        <f>IF(D25="Uitmuntend","50.000",IF(D25="Goed","40.000",IF(D25="Voldoende","0",IF(D25="Matig","- 100.000",IF(D25="Onvoldoende","KO"," ")))))</f>
        <v xml:space="preserve"> </v>
      </c>
      <c r="E26" s="43"/>
      <c r="F26" s="13"/>
      <c r="G26" s="25" t="str">
        <f>IF(G25="Uitmuntend","50.000",IF(G25="Goed","40.000",IF(G25="Voldoende","0",IF(G25="Matig","- 100.000",IF(G25="Onvoldoende","KO"," ")))))</f>
        <v xml:space="preserve"> </v>
      </c>
      <c r="H26" s="43"/>
      <c r="I26" s="13"/>
      <c r="J26" s="25" t="str">
        <f>IF(J25="Uitmuntend","50.000",IF(J25="Goed","40.000",IF(J25="Voldoende","0",IF(J25="Matig","- 100.000",IF(J25="Onvoldoende","KO"," ")))))</f>
        <v xml:space="preserve"> </v>
      </c>
      <c r="K26" s="43"/>
    </row>
    <row r="27" spans="1:11" ht="20" customHeight="1" x14ac:dyDescent="0.2">
      <c r="A27" s="108" t="s">
        <v>44</v>
      </c>
      <c r="B27" s="24" t="str">
        <f t="shared" ref="B27:B32" si="2">B11</f>
        <v>Beoordelaar 1</v>
      </c>
      <c r="C27" s="13"/>
      <c r="D27" s="60" t="str">
        <f>Planner!C14</f>
        <v>Score:</v>
      </c>
      <c r="E27" s="105" t="s">
        <v>10</v>
      </c>
      <c r="F27" s="13"/>
      <c r="G27" s="60" t="str">
        <f>Planner!F14</f>
        <v>Score:</v>
      </c>
      <c r="H27" s="105" t="s">
        <v>10</v>
      </c>
      <c r="I27" s="13"/>
      <c r="J27" s="60" t="str">
        <f>Planner!I14</f>
        <v>Score:</v>
      </c>
      <c r="K27" s="105" t="s">
        <v>10</v>
      </c>
    </row>
    <row r="28" spans="1:11" ht="20" customHeight="1" x14ac:dyDescent="0.2">
      <c r="A28" s="109"/>
      <c r="B28" s="24" t="str">
        <f t="shared" si="2"/>
        <v>Beoordelaar 2</v>
      </c>
      <c r="C28" s="13"/>
      <c r="D28" s="60" t="str">
        <f>'Hoofd bedrijfsvoering'!C14</f>
        <v>Score:</v>
      </c>
      <c r="E28" s="106"/>
      <c r="F28" s="13"/>
      <c r="G28" s="60" t="str">
        <f>'Hoofd bedrijfsvoering'!F14</f>
        <v>Score:</v>
      </c>
      <c r="H28" s="106"/>
      <c r="I28" s="13"/>
      <c r="J28" s="60" t="str">
        <f>'Hoofd bedrijfsvoering'!I14</f>
        <v>Score:</v>
      </c>
      <c r="K28" s="106"/>
    </row>
    <row r="29" spans="1:11" ht="20" customHeight="1" x14ac:dyDescent="0.2">
      <c r="A29" s="109"/>
      <c r="B29" s="24" t="str">
        <f t="shared" si="2"/>
        <v>Beoordelaar 3</v>
      </c>
      <c r="C29" s="13"/>
      <c r="D29" s="60" t="str">
        <f>'Beleidsmedewerker ICT'!C14</f>
        <v>Score:</v>
      </c>
      <c r="E29" s="106"/>
      <c r="F29" s="13"/>
      <c r="G29" s="60" t="str">
        <f>'Beleidsmedewerker ICT'!F14</f>
        <v>Score:</v>
      </c>
      <c r="H29" s="106"/>
      <c r="I29" s="13"/>
      <c r="J29" s="60" t="str">
        <f>'Beleidsmedewerker ICT'!I14</f>
        <v>Score:</v>
      </c>
      <c r="K29" s="106"/>
    </row>
    <row r="30" spans="1:11" ht="20" customHeight="1" x14ac:dyDescent="0.2">
      <c r="A30" s="109"/>
      <c r="B30" s="24" t="str">
        <f t="shared" si="2"/>
        <v>Beoordelaar 4</v>
      </c>
      <c r="C30" s="13"/>
      <c r="D30" s="60" t="str">
        <f>' Coördinator ICT-onderwijs'!C14</f>
        <v>Score:</v>
      </c>
      <c r="E30" s="106"/>
      <c r="F30" s="13"/>
      <c r="G30" s="60" t="str">
        <f>' Coördinator ICT-onderwijs'!F14</f>
        <v>Score:</v>
      </c>
      <c r="H30" s="106"/>
      <c r="I30" s="13"/>
      <c r="J30" s="60" t="str">
        <f>' Coördinator ICT-onderwijs'!I14</f>
        <v>Score:</v>
      </c>
      <c r="K30" s="106"/>
    </row>
    <row r="31" spans="1:11" ht="20" customHeight="1" x14ac:dyDescent="0.2">
      <c r="A31" s="110"/>
      <c r="B31" s="24" t="str">
        <f t="shared" si="2"/>
        <v>Beoordelaar 5</v>
      </c>
      <c r="C31" s="13"/>
      <c r="D31" s="60" t="str">
        <f>'Extern adviseur ICT'!C14</f>
        <v>Score:</v>
      </c>
      <c r="E31" s="106"/>
      <c r="F31" s="13"/>
      <c r="G31" s="60" t="str">
        <f>'Extern adviseur ICT'!F14</f>
        <v>Score:</v>
      </c>
      <c r="H31" s="106"/>
      <c r="I31" s="13"/>
      <c r="J31" s="60" t="str">
        <f>'Extern adviseur ICT'!I14</f>
        <v>Score:</v>
      </c>
      <c r="K31" s="106"/>
    </row>
    <row r="32" spans="1:11" ht="20" customHeight="1" x14ac:dyDescent="0.2">
      <c r="A32" s="59"/>
      <c r="B32" s="24" t="str">
        <f t="shared" si="2"/>
        <v>Beoordelaar 6</v>
      </c>
      <c r="C32" s="13"/>
      <c r="D32" s="28" t="str">
        <f>'Directeur-bestuurder'!C14</f>
        <v>Score:</v>
      </c>
      <c r="E32" s="106"/>
      <c r="F32" s="13"/>
      <c r="G32" s="28" t="str">
        <f>'Directeur-bestuurder'!F14</f>
        <v>Score:</v>
      </c>
      <c r="H32" s="106"/>
      <c r="I32" s="13"/>
      <c r="J32" s="28" t="str">
        <f>'Directeur-bestuurder'!I14</f>
        <v>Score:</v>
      </c>
      <c r="K32" s="106"/>
    </row>
    <row r="33" spans="1:11" ht="20" customHeight="1" x14ac:dyDescent="0.2">
      <c r="A33" s="111" t="s">
        <v>1</v>
      </c>
      <c r="B33" s="112"/>
      <c r="C33" s="13"/>
      <c r="D33" s="26" t="s">
        <v>2</v>
      </c>
      <c r="E33" s="106"/>
      <c r="F33" s="13"/>
      <c r="G33" s="26" t="s">
        <v>2</v>
      </c>
      <c r="H33" s="106"/>
      <c r="I33" s="13"/>
      <c r="J33" s="26" t="s">
        <v>2</v>
      </c>
      <c r="K33" s="106"/>
    </row>
    <row r="34" spans="1:11" ht="20" customHeight="1" x14ac:dyDescent="0.2">
      <c r="A34" s="47"/>
      <c r="B34" s="58"/>
      <c r="C34" s="13"/>
      <c r="D34" s="25" t="str">
        <f>IF(D33="Uitmuntend","50.000",IF(D33="Goed","40.000",IF(D33="Voldoende","0",IF(D33="Matig","- 100.000",IF(D33="Onvoldoende","KO"," ")))))</f>
        <v xml:space="preserve"> </v>
      </c>
      <c r="E34" s="107"/>
      <c r="F34" s="13"/>
      <c r="G34" s="25" t="str">
        <f>IF(G33="Uitmuntend","50.000",IF(G33="Goed","40.000",IF(G33="Voldoende","0",IF(G33="Matig","- 100.000",IF(G33="Onvoldoende","KO"," ")))))</f>
        <v xml:space="preserve"> </v>
      </c>
      <c r="H34" s="107"/>
      <c r="I34" s="13"/>
      <c r="J34" s="25" t="str">
        <f>IF(J33="Uitmuntend","50.000",IF(J33="Goed","40.000",IF(J33="Voldoende","0",IF(J33="Matig","- 100.000",IF(J33="Onvoldoende","KO"," ")))))</f>
        <v xml:space="preserve"> </v>
      </c>
      <c r="K34" s="107"/>
    </row>
    <row r="35" spans="1:11" ht="20" customHeight="1" x14ac:dyDescent="0.2">
      <c r="A35" s="124" t="str">
        <f>'Beoordelen kwaliteit'!A28</f>
        <v>1.5 	SLA INCIDENTEN EN SLA HERSTELTIJDEN</v>
      </c>
      <c r="B35" s="125"/>
      <c r="C35" s="13"/>
      <c r="D35" s="44"/>
      <c r="E35" s="44" t="s">
        <v>9</v>
      </c>
      <c r="F35" s="13"/>
      <c r="G35" s="44"/>
      <c r="H35" s="44" t="s">
        <v>9</v>
      </c>
      <c r="I35" s="13"/>
      <c r="J35" s="44"/>
      <c r="K35" s="44" t="s">
        <v>9</v>
      </c>
    </row>
    <row r="36" spans="1:11" ht="18" customHeight="1" x14ac:dyDescent="0.2">
      <c r="A36" s="115" t="str">
        <f>'Beoordelen kwaliteit'!A29</f>
        <v>Zware incidenten</v>
      </c>
      <c r="B36" s="24" t="str">
        <f t="shared" ref="B36:B41" si="3">B11</f>
        <v>Beoordelaar 1</v>
      </c>
      <c r="C36" s="11"/>
      <c r="D36" s="29" t="str">
        <f>Planner!C12</f>
        <v>Score:</v>
      </c>
      <c r="E36" s="119" t="s">
        <v>10</v>
      </c>
      <c r="F36" s="11"/>
      <c r="G36" s="29" t="str">
        <f>Planner!F12</f>
        <v>Score:</v>
      </c>
      <c r="H36" s="119" t="s">
        <v>10</v>
      </c>
      <c r="I36" s="11"/>
      <c r="J36" s="29" t="str">
        <f>Planner!I12</f>
        <v>Score:</v>
      </c>
      <c r="K36" s="119" t="s">
        <v>10</v>
      </c>
    </row>
    <row r="37" spans="1:11" ht="18" customHeight="1" x14ac:dyDescent="0.2">
      <c r="A37" s="116"/>
      <c r="B37" s="24" t="str">
        <f t="shared" si="3"/>
        <v>Beoordelaar 2</v>
      </c>
      <c r="C37" s="11"/>
      <c r="D37" s="29" t="str">
        <f>'Hoofd bedrijfsvoering'!C12</f>
        <v>Score:</v>
      </c>
      <c r="E37" s="120"/>
      <c r="F37" s="11"/>
      <c r="G37" s="29" t="str">
        <f>'Hoofd bedrijfsvoering'!F12</f>
        <v>Score:</v>
      </c>
      <c r="H37" s="120"/>
      <c r="I37" s="11"/>
      <c r="J37" s="29" t="str">
        <f>'Hoofd bedrijfsvoering'!I12</f>
        <v>Score:</v>
      </c>
      <c r="K37" s="120"/>
    </row>
    <row r="38" spans="1:11" ht="18" customHeight="1" x14ac:dyDescent="0.2">
      <c r="A38" s="116"/>
      <c r="B38" s="24" t="str">
        <f t="shared" si="3"/>
        <v>Beoordelaar 3</v>
      </c>
      <c r="C38" s="11"/>
      <c r="D38" s="29" t="str">
        <f>'Beleidsmedewerker ICT'!C12</f>
        <v>Score:</v>
      </c>
      <c r="E38" s="120"/>
      <c r="F38" s="11"/>
      <c r="G38" s="29" t="str">
        <f>'Beleidsmedewerker ICT'!F12</f>
        <v>Score:</v>
      </c>
      <c r="H38" s="120"/>
      <c r="I38" s="11"/>
      <c r="J38" s="29" t="str">
        <f>'Beleidsmedewerker ICT'!I12</f>
        <v>Score:</v>
      </c>
      <c r="K38" s="120"/>
    </row>
    <row r="39" spans="1:11" ht="18" customHeight="1" x14ac:dyDescent="0.2">
      <c r="A39" s="116"/>
      <c r="B39" s="24" t="str">
        <f t="shared" si="3"/>
        <v>Beoordelaar 4</v>
      </c>
      <c r="C39" s="11"/>
      <c r="D39" s="29" t="str">
        <f>' Coördinator ICT-onderwijs'!C12</f>
        <v>Score:</v>
      </c>
      <c r="E39" s="120"/>
      <c r="F39" s="11"/>
      <c r="G39" s="29" t="str">
        <f>' Coördinator ICT-onderwijs'!F12</f>
        <v>Score:</v>
      </c>
      <c r="H39" s="120"/>
      <c r="I39" s="11"/>
      <c r="J39" s="29" t="str">
        <f>' Coördinator ICT-onderwijs'!I12</f>
        <v>Score:</v>
      </c>
      <c r="K39" s="120"/>
    </row>
    <row r="40" spans="1:11" ht="18" customHeight="1" x14ac:dyDescent="0.2">
      <c r="A40" s="116"/>
      <c r="B40" s="24" t="str">
        <f t="shared" si="3"/>
        <v>Beoordelaar 5</v>
      </c>
      <c r="C40" s="11"/>
      <c r="D40" s="29" t="str">
        <f>'Extern adviseur ICT'!C12</f>
        <v>Score:</v>
      </c>
      <c r="E40" s="120"/>
      <c r="F40" s="11"/>
      <c r="G40" s="29" t="str">
        <f>'Extern adviseur ICT'!F12</f>
        <v>Score:</v>
      </c>
      <c r="H40" s="120"/>
      <c r="I40" s="11"/>
      <c r="J40" s="29" t="str">
        <f>'Extern adviseur ICT'!I12</f>
        <v>Score:</v>
      </c>
      <c r="K40" s="120"/>
    </row>
    <row r="41" spans="1:11" ht="18" customHeight="1" x14ac:dyDescent="0.2">
      <c r="A41" s="48"/>
      <c r="B41" s="24" t="str">
        <f t="shared" si="3"/>
        <v>Beoordelaar 6</v>
      </c>
      <c r="C41" s="11"/>
      <c r="D41" s="28" t="str">
        <f>'Directeur-bestuurder'!C12</f>
        <v>Score:</v>
      </c>
      <c r="E41" s="120"/>
      <c r="F41" s="11"/>
      <c r="G41" s="28" t="str">
        <f>'Directeur-bestuurder'!F12</f>
        <v>Score:</v>
      </c>
      <c r="H41" s="120"/>
      <c r="I41" s="11"/>
      <c r="J41" s="28" t="str">
        <f>'Directeur-bestuurder'!I12</f>
        <v>Score:</v>
      </c>
      <c r="K41" s="120"/>
    </row>
    <row r="42" spans="1:11" ht="20" customHeight="1" x14ac:dyDescent="0.2">
      <c r="A42" s="111" t="s">
        <v>1</v>
      </c>
      <c r="B42" s="112"/>
      <c r="C42" s="12"/>
      <c r="D42" s="27" t="s">
        <v>2</v>
      </c>
      <c r="E42" s="120"/>
      <c r="F42" s="12"/>
      <c r="G42" s="27" t="s">
        <v>2</v>
      </c>
      <c r="H42" s="120"/>
      <c r="I42" s="12"/>
      <c r="J42" s="27" t="s">
        <v>2</v>
      </c>
      <c r="K42" s="120"/>
    </row>
    <row r="43" spans="1:11" ht="20" customHeight="1" x14ac:dyDescent="0.2">
      <c r="A43" s="113"/>
      <c r="B43" s="114"/>
      <c r="C43" s="13"/>
      <c r="D43" s="25" t="str">
        <f>IF(D42="Uitmuntend","10.000",IF(D42="Goed","7.000",IF(D42="Voldoende","3.500",IF(D42="Matig","0",IF(D42="Onvoldoende","-30.000"," ")))))</f>
        <v xml:space="preserve"> </v>
      </c>
      <c r="E43" s="43"/>
      <c r="F43" s="13"/>
      <c r="G43" s="25" t="str">
        <f>IF(G42="Uitmuntend","10.000",IF(G42="Goed","7.000",IF(G42="Voldoende","3.500",IF(G42="Matig","0",IF(G42="Onvoldoende","-30.000"," ")))))</f>
        <v xml:space="preserve"> </v>
      </c>
      <c r="H43" s="43"/>
      <c r="I43" s="13"/>
      <c r="J43" s="25" t="str">
        <f>IF(J42="Uitmuntend","10.000",IF(J42="Goed","7.000",IF(J42="Voldoende","3.500",IF(J42="Matig","0",IF(J42="Onvoldoende","-30.000"," ")))))</f>
        <v xml:space="preserve"> </v>
      </c>
      <c r="K43" s="43"/>
    </row>
    <row r="44" spans="1:11" ht="18" customHeight="1" x14ac:dyDescent="0.2">
      <c r="A44" s="115" t="str">
        <f>'Beoordelen kwaliteit'!A35</f>
        <v>Minder zware incidenten</v>
      </c>
      <c r="B44" s="24" t="str">
        <f t="shared" ref="B44:B49" si="4">B19</f>
        <v>Beoordelaar 1</v>
      </c>
      <c r="C44" s="11"/>
      <c r="D44" s="28" t="str">
        <f>Planner!C14</f>
        <v>Score:</v>
      </c>
      <c r="E44" s="119" t="s">
        <v>10</v>
      </c>
      <c r="F44" s="11"/>
      <c r="G44" s="29" t="str">
        <f>Planner!F14</f>
        <v>Score:</v>
      </c>
      <c r="H44" s="119" t="s">
        <v>10</v>
      </c>
      <c r="I44" s="11"/>
      <c r="J44" s="29" t="str">
        <f>Planner!I14</f>
        <v>Score:</v>
      </c>
      <c r="K44" s="119" t="s">
        <v>10</v>
      </c>
    </row>
    <row r="45" spans="1:11" ht="18" customHeight="1" x14ac:dyDescent="0.2">
      <c r="A45" s="116"/>
      <c r="B45" s="24" t="str">
        <f t="shared" si="4"/>
        <v>Beoordelaar 2</v>
      </c>
      <c r="C45" s="11"/>
      <c r="D45" s="28" t="str">
        <f>'Hoofd bedrijfsvoering'!C14</f>
        <v>Score:</v>
      </c>
      <c r="E45" s="120"/>
      <c r="F45" s="11"/>
      <c r="G45" s="29" t="str">
        <f>'Hoofd bedrijfsvoering'!F14</f>
        <v>Score:</v>
      </c>
      <c r="H45" s="120"/>
      <c r="I45" s="11"/>
      <c r="J45" s="29" t="str">
        <f>'Hoofd bedrijfsvoering'!I14</f>
        <v>Score:</v>
      </c>
      <c r="K45" s="120"/>
    </row>
    <row r="46" spans="1:11" ht="18" customHeight="1" x14ac:dyDescent="0.2">
      <c r="A46" s="116"/>
      <c r="B46" s="24" t="str">
        <f t="shared" si="4"/>
        <v>Beoordelaar 3</v>
      </c>
      <c r="C46" s="11"/>
      <c r="D46" s="28" t="str">
        <f>'Beleidsmedewerker ICT'!C14</f>
        <v>Score:</v>
      </c>
      <c r="E46" s="120"/>
      <c r="F46" s="11"/>
      <c r="G46" s="29" t="str">
        <f>'Beleidsmedewerker ICT'!F14</f>
        <v>Score:</v>
      </c>
      <c r="H46" s="120"/>
      <c r="I46" s="11"/>
      <c r="J46" s="29" t="str">
        <f>'Beleidsmedewerker ICT'!I14</f>
        <v>Score:</v>
      </c>
      <c r="K46" s="120"/>
    </row>
    <row r="47" spans="1:11" ht="18" customHeight="1" x14ac:dyDescent="0.2">
      <c r="A47" s="116"/>
      <c r="B47" s="24" t="str">
        <f t="shared" si="4"/>
        <v>Beoordelaar 4</v>
      </c>
      <c r="C47" s="11"/>
      <c r="D47" s="28" t="str">
        <f>' Coördinator ICT-onderwijs'!C14</f>
        <v>Score:</v>
      </c>
      <c r="E47" s="120"/>
      <c r="F47" s="11"/>
      <c r="G47" s="29" t="str">
        <f>' Coördinator ICT-onderwijs'!F14</f>
        <v>Score:</v>
      </c>
      <c r="H47" s="120"/>
      <c r="I47" s="11"/>
      <c r="J47" s="29" t="str">
        <f>' Coördinator ICT-onderwijs'!I14</f>
        <v>Score:</v>
      </c>
      <c r="K47" s="120"/>
    </row>
    <row r="48" spans="1:11" ht="18" customHeight="1" x14ac:dyDescent="0.2">
      <c r="A48" s="116"/>
      <c r="B48" s="24" t="str">
        <f t="shared" si="4"/>
        <v>Beoordelaar 5</v>
      </c>
      <c r="C48" s="11"/>
      <c r="D48" s="28" t="str">
        <f>'Extern adviseur ICT'!C14</f>
        <v>Score:</v>
      </c>
      <c r="E48" s="120"/>
      <c r="F48" s="11"/>
      <c r="G48" s="29" t="str">
        <f>'Extern adviseur ICT'!F14</f>
        <v>Score:</v>
      </c>
      <c r="H48" s="120"/>
      <c r="I48" s="11"/>
      <c r="J48" s="29" t="str">
        <f>'Extern adviseur ICT'!I14</f>
        <v>Score:</v>
      </c>
      <c r="K48" s="120"/>
    </row>
    <row r="49" spans="1:11" ht="18" customHeight="1" x14ac:dyDescent="0.2">
      <c r="A49" s="48"/>
      <c r="B49" s="24" t="str">
        <f t="shared" si="4"/>
        <v>Beoordelaar 6</v>
      </c>
      <c r="C49" s="11"/>
      <c r="D49" s="28" t="str">
        <f>'Directeur-bestuurder'!C14</f>
        <v>Score:</v>
      </c>
      <c r="E49" s="120"/>
      <c r="F49" s="11"/>
      <c r="G49" s="28" t="str">
        <f>'Directeur-bestuurder'!F14</f>
        <v>Score:</v>
      </c>
      <c r="H49" s="120"/>
      <c r="I49" s="11"/>
      <c r="J49" s="28" t="str">
        <f>'Directeur-bestuurder'!I14</f>
        <v>Score:</v>
      </c>
      <c r="K49" s="120"/>
    </row>
    <row r="50" spans="1:11" ht="20" customHeight="1" x14ac:dyDescent="0.2">
      <c r="A50" s="111" t="s">
        <v>1</v>
      </c>
      <c r="B50" s="112"/>
      <c r="C50" s="12"/>
      <c r="D50" s="26" t="s">
        <v>2</v>
      </c>
      <c r="E50" s="120"/>
      <c r="F50" s="12"/>
      <c r="G50" s="27" t="s">
        <v>2</v>
      </c>
      <c r="H50" s="120"/>
      <c r="I50" s="12"/>
      <c r="J50" s="27" t="s">
        <v>2</v>
      </c>
      <c r="K50" s="120"/>
    </row>
    <row r="51" spans="1:11" ht="20" customHeight="1" x14ac:dyDescent="0.2">
      <c r="A51" s="113"/>
      <c r="B51" s="114"/>
      <c r="C51" s="13"/>
      <c r="D51" s="25" t="str">
        <f>IF(D50="Uitmuntend","7.500",IF(D50="Goed","5.250",IF(D50="Voldoende","2625",IF(D50="Matig","0",IF(D50="Onvoldoende","-22.500"," ")))))</f>
        <v xml:space="preserve"> </v>
      </c>
      <c r="E51" s="43"/>
      <c r="F51" s="13"/>
      <c r="G51" s="25" t="str">
        <f>IF(G50="Uitmuntend","7.500",IF(G50="Goed","5.250",IF(G50="Voldoende","2625",IF(G50="Matig","0",IF(G50="Onvoldoende","-22.500"," ")))))</f>
        <v xml:space="preserve"> </v>
      </c>
      <c r="H51" s="43"/>
      <c r="I51" s="13"/>
      <c r="J51" s="25" t="str">
        <f>IF(J50="Uitmuntend","7.500",IF(J50="Goed","5.250",IF(J50="Voldoende","2625",IF(J50="Matig","0",IF(J50="Onvoldoende","-22.500"," ")))))</f>
        <v xml:space="preserve"> </v>
      </c>
      <c r="K51" s="43"/>
    </row>
    <row r="52" spans="1:11" ht="18" customHeight="1" x14ac:dyDescent="0.2">
      <c r="A52" s="115" t="str">
        <f>'Beoordelen kwaliteit'!A41</f>
        <v>Kleine problemen</v>
      </c>
      <c r="B52" s="24" t="str">
        <f t="shared" ref="B52:B57" si="5">B36</f>
        <v>Beoordelaar 1</v>
      </c>
      <c r="C52" s="11"/>
      <c r="D52" s="28" t="str">
        <f>Planner!C16</f>
        <v>Score:</v>
      </c>
      <c r="E52" s="119" t="s">
        <v>10</v>
      </c>
      <c r="F52" s="11"/>
      <c r="G52" s="29" t="str">
        <f>Planner!F16</f>
        <v>Score:</v>
      </c>
      <c r="H52" s="119" t="s">
        <v>10</v>
      </c>
      <c r="I52" s="11"/>
      <c r="J52" s="29" t="str">
        <f>Planner!I16</f>
        <v>Score:</v>
      </c>
      <c r="K52" s="119" t="s">
        <v>10</v>
      </c>
    </row>
    <row r="53" spans="1:11" ht="18" customHeight="1" x14ac:dyDescent="0.2">
      <c r="A53" s="116"/>
      <c r="B53" s="24" t="str">
        <f t="shared" si="5"/>
        <v>Beoordelaar 2</v>
      </c>
      <c r="C53" s="11"/>
      <c r="D53" s="28" t="str">
        <f>'Hoofd bedrijfsvoering'!C16</f>
        <v>Score:</v>
      </c>
      <c r="E53" s="120"/>
      <c r="F53" s="11"/>
      <c r="G53" s="29" t="str">
        <f>'Hoofd bedrijfsvoering'!F16</f>
        <v>Score:</v>
      </c>
      <c r="H53" s="120"/>
      <c r="I53" s="11"/>
      <c r="J53" s="29" t="str">
        <f>'Hoofd bedrijfsvoering'!I16</f>
        <v>Score:</v>
      </c>
      <c r="K53" s="120"/>
    </row>
    <row r="54" spans="1:11" ht="18" customHeight="1" x14ac:dyDescent="0.2">
      <c r="A54" s="116"/>
      <c r="B54" s="24" t="str">
        <f t="shared" si="5"/>
        <v>Beoordelaar 3</v>
      </c>
      <c r="C54" s="11"/>
      <c r="D54" s="28" t="str">
        <f>'Beleidsmedewerker ICT'!C16</f>
        <v>Score:</v>
      </c>
      <c r="E54" s="120"/>
      <c r="F54" s="11"/>
      <c r="G54" s="29" t="str">
        <f>'Beleidsmedewerker ICT'!F16</f>
        <v>Score:</v>
      </c>
      <c r="H54" s="120"/>
      <c r="I54" s="11"/>
      <c r="J54" s="29" t="str">
        <f>'Beleidsmedewerker ICT'!I16</f>
        <v>Score:</v>
      </c>
      <c r="K54" s="120"/>
    </row>
    <row r="55" spans="1:11" ht="18" customHeight="1" x14ac:dyDescent="0.2">
      <c r="A55" s="116"/>
      <c r="B55" s="24" t="str">
        <f t="shared" si="5"/>
        <v>Beoordelaar 4</v>
      </c>
      <c r="C55" s="11"/>
      <c r="D55" s="28" t="str">
        <f>' Coördinator ICT-onderwijs'!C16</f>
        <v>Score:</v>
      </c>
      <c r="E55" s="120"/>
      <c r="F55" s="11"/>
      <c r="G55" s="29" t="str">
        <f>' Coördinator ICT-onderwijs'!F16</f>
        <v>Score:</v>
      </c>
      <c r="H55" s="120"/>
      <c r="I55" s="11"/>
      <c r="J55" s="29" t="str">
        <f>' Coördinator ICT-onderwijs'!I16</f>
        <v>Score:</v>
      </c>
      <c r="K55" s="120"/>
    </row>
    <row r="56" spans="1:11" ht="18" customHeight="1" x14ac:dyDescent="0.2">
      <c r="A56" s="116"/>
      <c r="B56" s="24" t="str">
        <f t="shared" si="5"/>
        <v>Beoordelaar 5</v>
      </c>
      <c r="C56" s="11"/>
      <c r="D56" s="28" t="str">
        <f>'Extern adviseur ICT'!C16</f>
        <v>Score:</v>
      </c>
      <c r="E56" s="120"/>
      <c r="F56" s="11"/>
      <c r="G56" s="29" t="str">
        <f>'Extern adviseur ICT'!F16</f>
        <v>Score:</v>
      </c>
      <c r="H56" s="120"/>
      <c r="I56" s="11"/>
      <c r="J56" s="29" t="str">
        <f>'Extern adviseur ICT'!I16</f>
        <v>Score:</v>
      </c>
      <c r="K56" s="120"/>
    </row>
    <row r="57" spans="1:11" ht="18" customHeight="1" x14ac:dyDescent="0.2">
      <c r="A57" s="48"/>
      <c r="B57" s="24" t="str">
        <f t="shared" si="5"/>
        <v>Beoordelaar 6</v>
      </c>
      <c r="C57" s="11"/>
      <c r="D57" s="28" t="str">
        <f>'Directeur-bestuurder'!C16</f>
        <v>Score:</v>
      </c>
      <c r="E57" s="120"/>
      <c r="F57" s="11"/>
      <c r="G57" s="28" t="str">
        <f>'Directeur-bestuurder'!F16</f>
        <v>Score:</v>
      </c>
      <c r="H57" s="120"/>
      <c r="I57" s="11"/>
      <c r="J57" s="28" t="str">
        <f>'Directeur-bestuurder'!I16</f>
        <v>Score:</v>
      </c>
      <c r="K57" s="120"/>
    </row>
    <row r="58" spans="1:11" ht="20" customHeight="1" x14ac:dyDescent="0.2">
      <c r="A58" s="111" t="s">
        <v>1</v>
      </c>
      <c r="B58" s="112"/>
      <c r="C58" s="12"/>
      <c r="D58" s="26" t="s">
        <v>2</v>
      </c>
      <c r="E58" s="120"/>
      <c r="F58" s="12"/>
      <c r="G58" s="27" t="s">
        <v>2</v>
      </c>
      <c r="H58" s="120"/>
      <c r="I58" s="12"/>
      <c r="J58" s="27" t="s">
        <v>2</v>
      </c>
      <c r="K58" s="120"/>
    </row>
    <row r="59" spans="1:11" ht="20" customHeight="1" x14ac:dyDescent="0.2">
      <c r="A59" s="113"/>
      <c r="B59" s="114"/>
      <c r="C59" s="13"/>
      <c r="D59" s="25" t="str">
        <f>IF(D58="Uitmuntend","5.000",IF(D58="Goed","3.500",IF(D58="Voldoende","1.750",IF(D58="Matig","0",IF(D58="Onvoldoende","-15.000"," ")))))</f>
        <v xml:space="preserve"> </v>
      </c>
      <c r="E59" s="43"/>
      <c r="F59" s="13"/>
      <c r="G59" s="25" t="str">
        <f>IF(G58="Uitmuntend","5.000",IF(G58="Goed","3.500",IF(G58="Voldoende","1.750",IF(G58="Matig","0",IF(G58="Onvoldoende","-15.000"," ")))))</f>
        <v xml:space="preserve"> </v>
      </c>
      <c r="H59" s="43"/>
      <c r="I59" s="13"/>
      <c r="J59" s="25" t="str">
        <f>IF(J58="Uitmuntend","5.000",IF(J58="Goed","3.500",IF(J58="Voldoende","1.750",IF(J58="Matig","0",IF(J58="Onvoldoende","-15.000"," ")))))</f>
        <v xml:space="preserve"> </v>
      </c>
      <c r="K59" s="43"/>
    </row>
    <row r="60" spans="1:11" ht="18" customHeight="1" x14ac:dyDescent="0.2">
      <c r="A60" s="115" t="str">
        <f>'Beoordelen kwaliteit'!A47</f>
        <v>Standaard wijzigingen</v>
      </c>
      <c r="B60" s="24" t="str">
        <f t="shared" ref="B60:B65" si="6">B44</f>
        <v>Beoordelaar 1</v>
      </c>
      <c r="C60" s="11"/>
      <c r="D60" s="28" t="str">
        <f>Planner!C18</f>
        <v>Score:</v>
      </c>
      <c r="E60" s="119" t="s">
        <v>10</v>
      </c>
      <c r="F60" s="11"/>
      <c r="G60" s="29" t="str">
        <f>Planner!F18</f>
        <v>Score:</v>
      </c>
      <c r="H60" s="119" t="s">
        <v>10</v>
      </c>
      <c r="I60" s="11"/>
      <c r="J60" s="29" t="str">
        <f>Planner!I18</f>
        <v>Score:</v>
      </c>
      <c r="K60" s="119" t="s">
        <v>10</v>
      </c>
    </row>
    <row r="61" spans="1:11" ht="18" customHeight="1" x14ac:dyDescent="0.2">
      <c r="A61" s="116"/>
      <c r="B61" s="24" t="str">
        <f t="shared" si="6"/>
        <v>Beoordelaar 2</v>
      </c>
      <c r="C61" s="11"/>
      <c r="D61" s="28" t="str">
        <f>'Hoofd bedrijfsvoering'!C18</f>
        <v>Score:</v>
      </c>
      <c r="E61" s="120"/>
      <c r="F61" s="11"/>
      <c r="G61" s="29" t="str">
        <f>'Hoofd bedrijfsvoering'!F18</f>
        <v>Score:</v>
      </c>
      <c r="H61" s="120"/>
      <c r="I61" s="11"/>
      <c r="J61" s="29" t="str">
        <f>'Hoofd bedrijfsvoering'!I18</f>
        <v>Score:</v>
      </c>
      <c r="K61" s="120"/>
    </row>
    <row r="62" spans="1:11" ht="18" customHeight="1" x14ac:dyDescent="0.2">
      <c r="A62" s="116"/>
      <c r="B62" s="24" t="str">
        <f t="shared" si="6"/>
        <v>Beoordelaar 3</v>
      </c>
      <c r="C62" s="11"/>
      <c r="D62" s="28" t="str">
        <f>'Beleidsmedewerker ICT'!C18</f>
        <v>Score:</v>
      </c>
      <c r="E62" s="120"/>
      <c r="F62" s="11"/>
      <c r="G62" s="29" t="str">
        <f>'Beleidsmedewerker ICT'!F18</f>
        <v>Score:</v>
      </c>
      <c r="H62" s="120"/>
      <c r="I62" s="11"/>
      <c r="J62" s="29" t="str">
        <f>'Beleidsmedewerker ICT'!I18</f>
        <v>Score:</v>
      </c>
      <c r="K62" s="120"/>
    </row>
    <row r="63" spans="1:11" ht="18" customHeight="1" x14ac:dyDescent="0.2">
      <c r="A63" s="116"/>
      <c r="B63" s="24" t="str">
        <f t="shared" si="6"/>
        <v>Beoordelaar 4</v>
      </c>
      <c r="C63" s="11"/>
      <c r="D63" s="28" t="str">
        <f>' Coördinator ICT-onderwijs'!C18</f>
        <v>Score:</v>
      </c>
      <c r="E63" s="120"/>
      <c r="F63" s="11"/>
      <c r="G63" s="29" t="str">
        <f>' Coördinator ICT-onderwijs'!F18</f>
        <v>Score:</v>
      </c>
      <c r="H63" s="120"/>
      <c r="I63" s="11"/>
      <c r="J63" s="29" t="str">
        <f>' Coördinator ICT-onderwijs'!I18</f>
        <v>Score:</v>
      </c>
      <c r="K63" s="120"/>
    </row>
    <row r="64" spans="1:11" ht="18" customHeight="1" x14ac:dyDescent="0.2">
      <c r="A64" s="116"/>
      <c r="B64" s="24" t="str">
        <f t="shared" si="6"/>
        <v>Beoordelaar 5</v>
      </c>
      <c r="C64" s="11"/>
      <c r="D64" s="28" t="str">
        <f>'Extern adviseur ICT'!C18</f>
        <v>Score:</v>
      </c>
      <c r="E64" s="120"/>
      <c r="F64" s="11"/>
      <c r="G64" s="29" t="str">
        <f>'Extern adviseur ICT'!F18</f>
        <v>Score:</v>
      </c>
      <c r="H64" s="120"/>
      <c r="I64" s="11"/>
      <c r="J64" s="29" t="str">
        <f>'Extern adviseur ICT'!I18</f>
        <v>Score:</v>
      </c>
      <c r="K64" s="120"/>
    </row>
    <row r="65" spans="1:11" ht="18" customHeight="1" x14ac:dyDescent="0.2">
      <c r="A65" s="48"/>
      <c r="B65" s="24" t="str">
        <f t="shared" si="6"/>
        <v>Beoordelaar 6</v>
      </c>
      <c r="C65" s="11"/>
      <c r="D65" s="28" t="str">
        <f>'Directeur-bestuurder'!C18</f>
        <v>Score:</v>
      </c>
      <c r="E65" s="120"/>
      <c r="F65" s="11"/>
      <c r="G65" s="28" t="str">
        <f>'Directeur-bestuurder'!F18</f>
        <v>Score:</v>
      </c>
      <c r="H65" s="120"/>
      <c r="I65" s="11"/>
      <c r="J65" s="28" t="str">
        <f>'Directeur-bestuurder'!I18</f>
        <v>Score:</v>
      </c>
      <c r="K65" s="120"/>
    </row>
    <row r="66" spans="1:11" ht="20" customHeight="1" x14ac:dyDescent="0.2">
      <c r="A66" s="111" t="s">
        <v>1</v>
      </c>
      <c r="B66" s="112"/>
      <c r="C66" s="12"/>
      <c r="D66" s="26" t="s">
        <v>2</v>
      </c>
      <c r="E66" s="120"/>
      <c r="F66" s="12"/>
      <c r="G66" s="27" t="s">
        <v>2</v>
      </c>
      <c r="H66" s="120"/>
      <c r="I66" s="12"/>
      <c r="J66" s="27" t="s">
        <v>2</v>
      </c>
      <c r="K66" s="120"/>
    </row>
    <row r="67" spans="1:11" ht="20" customHeight="1" x14ac:dyDescent="0.2">
      <c r="A67" s="113"/>
      <c r="B67" s="114"/>
      <c r="C67" s="13"/>
      <c r="D67" s="25" t="str">
        <f>IF(D66="Uitmuntend","5.000",IF(D66="Goed","3.500",IF(D66="Voldoende","1.7500",IF(D66="Matig","0",IF(D66="Onvoldoende","-15.000"," ")))))</f>
        <v xml:space="preserve"> </v>
      </c>
      <c r="E67" s="43"/>
      <c r="F67" s="13"/>
      <c r="G67" s="25" t="str">
        <f>IF(G66="Uitmuntend","5.000",IF(G66="Goed","3.500",IF(G66="Voldoende","1.7500",IF(G66="Matig","0",IF(G66="Onvoldoende","-15.000"," ")))))</f>
        <v xml:space="preserve"> </v>
      </c>
      <c r="H67" s="43"/>
      <c r="I67" s="13"/>
      <c r="J67" s="25" t="str">
        <f>IF(J66="Uitmuntend","5.000",IF(J66="Goed","3.500",IF(J66="Voldoende","1.7500",IF(J66="Matig","0",IF(J66="Onvoldoende","-15.000"," ")))))</f>
        <v xml:space="preserve"> </v>
      </c>
      <c r="K67" s="43"/>
    </row>
    <row r="68" spans="1:11" s="8" customFormat="1" ht="28" customHeight="1" x14ac:dyDescent="0.2">
      <c r="A68" s="117" t="s">
        <v>21</v>
      </c>
      <c r="B68" s="118"/>
      <c r="C68" s="14"/>
      <c r="D68" s="42" t="e">
        <f>SUM(D10+D18+D26+D34+D43+D51+D59+D67)</f>
        <v>#VALUE!</v>
      </c>
      <c r="E68" s="30"/>
      <c r="F68" s="14"/>
      <c r="G68" s="42" t="e">
        <f>SUM(G10+G18+G26+G34+G43+G51+G59+G67)</f>
        <v>#VALUE!</v>
      </c>
      <c r="H68" s="30"/>
      <c r="I68" s="14"/>
      <c r="J68" s="42" t="e">
        <f>SUM(J10+J18+J26+J34+J43+J51+J59+J67)</f>
        <v>#VALUE!</v>
      </c>
      <c r="K68" s="30"/>
    </row>
  </sheetData>
  <sheetProtection algorithmName="SHA-512" hashValue="gDHmekEjhXi63BIxyRc9L3vM9euUCXvMBxpnFsbbqxOdA9jbggiW6pQSG2eZ+a703CFGzWCoynz2FaRFFffW5A==" saltValue="kWXIoDKf91h5xu3zLIyB4A==" spinCount="100000" sheet="1" objects="1" scenarios="1"/>
  <mergeCells count="51">
    <mergeCell ref="A67:B67"/>
    <mergeCell ref="A59:B59"/>
    <mergeCell ref="A60:A64"/>
    <mergeCell ref="E60:E66"/>
    <mergeCell ref="H60:H66"/>
    <mergeCell ref="K60:K66"/>
    <mergeCell ref="A66:B66"/>
    <mergeCell ref="A51:B51"/>
    <mergeCell ref="A52:A56"/>
    <mergeCell ref="E52:E58"/>
    <mergeCell ref="H52:H58"/>
    <mergeCell ref="K52:K58"/>
    <mergeCell ref="A58:B58"/>
    <mergeCell ref="A43:B43"/>
    <mergeCell ref="A44:A48"/>
    <mergeCell ref="E44:E50"/>
    <mergeCell ref="H44:H50"/>
    <mergeCell ref="K44:K50"/>
    <mergeCell ref="A50:B50"/>
    <mergeCell ref="A35:B35"/>
    <mergeCell ref="A36:A40"/>
    <mergeCell ref="E36:E42"/>
    <mergeCell ref="H36:H42"/>
    <mergeCell ref="K36:K42"/>
    <mergeCell ref="A42:B42"/>
    <mergeCell ref="A68:B68"/>
    <mergeCell ref="A26:B26"/>
    <mergeCell ref="A1:K1"/>
    <mergeCell ref="K3:K10"/>
    <mergeCell ref="K11:K18"/>
    <mergeCell ref="K19:K25"/>
    <mergeCell ref="A2:B2"/>
    <mergeCell ref="A25:B25"/>
    <mergeCell ref="H3:H10"/>
    <mergeCell ref="H11:H18"/>
    <mergeCell ref="H19:H25"/>
    <mergeCell ref="E3:E10"/>
    <mergeCell ref="E11:E18"/>
    <mergeCell ref="E19:E25"/>
    <mergeCell ref="A3:A7"/>
    <mergeCell ref="A11:A15"/>
    <mergeCell ref="A9:B9"/>
    <mergeCell ref="A17:B17"/>
    <mergeCell ref="A18:B18"/>
    <mergeCell ref="A10:B10"/>
    <mergeCell ref="A19:A23"/>
    <mergeCell ref="H27:H34"/>
    <mergeCell ref="K27:K34"/>
    <mergeCell ref="E27:E34"/>
    <mergeCell ref="A27:A31"/>
    <mergeCell ref="A33:B33"/>
  </mergeCells>
  <phoneticPr fontId="16" type="noConversion"/>
  <dataValidations count="1">
    <dataValidation type="list" errorStyle="warning" allowBlank="1" showErrorMessage="1" sqref="I25:J25 I17:J17 I9:J9 D9 D17 D25 F25:G25 F9:G9 F17:G17 I42:J42 F66:G66 F42:G42 I50:J50 D50 F50:G50 I58:J58 D58 F58:G58 I66:J66 D66 D33 G33 J33 D42" xr:uid="{00000000-0002-0000-0400-000000000000}">
      <formula1>SCORE</formula1>
    </dataValidation>
  </dataValidations>
  <pageMargins left="0.7" right="0.7" top="0.75" bottom="0.75" header="0.3" footer="0.3"/>
  <pageSetup paperSize="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F58CE-26B0-6F47-B4B0-FE67941229FD}">
  <dimension ref="A1:G15"/>
  <sheetViews>
    <sheetView showGridLines="0" tabSelected="1" workbookViewId="0">
      <selection activeCell="A15" sqref="A15"/>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6" customHeight="1" x14ac:dyDescent="0.2">
      <c r="A1" s="35" t="s">
        <v>23</v>
      </c>
      <c r="B1" s="9"/>
      <c r="C1" s="36"/>
      <c r="D1" s="9"/>
      <c r="E1" s="36"/>
      <c r="F1" s="9"/>
      <c r="G1" s="36"/>
    </row>
    <row r="2" spans="1:7" ht="36" customHeight="1" x14ac:dyDescent="0.2">
      <c r="A2" s="37" t="s">
        <v>24</v>
      </c>
      <c r="B2" s="9"/>
      <c r="C2" s="38" t="str">
        <f>'[1]Beoordelaar 1'!C1</f>
        <v>Inschrijver 1</v>
      </c>
      <c r="D2" s="39"/>
      <c r="E2" s="38" t="str">
        <f>'[1]Beoordelaar 1'!F1</f>
        <v>Inschrijver 2</v>
      </c>
      <c r="F2" s="39"/>
      <c r="G2" s="38" t="str">
        <f>'[1]Beoordelaar 1'!I1</f>
        <v>Inschrijver 3</v>
      </c>
    </row>
    <row r="3" spans="1:7" s="2" customFormat="1" ht="36" customHeight="1" x14ac:dyDescent="0.2">
      <c r="A3" s="40" t="str">
        <f>'Beoordelen kwaliteit'!A3</f>
        <v>1.A Beantwoording open vragen</v>
      </c>
      <c r="B3" s="9"/>
      <c r="C3" s="61" t="e">
        <f>Consensus!D68</f>
        <v>#VALUE!</v>
      </c>
      <c r="D3" s="62"/>
      <c r="E3" s="61" t="e">
        <f>Consensus!G68</f>
        <v>#VALUE!</v>
      </c>
      <c r="F3" s="62"/>
      <c r="G3" s="61" t="e">
        <f>Consensus!J68</f>
        <v>#VALUE!</v>
      </c>
    </row>
    <row r="4" spans="1:7" s="2" customFormat="1" ht="36" customHeight="1" x14ac:dyDescent="0.2">
      <c r="A4" s="40" t="s">
        <v>50</v>
      </c>
      <c r="B4" s="9"/>
      <c r="C4" s="63"/>
      <c r="D4" s="62"/>
      <c r="E4" s="63"/>
      <c r="F4" s="62"/>
      <c r="G4" s="63"/>
    </row>
    <row r="5" spans="1:7" ht="36" customHeight="1" x14ac:dyDescent="0.2">
      <c r="A5" s="127" t="s">
        <v>52</v>
      </c>
      <c r="B5" s="9"/>
      <c r="C5" s="131" t="e">
        <f>SUM(C3:C4)</f>
        <v>#VALUE!</v>
      </c>
      <c r="D5" s="62"/>
      <c r="E5" s="131" t="e">
        <f>SUM(E3:E4)</f>
        <v>#VALUE!</v>
      </c>
      <c r="F5" s="62"/>
      <c r="G5" s="131" t="e">
        <f>SUM(G3:G4)</f>
        <v>#VALUE!</v>
      </c>
    </row>
    <row r="6" spans="1:7" ht="21" customHeight="1" x14ac:dyDescent="0.2">
      <c r="C6" s="64"/>
      <c r="D6" s="64"/>
      <c r="E6" s="64"/>
      <c r="F6" s="64"/>
      <c r="G6" s="64"/>
    </row>
    <row r="7" spans="1:7" ht="36" customHeight="1" x14ac:dyDescent="0.2">
      <c r="A7" s="126" t="s">
        <v>51</v>
      </c>
      <c r="B7" s="9"/>
      <c r="C7" s="130"/>
      <c r="D7" s="62"/>
      <c r="E7" s="130"/>
      <c r="F7" s="62"/>
      <c r="G7" s="130"/>
    </row>
    <row r="8" spans="1:7" x14ac:dyDescent="0.2">
      <c r="C8" s="64"/>
      <c r="D8" s="64"/>
      <c r="E8" s="64"/>
      <c r="F8" s="64"/>
      <c r="G8" s="64"/>
    </row>
    <row r="9" spans="1:7" ht="36" customHeight="1" x14ac:dyDescent="0.2">
      <c r="A9" s="128" t="s">
        <v>53</v>
      </c>
      <c r="B9" s="9"/>
      <c r="C9" s="129" t="e">
        <f>C7-C5</f>
        <v>#VALUE!</v>
      </c>
      <c r="D9" s="62"/>
      <c r="E9" s="129" t="e">
        <f>E7-E5</f>
        <v>#VALUE!</v>
      </c>
      <c r="F9" s="62"/>
      <c r="G9" s="129" t="e">
        <f>G7-G5</f>
        <v>#VALUE!</v>
      </c>
    </row>
    <row r="12" spans="1:7" ht="16" x14ac:dyDescent="0.2">
      <c r="C12" s="41"/>
    </row>
    <row r="13" spans="1:7" ht="16" x14ac:dyDescent="0.2">
      <c r="C13" s="41"/>
    </row>
    <row r="14" spans="1:7" ht="16" x14ac:dyDescent="0.2">
      <c r="C14" s="41"/>
    </row>
    <row r="15" spans="1:7" ht="16" x14ac:dyDescent="0.2">
      <c r="C15" s="41"/>
    </row>
  </sheetData>
  <sheetProtection algorithmName="SHA-512" hashValue="4jYViH2NCodLDyxKF4cUTyQwqm2NialrMcouZxAEII7yqAA5gj5kgTLXWiYV8afZgLhEAg9+qbV/SCpeT2nJSA==" saltValue="eyv0tYZaEdjGFU8QTygQeA=="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ijdstip xmlns="5c27e94f-1506-4881-9dc8-a3ee400b990c" xsi:nil="true"/>
    <opmerkingen xmlns="5c27e94f-1506-4881-9dc8-a3ee400b990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AB54958450B994DAE956DD48C8C55F8" ma:contentTypeVersion="6" ma:contentTypeDescription="Create a new document." ma:contentTypeScope="" ma:versionID="cdbb4f3ab18dd282616552a1e68796c5">
  <xsd:schema xmlns:xsd="http://www.w3.org/2001/XMLSchema" xmlns:xs="http://www.w3.org/2001/XMLSchema" xmlns:p="http://schemas.microsoft.com/office/2006/metadata/properties" xmlns:ns2="5c27e94f-1506-4881-9dc8-a3ee400b990c" targetNamespace="http://schemas.microsoft.com/office/2006/metadata/properties" ma:root="true" ma:fieldsID="7cfd3774b879e120fa9e51eb3197cebe" ns2:_="">
    <xsd:import namespace="5c27e94f-1506-4881-9dc8-a3ee400b990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opmerkingen" minOccurs="0"/>
                <xsd:element ref="ns2:tijdsti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27e94f-1506-4881-9dc8-a3ee400b99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opmerkingen" ma:index="12" nillable="true" ma:displayName="opmerkingen" ma:format="Dropdown" ma:internalName="opmerkingen">
      <xsd:simpleType>
        <xsd:restriction base="dms:Text">
          <xsd:maxLength value="255"/>
        </xsd:restriction>
      </xsd:simpleType>
    </xsd:element>
    <xsd:element name="tijdstip" ma:index="13" nillable="true" ma:displayName="tijdstip" ma:format="DateTime" ma:internalName="tijdstip">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C4C607-48DE-465F-9540-0617F8E36209}">
  <ds:schemaRefs>
    <ds:schemaRef ds:uri="http://schemas.microsoft.com/office/2006/metadata/properties"/>
    <ds:schemaRef ds:uri="http://schemas.microsoft.com/office/infopath/2007/PartnerControls"/>
    <ds:schemaRef ds:uri="5c27e94f-1506-4881-9dc8-a3ee400b990c"/>
  </ds:schemaRefs>
</ds:datastoreItem>
</file>

<file path=customXml/itemProps2.xml><?xml version="1.0" encoding="utf-8"?>
<ds:datastoreItem xmlns:ds="http://schemas.openxmlformats.org/officeDocument/2006/customXml" ds:itemID="{32F8CBC5-8176-483C-B293-DBAE24B84186}">
  <ds:schemaRefs>
    <ds:schemaRef ds:uri="http://schemas.microsoft.com/sharepoint/v3/contenttype/forms"/>
  </ds:schemaRefs>
</ds:datastoreItem>
</file>

<file path=customXml/itemProps3.xml><?xml version="1.0" encoding="utf-8"?>
<ds:datastoreItem xmlns:ds="http://schemas.openxmlformats.org/officeDocument/2006/customXml" ds:itemID="{1548CF20-2E7E-40B2-86CE-13EDA180D4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27e94f-1506-4881-9dc8-a3ee400b99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Beoordelen kwaliteit</vt:lpstr>
      <vt:lpstr>Planner</vt:lpstr>
      <vt:lpstr>Hoofd bedrijfsvoering</vt:lpstr>
      <vt:lpstr>Beleidsmedewerker ICT</vt:lpstr>
      <vt:lpstr> Coördinator ICT-onderwijs</vt:lpstr>
      <vt:lpstr>Extern adviseur ICT</vt:lpstr>
      <vt:lpstr>Directeur-bestuurder</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2024-02-16T10:38:07Z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0x0101004AB54958450B994DAE956DD48C8C55F8</vt:lpwstr>
  </property>
</Properties>
</file>