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ente\Aanbestedingen CPO\51942-2024 PlanvoorbereidingSterrenberg\b Aanbesteding\NvI\"/>
    </mc:Choice>
  </mc:AlternateContent>
  <xr:revisionPtr revIDLastSave="0" documentId="13_ncr:1_{590A0AFE-B1B5-481A-BD29-5B7534E57175}" xr6:coauthVersionLast="47" xr6:coauthVersionMax="47" xr10:uidLastSave="{00000000-0000-0000-0000-000000000000}"/>
  <bookViews>
    <workbookView xWindow="28680" yWindow="-120" windowWidth="25440" windowHeight="15390" tabRatio="130" xr2:uid="{00000000-000D-0000-FFFF-FFFF00000000}"/>
  </bookViews>
  <sheets>
    <sheet name="Inschrijfstaat" sheetId="1" r:id="rId1"/>
    <sheet name="Blad1" sheetId="2" r:id="rId2"/>
    <sheet name="Blad2" sheetId="3" r:id="rId3"/>
  </sheets>
  <definedNames>
    <definedName name="_xlnm.Print_Area" localSheetId="0">Inschrijfstaat!$A$1:$AF$119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9" i="1" l="1"/>
  <c r="AF118" i="1"/>
  <c r="AE112" i="1"/>
  <c r="J112" i="1"/>
  <c r="K112" i="1"/>
  <c r="K118" i="1" s="1"/>
  <c r="L112" i="1"/>
  <c r="M112" i="1"/>
  <c r="M118" i="1" s="1"/>
  <c r="N112" i="1"/>
  <c r="O112" i="1"/>
  <c r="O118" i="1" s="1"/>
  <c r="P112" i="1"/>
  <c r="Q112" i="1"/>
  <c r="Q118" i="1" s="1"/>
  <c r="R112" i="1"/>
  <c r="S112" i="1"/>
  <c r="S118" i="1" s="1"/>
  <c r="T112" i="1"/>
  <c r="U112" i="1"/>
  <c r="U118" i="1" s="1"/>
  <c r="V112" i="1"/>
  <c r="W112" i="1"/>
  <c r="W118" i="1" s="1"/>
  <c r="X112" i="1"/>
  <c r="Y112" i="1"/>
  <c r="Y118" i="1" s="1"/>
  <c r="Z112" i="1"/>
  <c r="I112" i="1"/>
  <c r="I118" i="1" s="1"/>
  <c r="AF113" i="1"/>
  <c r="AF112" i="1"/>
  <c r="AF47" i="1"/>
  <c r="AF104" i="1"/>
  <c r="AF105" i="1"/>
  <c r="AF106" i="1"/>
  <c r="AF103" i="1"/>
  <c r="AF98" i="1"/>
  <c r="AF97" i="1"/>
  <c r="AF96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71" i="1"/>
  <c r="AF55" i="1"/>
  <c r="AF56" i="1"/>
  <c r="AF57" i="1"/>
  <c r="AF58" i="1"/>
  <c r="AF59" i="1"/>
  <c r="AF62" i="1"/>
  <c r="AF63" i="1"/>
  <c r="AF64" i="1"/>
  <c r="AF65" i="1"/>
  <c r="AF66" i="1"/>
  <c r="AF54" i="1"/>
  <c r="AF28" i="1"/>
  <c r="AF29" i="1"/>
  <c r="AF30" i="1"/>
  <c r="AF31" i="1"/>
  <c r="AF32" i="1"/>
  <c r="AF35" i="1"/>
  <c r="AF36" i="1"/>
  <c r="AF37" i="1"/>
  <c r="AF38" i="1"/>
  <c r="AF39" i="1"/>
  <c r="AF42" i="1"/>
  <c r="AF43" i="1"/>
  <c r="AF44" i="1"/>
  <c r="AF45" i="1"/>
  <c r="AF27" i="1"/>
  <c r="AF23" i="1"/>
  <c r="AF22" i="1"/>
  <c r="AF12" i="1"/>
  <c r="AF13" i="1"/>
  <c r="AF14" i="1"/>
  <c r="AF15" i="1"/>
  <c r="AF16" i="1"/>
  <c r="AF17" i="1"/>
  <c r="AF18" i="1"/>
  <c r="AF19" i="1"/>
  <c r="AF11" i="1"/>
  <c r="B47" i="1"/>
  <c r="AF117" i="1"/>
  <c r="AF46" i="1"/>
  <c r="AF100" i="1"/>
  <c r="B58" i="1"/>
  <c r="B65" i="1" s="1"/>
  <c r="B56" i="1"/>
  <c r="B64" i="1" s="1"/>
  <c r="B55" i="1"/>
  <c r="B63" i="1" s="1"/>
  <c r="AA112" i="1"/>
  <c r="AA118" i="1" s="1"/>
  <c r="AB112" i="1"/>
  <c r="AB118" i="1" s="1"/>
  <c r="AC112" i="1"/>
  <c r="AC118" i="1" s="1"/>
  <c r="AD112" i="1"/>
  <c r="AD118" i="1" s="1"/>
  <c r="F112" i="1"/>
  <c r="F118" i="1" s="1"/>
  <c r="G112" i="1"/>
  <c r="G118" i="1" s="1"/>
  <c r="H112" i="1"/>
  <c r="H118" i="1" s="1"/>
  <c r="J118" i="1"/>
  <c r="L118" i="1"/>
  <c r="N118" i="1"/>
  <c r="P118" i="1"/>
  <c r="R118" i="1"/>
  <c r="T118" i="1"/>
  <c r="V118" i="1"/>
  <c r="X118" i="1"/>
  <c r="Z118" i="1"/>
</calcChain>
</file>

<file path=xl/sharedStrings.xml><?xml version="1.0" encoding="utf-8"?>
<sst xmlns="http://schemas.openxmlformats.org/spreadsheetml/2006/main" count="363" uniqueCount="196">
  <si>
    <t>Omschrijving</t>
  </si>
  <si>
    <t>Projectmanager</t>
  </si>
  <si>
    <t>Ontwerper</t>
  </si>
  <si>
    <t>Kostendeskundige</t>
  </si>
  <si>
    <t>Adviseur</t>
  </si>
  <si>
    <t>sr</t>
  </si>
  <si>
    <t>md</t>
  </si>
  <si>
    <t>jr</t>
  </si>
  <si>
    <t>Totaal uren</t>
  </si>
  <si>
    <t>Totaal (excl. BTW)</t>
  </si>
  <si>
    <t xml:space="preserve">Project: </t>
  </si>
  <si>
    <t xml:space="preserve">Opdracht: </t>
  </si>
  <si>
    <t>Stelposten</t>
  </si>
  <si>
    <t xml:space="preserve">Versie: </t>
  </si>
  <si>
    <t>Contract-/
bestekschrijver</t>
  </si>
  <si>
    <t>Technisch specialist
constructeur</t>
  </si>
  <si>
    <t>Veld-
medewerker</t>
  </si>
  <si>
    <t>Subtotaal excl. stelposten (excl. BTW)</t>
  </si>
  <si>
    <t>Bedrag
(excl. BTW)</t>
  </si>
  <si>
    <t>Subtotaal Algemene verplichtingen</t>
  </si>
  <si>
    <t>Overige
kosten</t>
  </si>
  <si>
    <t>Subtotaal Stelposten</t>
  </si>
  <si>
    <t>Stelpost onvoorzien</t>
  </si>
  <si>
    <t>Adviesdiensten</t>
  </si>
  <si>
    <t>Verwijzing</t>
  </si>
  <si>
    <t>Algemene procesproducten Opdrachtnemer</t>
  </si>
  <si>
    <t>V&amp;G-plan</t>
  </si>
  <si>
    <t>Kansen en risicodossier</t>
  </si>
  <si>
    <t>Ontwerpnota</t>
  </si>
  <si>
    <t>Definitiefase</t>
  </si>
  <si>
    <t>Startwerkbespreking</t>
  </si>
  <si>
    <t>Ontwerpsessies</t>
  </si>
  <si>
    <t>Voortgangsoverleggen</t>
  </si>
  <si>
    <t>(Tussen)evaluaties</t>
  </si>
  <si>
    <t>Sessie duurzaamheid</t>
  </si>
  <si>
    <t>Risicosessies</t>
  </si>
  <si>
    <t>Initiatiefase</t>
  </si>
  <si>
    <t>Circulatieplan</t>
  </si>
  <si>
    <t>Notitie verkenning verkeerskundige inrichtingsprofielen</t>
  </si>
  <si>
    <t>Inventarisatie afkoppelpotentie</t>
  </si>
  <si>
    <t>Kansenkaart waterberging en -infiltratie</t>
  </si>
  <si>
    <t>Inrichtingsplan groen</t>
  </si>
  <si>
    <t>Stap 2:Concipieren</t>
  </si>
  <si>
    <t>Stap 3: Uitwerken varianten schetsontwerpen</t>
  </si>
  <si>
    <t>SO-varianten</t>
  </si>
  <si>
    <t>Dwangpuntenkaarten en nota's</t>
  </si>
  <si>
    <t>Grondruilkaarten</t>
  </si>
  <si>
    <t>SSK-ramingen</t>
  </si>
  <si>
    <t>Stap 4: Uitwerken voorkeursvariant schetsontwerp</t>
  </si>
  <si>
    <t>Stap 5: Burgerparticipatie</t>
  </si>
  <si>
    <t>Stap 6: Uitwerken VO</t>
  </si>
  <si>
    <t>Stap 7: Uitwerken DO</t>
  </si>
  <si>
    <t>Stap 8: Uitwerken UO</t>
  </si>
  <si>
    <t>Stap 9: Aanbesteden Werk</t>
  </si>
  <si>
    <t>Stap 10: Realisatie</t>
  </si>
  <si>
    <t>4.8.1.1</t>
  </si>
  <si>
    <t>Backoffice</t>
  </si>
  <si>
    <t>Opstellen aanbestedingsleidraad</t>
  </si>
  <si>
    <t>Publicatie aankondiging Tenderned</t>
  </si>
  <si>
    <t>Inrichten Tenderned</t>
  </si>
  <si>
    <t>Open kluis en opmaken proces verbaal van openen kluis</t>
  </si>
  <si>
    <t>Opstellen gunningsadvies</t>
  </si>
  <si>
    <t>Voornemens tot gunning</t>
  </si>
  <si>
    <t>Definitieve gunning</t>
  </si>
  <si>
    <t>Werkbestek</t>
  </si>
  <si>
    <t>4.7.1.2</t>
  </si>
  <si>
    <t>4.7.1.3</t>
  </si>
  <si>
    <t>4.7.1.4</t>
  </si>
  <si>
    <t>SO-voorkeursvariant</t>
  </si>
  <si>
    <t>3D-visualisaties</t>
  </si>
  <si>
    <t>4.5.1.1</t>
  </si>
  <si>
    <t>4.5.2.1</t>
  </si>
  <si>
    <t>4.5.2.2</t>
  </si>
  <si>
    <t>4.5.2.3</t>
  </si>
  <si>
    <t>4.5.2.4</t>
  </si>
  <si>
    <t>4.5.2.5</t>
  </si>
  <si>
    <t>VO</t>
  </si>
  <si>
    <t>Dwangpuntenkaart en -nota</t>
  </si>
  <si>
    <t>Grondruilkaart</t>
  </si>
  <si>
    <t>SSK-raming</t>
  </si>
  <si>
    <t>4.5.2.6</t>
  </si>
  <si>
    <t>DO</t>
  </si>
  <si>
    <t>4.5.3.1</t>
  </si>
  <si>
    <t>4.5.3.2</t>
  </si>
  <si>
    <t>4.5.3.3</t>
  </si>
  <si>
    <t>4.5.3.4</t>
  </si>
  <si>
    <t>UO</t>
  </si>
  <si>
    <t>Opbreektekeningen</t>
  </si>
  <si>
    <t>Grondverzettekeningen</t>
  </si>
  <si>
    <t>Rioleringstekeningen</t>
  </si>
  <si>
    <t>KLIC-tekeningen</t>
  </si>
  <si>
    <t>Normaalprofielen</t>
  </si>
  <si>
    <t>Maatvoeringstekeningen</t>
  </si>
  <si>
    <t>Dwarsprofielen</t>
  </si>
  <si>
    <t>Details</t>
  </si>
  <si>
    <t>Verhardingstekeningen</t>
  </si>
  <si>
    <t>Lengteprofielen</t>
  </si>
  <si>
    <t>Integrale overzichtstekeningen</t>
  </si>
  <si>
    <t>Bebordings- en markeringstekeningen</t>
  </si>
  <si>
    <t>Groentekeningen</t>
  </si>
  <si>
    <t>Bestekshoeveelheden</t>
  </si>
  <si>
    <t>Het RAW-bestek</t>
  </si>
  <si>
    <t>Uitvoeringsvoorwaarden</t>
  </si>
  <si>
    <t>Kwaliteitsplan</t>
  </si>
  <si>
    <t>Overige bijlagen bij bestek</t>
  </si>
  <si>
    <t>Directieraming</t>
  </si>
  <si>
    <t>Hoveelheid</t>
  </si>
  <si>
    <t>Eenheid</t>
  </si>
  <si>
    <t>EUR</t>
  </si>
  <si>
    <t>Ontwerpfase</t>
  </si>
  <si>
    <t>Voorbereidingsfase</t>
  </si>
  <si>
    <t>Aanbestedingsfase</t>
  </si>
  <si>
    <t>Realisatiefase</t>
  </si>
  <si>
    <t>V</t>
  </si>
  <si>
    <t>uur</t>
  </si>
  <si>
    <t>Kenmerk</t>
  </si>
  <si>
    <t>N</t>
  </si>
  <si>
    <t>Projectleider</t>
  </si>
  <si>
    <t>Landschapontwerper/cultuurtechnicus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</si>
  <si>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</si>
  <si>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</si>
  <si>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</si>
  <si>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</si>
  <si>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</si>
  <si>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</si>
  <si>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</si>
  <si>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</si>
  <si>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</si>
  <si>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Integrale projectenplanning</t>
  </si>
  <si>
    <t>4.5.1.2</t>
  </si>
  <si>
    <t>Oranogram en TBV-matrix</t>
  </si>
  <si>
    <t>Parkeerplan</t>
  </si>
  <si>
    <t>4.5.4.1</t>
  </si>
  <si>
    <t>4.5.4.2</t>
  </si>
  <si>
    <t>4.5.4.3</t>
  </si>
  <si>
    <t>4.5.4.4</t>
  </si>
  <si>
    <t>4.5.4.5</t>
  </si>
  <si>
    <t>4.6.1.1</t>
  </si>
  <si>
    <t>4.6.2.1</t>
  </si>
  <si>
    <t>4.6.2.2</t>
  </si>
  <si>
    <t>4.6.2.3</t>
  </si>
  <si>
    <t>4.6.2.4</t>
  </si>
  <si>
    <t>4.6.2.5</t>
  </si>
  <si>
    <t>4.6.3.1</t>
  </si>
  <si>
    <t>4.6.3.2</t>
  </si>
  <si>
    <t>4.6.3.3</t>
  </si>
  <si>
    <t>4.6.3.4</t>
  </si>
  <si>
    <t>4.7.1.1.1</t>
  </si>
  <si>
    <t>4.7.1.1.2</t>
  </si>
  <si>
    <t>4.7.1.1.3</t>
  </si>
  <si>
    <t>4.7.1.1.4</t>
  </si>
  <si>
    <t>4.7.1.1.5</t>
  </si>
  <si>
    <t>4.7.1.1.6</t>
  </si>
  <si>
    <t>4.7.1.1.7</t>
  </si>
  <si>
    <t>4.7.1.1.8</t>
  </si>
  <si>
    <t>4.7.1.1.9</t>
  </si>
  <si>
    <t>4.7.1.1.10</t>
  </si>
  <si>
    <t>4.7.1.1.11</t>
  </si>
  <si>
    <t>4.7.1.1.12</t>
  </si>
  <si>
    <t>4.7.1.1.13</t>
  </si>
  <si>
    <t>4.7.1.1.14</t>
  </si>
  <si>
    <t>4.7.1.1.15</t>
  </si>
  <si>
    <t>4.7.1.1.16</t>
  </si>
  <si>
    <t>4.7.1.1.17</t>
  </si>
  <si>
    <t>4.7.1.1.18</t>
  </si>
  <si>
    <t>Puttenstaat</t>
  </si>
  <si>
    <t>4.7.1.1.19</t>
  </si>
  <si>
    <t>V&amp;G plan ontwerp</t>
  </si>
  <si>
    <t>Maatregelenplan CROW p-500</t>
  </si>
  <si>
    <t>4.8.1.2</t>
  </si>
  <si>
    <t>4.8.1.3</t>
  </si>
  <si>
    <t>4.8.1.4</t>
  </si>
  <si>
    <t>4.8.1.5</t>
  </si>
  <si>
    <t>4.8.1.6</t>
  </si>
  <si>
    <t>4.8.1.7</t>
  </si>
  <si>
    <t>4.8.1.8</t>
  </si>
  <si>
    <t>4.8.1.9</t>
  </si>
  <si>
    <t>4.8.1.10</t>
  </si>
  <si>
    <t>4.8.1.11</t>
  </si>
  <si>
    <t>4.9.1.1</t>
  </si>
  <si>
    <t>Stelpost uitwerking buurtparkje</t>
  </si>
  <si>
    <t>Inschrijfstaat- Planvoorbereiding Sterrenberg deelgebieden 2 en 3</t>
  </si>
  <si>
    <t>WOP Sterrenberg deelgebieden 2 en 3</t>
  </si>
  <si>
    <t>Zaaknummer</t>
  </si>
  <si>
    <t>51942-2024</t>
  </si>
  <si>
    <t>2.0</t>
  </si>
  <si>
    <t>Stelpost: Deelontwerpen op SO-niveau</t>
  </si>
  <si>
    <t>Stelpost: Opmaken nota van inlichtingen en publicatie</t>
  </si>
  <si>
    <t>Stelpost: Beoordelen EMVI plannen</t>
  </si>
  <si>
    <t>4.5.3.5</t>
  </si>
  <si>
    <t>Areaal mutatielijst</t>
  </si>
  <si>
    <t>Grond- en bouwstoffenbalans</t>
  </si>
  <si>
    <t>4.6.2.6</t>
  </si>
  <si>
    <t>4.6.3.5</t>
  </si>
  <si>
    <t>Stelpost: Beoordelen inschrijfstaten</t>
  </si>
  <si>
    <t>4.5.4.6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</si>
</sst>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&quot;€&quot;\ #,##0.00"/>
  </numFmts>
  <fonts count="10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trike/>
      <sz val="9"/>
      <color rgb="FFFF0000"/>
      <name val="Arial"/>
      <family val="2"/>
    </font>
    <font>
      <sz val="9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0" borderId="6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 wrapText="1"/>
      <protection locked="0"/>
    </xf>
    <xf numFmtId="44" fontId="2" fillId="0" borderId="5" xfId="0" applyNumberFormat="1" applyFont="1" applyBorder="1" applyAlignment="1" applyProtection="1">
      <alignment horizontal="center" vertical="top" wrapText="1"/>
      <protection locked="0"/>
    </xf>
    <xf numFmtId="44" fontId="1" fillId="5" borderId="1" xfId="0" applyNumberFormat="1" applyFont="1" applyFill="1" applyBorder="1" applyAlignment="1">
      <alignment horizontal="center" vertical="top" wrapText="1"/>
    </xf>
    <xf numFmtId="44" fontId="2" fillId="0" borderId="5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44" fontId="1" fillId="5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44" fontId="2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vertical="top"/>
    </xf>
    <xf numFmtId="0" fontId="3" fillId="5" borderId="2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7" xfId="0" applyFont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44" fontId="2" fillId="4" borderId="5" xfId="0" applyNumberFormat="1" applyFont="1" applyFill="1" applyBorder="1" applyAlignment="1" applyProtection="1">
      <alignment horizontal="center" vertical="top" wrapText="1"/>
      <protection locked="0"/>
    </xf>
    <xf numFmtId="44" fontId="2" fillId="4" borderId="5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4" fontId="2" fillId="4" borderId="1" xfId="0" applyNumberFormat="1" applyFont="1" applyFill="1" applyBorder="1" applyAlignment="1" applyProtection="1">
      <alignment horizontal="center" vertical="top" wrapText="1"/>
      <protection locked="0"/>
    </xf>
    <xf numFmtId="44" fontId="2" fillId="4" borderId="1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2" fillId="0" borderId="1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44" fontId="2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top" wrapText="1"/>
      <protection locked="0"/>
    </xf>
    <xf numFmtId="44" fontId="8" fillId="0" borderId="1" xfId="0" applyNumberFormat="1" applyFont="1" applyBorder="1" applyAlignment="1" applyProtection="1">
      <alignment horizontal="center" vertical="top" wrapText="1"/>
      <protection locked="0"/>
    </xf>
    <xf numFmtId="44" fontId="8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44" fontId="5" fillId="0" borderId="1" xfId="0" applyNumberFormat="1" applyFont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9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CCFF"/>
      <color rgb="FF00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9"/>
  <sheetViews>
    <sheetView tabSelected="1" view="pageLayout" topLeftCell="A84" zoomScale="70" zoomScaleNormal="55" zoomScaleSheetLayoutView="55" zoomScalePageLayoutView="70" workbookViewId="0">
      <selection activeCell="AG114" sqref="AG114"/>
    </sheetView>
  </sheetViews>
  <sheetFormatPr defaultColWidth="9.140625" defaultRowHeight="12" x14ac:dyDescent="0.2"/>
  <cols>
    <col min="1" max="1" width="21.7109375" style="3" customWidth="1"/>
    <col min="2" max="2" width="48" style="3" customWidth="1"/>
    <col min="3" max="3" width="11" style="3" customWidth="1"/>
    <col min="4" max="5" width="10.85546875" style="3" customWidth="1"/>
    <col min="6" max="6" width="8.140625" style="1" hidden="1" customWidth="1"/>
    <col min="7" max="7" width="8.42578125" style="1" hidden="1" customWidth="1"/>
    <col min="8" max="8" width="8.28515625" style="1" hidden="1" customWidth="1"/>
    <col min="9" max="9" width="8.28515625" style="1" customWidth="1"/>
    <col min="10" max="25" width="7.42578125" style="1" customWidth="1"/>
    <col min="26" max="26" width="7.85546875" style="1" customWidth="1"/>
    <col min="27" max="27" width="8.140625" style="1" hidden="1" customWidth="1"/>
    <col min="28" max="29" width="7.42578125" style="1" hidden="1" customWidth="1"/>
    <col min="30" max="30" width="13.85546875" style="1" hidden="1" customWidth="1"/>
    <col min="31" max="31" width="12.7109375" style="1" customWidth="1"/>
    <col min="32" max="32" width="19.42578125" style="1" customWidth="1"/>
    <col min="33" max="33" width="23" style="1" customWidth="1"/>
    <col min="34" max="16384" width="9.140625" style="1"/>
  </cols>
  <sheetData>
    <row r="1" spans="1:32" ht="22.5" customHeight="1" x14ac:dyDescent="0.2">
      <c r="A1" s="67" t="s">
        <v>181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2" ht="12.95" customHeight="1" x14ac:dyDescent="0.2">
      <c r="A2" s="2" t="s">
        <v>10</v>
      </c>
      <c r="B2" s="33" t="s">
        <v>182</v>
      </c>
      <c r="C2" s="33"/>
      <c r="D2" s="33"/>
      <c r="E2" s="33"/>
    </row>
    <row r="3" spans="1:32" x14ac:dyDescent="0.2">
      <c r="A3" s="2" t="s">
        <v>11</v>
      </c>
      <c r="B3" s="33" t="s">
        <v>23</v>
      </c>
      <c r="C3" s="33"/>
      <c r="D3" s="33"/>
      <c r="E3" s="33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</row>
    <row r="4" spans="1:32" x14ac:dyDescent="0.2">
      <c r="A4" s="2" t="s">
        <v>13</v>
      </c>
      <c r="B4" s="34" t="s">
        <v>185</v>
      </c>
      <c r="C4" s="34"/>
      <c r="D4" s="34"/>
      <c r="E4" s="34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2" x14ac:dyDescent="0.2">
      <c r="A5" s="2" t="s">
        <v>183</v>
      </c>
      <c r="B5" s="33" t="s">
        <v>184</v>
      </c>
      <c r="C5" s="33"/>
      <c r="D5" s="33"/>
      <c r="E5" s="33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</row>
    <row r="6" spans="1:32" ht="24" customHeight="1" x14ac:dyDescent="0.2">
      <c r="A6" s="91" t="s">
        <v>24</v>
      </c>
      <c r="B6" s="70" t="s">
        <v>0</v>
      </c>
      <c r="C6" s="70" t="s">
        <v>106</v>
      </c>
      <c r="D6" s="70" t="s">
        <v>107</v>
      </c>
      <c r="E6" s="70" t="s">
        <v>115</v>
      </c>
      <c r="F6" s="85" t="s">
        <v>1</v>
      </c>
      <c r="G6" s="85"/>
      <c r="H6" s="85"/>
      <c r="I6" s="86" t="s">
        <v>117</v>
      </c>
      <c r="J6" s="87"/>
      <c r="K6" s="88"/>
      <c r="L6" s="85" t="s">
        <v>2</v>
      </c>
      <c r="M6" s="85"/>
      <c r="N6" s="85"/>
      <c r="O6" s="92" t="s">
        <v>14</v>
      </c>
      <c r="P6" s="85"/>
      <c r="Q6" s="85"/>
      <c r="R6" s="92" t="s">
        <v>118</v>
      </c>
      <c r="S6" s="85"/>
      <c r="T6" s="85"/>
      <c r="U6" s="85" t="s">
        <v>3</v>
      </c>
      <c r="V6" s="85"/>
      <c r="W6" s="85"/>
      <c r="X6" s="85" t="s">
        <v>4</v>
      </c>
      <c r="Y6" s="85"/>
      <c r="Z6" s="85"/>
      <c r="AA6" s="86" t="s">
        <v>15</v>
      </c>
      <c r="AB6" s="87"/>
      <c r="AC6" s="88"/>
      <c r="AD6" s="7" t="s">
        <v>16</v>
      </c>
      <c r="AE6" s="62" t="s">
        <v>20</v>
      </c>
      <c r="AF6" s="92" t="s">
        <v>18</v>
      </c>
    </row>
    <row r="7" spans="1:32" x14ac:dyDescent="0.2">
      <c r="A7" s="91"/>
      <c r="B7" s="71"/>
      <c r="C7" s="71"/>
      <c r="D7" s="71"/>
      <c r="E7" s="71"/>
      <c r="F7" s="8" t="s">
        <v>5</v>
      </c>
      <c r="G7" s="8" t="s">
        <v>6</v>
      </c>
      <c r="H7" s="8" t="s">
        <v>7</v>
      </c>
      <c r="I7" s="8" t="s">
        <v>5</v>
      </c>
      <c r="J7" s="8" t="s">
        <v>6</v>
      </c>
      <c r="K7" s="8" t="s">
        <v>7</v>
      </c>
      <c r="L7" s="8" t="s">
        <v>5</v>
      </c>
      <c r="M7" s="8" t="s">
        <v>6</v>
      </c>
      <c r="N7" s="8" t="s">
        <v>7</v>
      </c>
      <c r="O7" s="8" t="s">
        <v>5</v>
      </c>
      <c r="P7" s="8" t="s">
        <v>6</v>
      </c>
      <c r="Q7" s="8" t="s">
        <v>7</v>
      </c>
      <c r="R7" s="8" t="s">
        <v>5</v>
      </c>
      <c r="S7" s="8" t="s">
        <v>6</v>
      </c>
      <c r="T7" s="8" t="s">
        <v>7</v>
      </c>
      <c r="U7" s="8" t="s">
        <v>5</v>
      </c>
      <c r="V7" s="8" t="s">
        <v>6</v>
      </c>
      <c r="W7" s="8" t="s">
        <v>7</v>
      </c>
      <c r="X7" s="8" t="s">
        <v>5</v>
      </c>
      <c r="Y7" s="8" t="s">
        <v>6</v>
      </c>
      <c r="Z7" s="8" t="s">
        <v>7</v>
      </c>
      <c r="AA7" s="8" t="s">
        <v>5</v>
      </c>
      <c r="AB7" s="8" t="s">
        <v>6</v>
      </c>
      <c r="AC7" s="8" t="s">
        <v>7</v>
      </c>
      <c r="AD7" s="65">
        <v>52.8</v>
      </c>
      <c r="AE7" s="63"/>
      <c r="AF7" s="92"/>
    </row>
    <row r="8" spans="1:32" x14ac:dyDescent="0.2">
      <c r="A8" s="91"/>
      <c r="B8" s="72"/>
      <c r="C8" s="72"/>
      <c r="D8" s="72"/>
      <c r="E8" s="72"/>
      <c r="F8" s="23">
        <v>120</v>
      </c>
      <c r="G8" s="23">
        <v>110</v>
      </c>
      <c r="H8" s="23">
        <v>105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>
        <v>105.59</v>
      </c>
      <c r="AB8" s="23">
        <v>95.03</v>
      </c>
      <c r="AC8" s="23">
        <v>84.47</v>
      </c>
      <c r="AD8" s="66"/>
      <c r="AE8" s="64"/>
      <c r="AF8" s="92"/>
    </row>
    <row r="9" spans="1:32" ht="20.100000000000001" customHeight="1" x14ac:dyDescent="0.2">
      <c r="A9" s="82"/>
      <c r="B9" s="83"/>
      <c r="C9" s="83"/>
      <c r="D9" s="83"/>
      <c r="E9" s="83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90"/>
    </row>
    <row r="10" spans="1:32" x14ac:dyDescent="0.2">
      <c r="B10" s="24" t="s">
        <v>25</v>
      </c>
      <c r="C10" s="24"/>
      <c r="D10" s="24"/>
      <c r="E10" s="24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9"/>
    </row>
    <row r="11" spans="1:32" x14ac:dyDescent="0.2">
      <c r="A11" s="6" t="s">
        <v>119</v>
      </c>
      <c r="B11" s="6" t="s">
        <v>26</v>
      </c>
      <c r="C11" s="6">
        <v>1</v>
      </c>
      <c r="D11" s="6" t="s">
        <v>108</v>
      </c>
      <c r="E11" s="6" t="s">
        <v>116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9">
        <f>F11*F$8+G11*G$8+H11*H$8+I11*I$8+J11*J$8+K11*K$8+L11*L$8+M11*M$8+N11*N$8+O11*O$8+P11*P$8+Q11*Q$8+R11*R$8+S11*S$8+T11*T$8+U11*U$8+V11*V$8+W11*W$8+X11*X$8+Y11*Y$8+Z11*Z$8+AA11*AA$8+AB11*AB$8+AC11*AC$8+AD11*AD$8+AE11</f>
        <v>0</v>
      </c>
    </row>
    <row r="12" spans="1:32" x14ac:dyDescent="0.2">
      <c r="A12" s="6" t="s">
        <v>120</v>
      </c>
      <c r="B12" s="25" t="s">
        <v>27</v>
      </c>
      <c r="C12" s="25">
        <v>1</v>
      </c>
      <c r="D12" s="25" t="s">
        <v>108</v>
      </c>
      <c r="E12" s="25" t="s">
        <v>116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7"/>
      <c r="AF12" s="19">
        <f t="shared" ref="AF12:AF19" si="0">F12*F$8+G12*G$8+H12*H$8+I12*I$8+J12*J$8+K12*K$8+L12*L$8+M12*M$8+N12*N$8+O12*O$8+P12*P$8+Q12*Q$8+R12*R$8+S12*S$8+T12*T$8+U12*U$8+V12*V$8+W12*W$8+X12*X$8+Y12*Y$8+Z12*Z$8+AA12*AA$8+AB12*AB$8+AC12*AC$8+AD12*AD$8+AE12</f>
        <v>0</v>
      </c>
    </row>
    <row r="13" spans="1:32" x14ac:dyDescent="0.2">
      <c r="A13" s="6" t="s">
        <v>121</v>
      </c>
      <c r="B13" s="25" t="s">
        <v>28</v>
      </c>
      <c r="C13" s="25">
        <v>1</v>
      </c>
      <c r="D13" s="25" t="s">
        <v>108</v>
      </c>
      <c r="E13" s="6" t="s">
        <v>116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7"/>
      <c r="AF13" s="19">
        <f t="shared" si="0"/>
        <v>0</v>
      </c>
    </row>
    <row r="14" spans="1:32" x14ac:dyDescent="0.2">
      <c r="A14" s="6" t="s">
        <v>122</v>
      </c>
      <c r="B14" s="25" t="s">
        <v>30</v>
      </c>
      <c r="C14" s="25">
        <v>1</v>
      </c>
      <c r="D14" s="25" t="s">
        <v>108</v>
      </c>
      <c r="E14" s="25" t="s">
        <v>116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7"/>
      <c r="AF14" s="19">
        <f t="shared" si="0"/>
        <v>0</v>
      </c>
    </row>
    <row r="15" spans="1:32" x14ac:dyDescent="0.2">
      <c r="A15" s="6" t="s">
        <v>123</v>
      </c>
      <c r="B15" s="25" t="s">
        <v>31</v>
      </c>
      <c r="C15" s="25">
        <v>1</v>
      </c>
      <c r="D15" s="25" t="s">
        <v>108</v>
      </c>
      <c r="E15" s="6" t="s">
        <v>116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7"/>
      <c r="AF15" s="19">
        <f t="shared" si="0"/>
        <v>0</v>
      </c>
    </row>
    <row r="16" spans="1:32" x14ac:dyDescent="0.2">
      <c r="A16" s="6" t="s">
        <v>124</v>
      </c>
      <c r="B16" s="25" t="s">
        <v>32</v>
      </c>
      <c r="C16" s="25">
        <v>1</v>
      </c>
      <c r="D16" s="25" t="s">
        <v>108</v>
      </c>
      <c r="E16" s="25" t="s">
        <v>116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7"/>
      <c r="AF16" s="19">
        <f t="shared" si="0"/>
        <v>0</v>
      </c>
    </row>
    <row r="17" spans="1:32" x14ac:dyDescent="0.2">
      <c r="A17" s="6" t="s">
        <v>125</v>
      </c>
      <c r="B17" s="25" t="s">
        <v>33</v>
      </c>
      <c r="C17" s="25">
        <v>1</v>
      </c>
      <c r="D17" s="25" t="s">
        <v>108</v>
      </c>
      <c r="E17" s="6" t="s">
        <v>116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7"/>
      <c r="AF17" s="19">
        <f t="shared" si="0"/>
        <v>0</v>
      </c>
    </row>
    <row r="18" spans="1:32" x14ac:dyDescent="0.2">
      <c r="A18" s="6" t="s">
        <v>126</v>
      </c>
      <c r="B18" s="25" t="s">
        <v>34</v>
      </c>
      <c r="C18" s="25">
        <v>1</v>
      </c>
      <c r="D18" s="25" t="s">
        <v>108</v>
      </c>
      <c r="E18" s="25" t="s">
        <v>116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7"/>
      <c r="AF18" s="19">
        <f t="shared" si="0"/>
        <v>0</v>
      </c>
    </row>
    <row r="19" spans="1:32" x14ac:dyDescent="0.2">
      <c r="A19" s="6" t="s">
        <v>127</v>
      </c>
      <c r="B19" s="6" t="s">
        <v>35</v>
      </c>
      <c r="C19" s="6">
        <v>1</v>
      </c>
      <c r="D19" s="6" t="s">
        <v>108</v>
      </c>
      <c r="E19" s="6" t="s">
        <v>116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9">
        <f t="shared" si="0"/>
        <v>0</v>
      </c>
    </row>
    <row r="20" spans="1:32" x14ac:dyDescent="0.2">
      <c r="A20" s="35"/>
      <c r="B20" s="6"/>
      <c r="C20" s="6"/>
      <c r="D20" s="6"/>
      <c r="E20" s="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9"/>
    </row>
    <row r="21" spans="1:32" s="40" customFormat="1" x14ac:dyDescent="0.2">
      <c r="A21" s="36"/>
      <c r="B21" s="36" t="s">
        <v>36</v>
      </c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8"/>
      <c r="AF21" s="39"/>
    </row>
    <row r="22" spans="1:32" x14ac:dyDescent="0.2">
      <c r="A22" s="6" t="s">
        <v>70</v>
      </c>
      <c r="B22" s="25" t="s">
        <v>128</v>
      </c>
      <c r="C22" s="6">
        <v>1</v>
      </c>
      <c r="D22" s="6" t="s">
        <v>108</v>
      </c>
      <c r="E22" s="6" t="s">
        <v>116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9">
        <f t="shared" ref="AF22:AF23" si="1">F22*F$8+G22*G$8+H22*H$8+I22*I$8+J22*J$8+K22*K$8+L22*L$8+M22*M$8+N22*N$8+O22*O$8+P22*P$8+Q22*Q$8+R22*R$8+S22*S$8+T22*T$8+U22*U$8+V22*V$8+W22*W$8+X22*X$8+Y22*Y$8+Z22*Z$8+AA22*AA$8+AB22*AB$8+AC22*AC$8+AD22*AD$8+AE22</f>
        <v>0</v>
      </c>
    </row>
    <row r="23" spans="1:32" x14ac:dyDescent="0.2">
      <c r="A23" s="6" t="s">
        <v>129</v>
      </c>
      <c r="B23" s="25" t="s">
        <v>130</v>
      </c>
      <c r="C23" s="6">
        <v>1</v>
      </c>
      <c r="D23" s="6" t="s">
        <v>108</v>
      </c>
      <c r="E23" s="6" t="s">
        <v>116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9">
        <f t="shared" si="1"/>
        <v>0</v>
      </c>
    </row>
    <row r="24" spans="1:32" x14ac:dyDescent="0.2">
      <c r="A24" s="24"/>
      <c r="B24" s="24"/>
      <c r="C24" s="24"/>
      <c r="D24" s="24"/>
      <c r="E24" s="24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9"/>
    </row>
    <row r="25" spans="1:32" s="40" customFormat="1" x14ac:dyDescent="0.2">
      <c r="A25" s="36"/>
      <c r="B25" s="36" t="s">
        <v>29</v>
      </c>
      <c r="C25" s="36"/>
      <c r="D25" s="36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8"/>
      <c r="AF25" s="39"/>
    </row>
    <row r="26" spans="1:32" x14ac:dyDescent="0.2">
      <c r="A26" s="25"/>
      <c r="B26" s="28" t="s">
        <v>42</v>
      </c>
      <c r="C26" s="28"/>
      <c r="D26" s="28"/>
      <c r="E26" s="28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7"/>
      <c r="AF26" s="29"/>
    </row>
    <row r="27" spans="1:32" x14ac:dyDescent="0.2">
      <c r="A27" s="25" t="s">
        <v>71</v>
      </c>
      <c r="B27" s="25" t="s">
        <v>37</v>
      </c>
      <c r="C27" s="25">
        <v>1</v>
      </c>
      <c r="D27" s="25" t="s">
        <v>108</v>
      </c>
      <c r="E27" s="6" t="s">
        <v>116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7"/>
      <c r="AF27" s="19">
        <f t="shared" ref="AF27:AF45" si="2">F27*F$8+G27*G$8+H27*H$8+I27*I$8+J27*J$8+K27*K$8+L27*L$8+M27*M$8+N27*N$8+O27*O$8+P27*P$8+Q27*Q$8+R27*R$8+S27*S$8+T27*T$8+U27*U$8+V27*V$8+W27*W$8+X27*X$8+Y27*Y$8+Z27*Z$8+AA27*AA$8+AB27*AB$8+AC27*AC$8+AD27*AD$8+AE27</f>
        <v>0</v>
      </c>
    </row>
    <row r="28" spans="1:32" x14ac:dyDescent="0.2">
      <c r="A28" s="25" t="s">
        <v>72</v>
      </c>
      <c r="B28" s="25" t="s">
        <v>131</v>
      </c>
      <c r="C28" s="25">
        <v>1</v>
      </c>
      <c r="D28" s="25" t="s">
        <v>108</v>
      </c>
      <c r="E28" s="25" t="s">
        <v>116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7"/>
      <c r="AF28" s="19">
        <f t="shared" si="2"/>
        <v>0</v>
      </c>
    </row>
    <row r="29" spans="1:32" x14ac:dyDescent="0.2">
      <c r="A29" s="25" t="s">
        <v>73</v>
      </c>
      <c r="B29" s="25" t="s">
        <v>38</v>
      </c>
      <c r="C29" s="25">
        <v>1</v>
      </c>
      <c r="D29" s="25" t="s">
        <v>108</v>
      </c>
      <c r="E29" s="6" t="s">
        <v>116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7"/>
      <c r="AF29" s="19">
        <f t="shared" si="2"/>
        <v>0</v>
      </c>
    </row>
    <row r="30" spans="1:32" x14ac:dyDescent="0.2">
      <c r="A30" s="25" t="s">
        <v>74</v>
      </c>
      <c r="B30" s="25" t="s">
        <v>39</v>
      </c>
      <c r="C30" s="6">
        <v>1</v>
      </c>
      <c r="D30" s="6" t="s">
        <v>108</v>
      </c>
      <c r="E30" s="25" t="s">
        <v>116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7"/>
      <c r="AF30" s="19">
        <f t="shared" si="2"/>
        <v>0</v>
      </c>
    </row>
    <row r="31" spans="1:32" x14ac:dyDescent="0.2">
      <c r="A31" s="25" t="s">
        <v>75</v>
      </c>
      <c r="B31" s="25" t="s">
        <v>40</v>
      </c>
      <c r="C31" s="25">
        <v>1</v>
      </c>
      <c r="D31" s="25" t="s">
        <v>108</v>
      </c>
      <c r="E31" s="6" t="s">
        <v>116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7"/>
      <c r="AF31" s="19">
        <f t="shared" si="2"/>
        <v>0</v>
      </c>
    </row>
    <row r="32" spans="1:32" x14ac:dyDescent="0.2">
      <c r="A32" s="25" t="s">
        <v>80</v>
      </c>
      <c r="B32" s="25" t="s">
        <v>41</v>
      </c>
      <c r="C32" s="25">
        <v>1</v>
      </c>
      <c r="D32" s="25" t="s">
        <v>108</v>
      </c>
      <c r="E32" s="6" t="s">
        <v>116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7"/>
      <c r="AF32" s="19">
        <f t="shared" si="2"/>
        <v>0</v>
      </c>
    </row>
    <row r="33" spans="1:32" x14ac:dyDescent="0.2">
      <c r="A33" s="25"/>
      <c r="B33" s="25"/>
      <c r="C33" s="25"/>
      <c r="D33" s="25"/>
      <c r="E33" s="25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7"/>
      <c r="AF33" s="19"/>
    </row>
    <row r="34" spans="1:32" x14ac:dyDescent="0.2">
      <c r="A34" s="25"/>
      <c r="B34" s="28" t="s">
        <v>43</v>
      </c>
      <c r="C34" s="28"/>
      <c r="D34" s="28"/>
      <c r="E34" s="28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7"/>
      <c r="AF34" s="19"/>
    </row>
    <row r="35" spans="1:32" x14ac:dyDescent="0.2">
      <c r="A35" s="25" t="s">
        <v>82</v>
      </c>
      <c r="B35" s="25" t="s">
        <v>44</v>
      </c>
      <c r="C35" s="25">
        <v>1</v>
      </c>
      <c r="D35" s="25" t="s">
        <v>108</v>
      </c>
      <c r="E35" s="6" t="s">
        <v>116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7"/>
      <c r="AF35" s="19">
        <f t="shared" si="2"/>
        <v>0</v>
      </c>
    </row>
    <row r="36" spans="1:32" x14ac:dyDescent="0.2">
      <c r="A36" s="25" t="s">
        <v>83</v>
      </c>
      <c r="B36" s="25" t="s">
        <v>45</v>
      </c>
      <c r="C36" s="6">
        <v>1</v>
      </c>
      <c r="D36" s="6" t="s">
        <v>108</v>
      </c>
      <c r="E36" s="25" t="s">
        <v>116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7"/>
      <c r="AF36" s="19">
        <f t="shared" si="2"/>
        <v>0</v>
      </c>
    </row>
    <row r="37" spans="1:32" x14ac:dyDescent="0.2">
      <c r="A37" s="25" t="s">
        <v>84</v>
      </c>
      <c r="B37" s="25" t="s">
        <v>46</v>
      </c>
      <c r="C37" s="25">
        <v>1</v>
      </c>
      <c r="D37" s="25" t="s">
        <v>108</v>
      </c>
      <c r="E37" s="6" t="s">
        <v>116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7"/>
      <c r="AF37" s="19">
        <f t="shared" si="2"/>
        <v>0</v>
      </c>
    </row>
    <row r="38" spans="1:32" x14ac:dyDescent="0.2">
      <c r="A38" s="25" t="s">
        <v>85</v>
      </c>
      <c r="B38" s="25" t="s">
        <v>47</v>
      </c>
      <c r="C38" s="25">
        <v>1</v>
      </c>
      <c r="D38" s="25" t="s">
        <v>108</v>
      </c>
      <c r="E38" s="6" t="s">
        <v>116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7"/>
      <c r="AF38" s="19">
        <f t="shared" si="2"/>
        <v>0</v>
      </c>
    </row>
    <row r="39" spans="1:32" s="3" customFormat="1" x14ac:dyDescent="0.2">
      <c r="A39" s="52" t="s">
        <v>189</v>
      </c>
      <c r="B39" s="52" t="s">
        <v>190</v>
      </c>
      <c r="C39" s="52">
        <v>1</v>
      </c>
      <c r="D39" s="52" t="s">
        <v>108</v>
      </c>
      <c r="E39" s="59" t="s">
        <v>116</v>
      </c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1"/>
      <c r="AF39" s="19">
        <f t="shared" si="2"/>
        <v>0</v>
      </c>
    </row>
    <row r="40" spans="1:32" x14ac:dyDescent="0.2">
      <c r="A40" s="25"/>
      <c r="B40" s="25"/>
      <c r="C40" s="25"/>
      <c r="D40" s="25"/>
      <c r="E40" s="25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7"/>
      <c r="AF40" s="19"/>
    </row>
    <row r="41" spans="1:32" x14ac:dyDescent="0.2">
      <c r="A41" s="25"/>
      <c r="B41" s="28" t="s">
        <v>48</v>
      </c>
      <c r="C41" s="28"/>
      <c r="D41" s="28"/>
      <c r="E41" s="28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7"/>
      <c r="AF41" s="19"/>
    </row>
    <row r="42" spans="1:32" x14ac:dyDescent="0.2">
      <c r="A42" s="25" t="s">
        <v>132</v>
      </c>
      <c r="B42" s="25" t="s">
        <v>68</v>
      </c>
      <c r="C42" s="25">
        <v>1</v>
      </c>
      <c r="D42" s="25" t="s">
        <v>108</v>
      </c>
      <c r="E42" s="6" t="s">
        <v>116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7"/>
      <c r="AF42" s="19">
        <f t="shared" si="2"/>
        <v>0</v>
      </c>
    </row>
    <row r="43" spans="1:32" x14ac:dyDescent="0.2">
      <c r="A43" s="25" t="s">
        <v>133</v>
      </c>
      <c r="B43" s="25" t="s">
        <v>77</v>
      </c>
      <c r="C43" s="6">
        <v>1</v>
      </c>
      <c r="D43" s="6" t="s">
        <v>108</v>
      </c>
      <c r="E43" s="25" t="s">
        <v>116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7"/>
      <c r="AF43" s="19">
        <f t="shared" si="2"/>
        <v>0</v>
      </c>
    </row>
    <row r="44" spans="1:32" x14ac:dyDescent="0.2">
      <c r="A44" s="25" t="s">
        <v>134</v>
      </c>
      <c r="B44" s="25" t="s">
        <v>78</v>
      </c>
      <c r="C44" s="25">
        <v>1</v>
      </c>
      <c r="D44" s="25" t="s">
        <v>108</v>
      </c>
      <c r="E44" s="6" t="s">
        <v>116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7"/>
      <c r="AF44" s="19">
        <f t="shared" si="2"/>
        <v>0</v>
      </c>
    </row>
    <row r="45" spans="1:32" x14ac:dyDescent="0.2">
      <c r="A45" s="25" t="s">
        <v>135</v>
      </c>
      <c r="B45" s="25" t="s">
        <v>79</v>
      </c>
      <c r="C45" s="25">
        <v>1</v>
      </c>
      <c r="D45" s="25" t="s">
        <v>108</v>
      </c>
      <c r="E45" s="6" t="s">
        <v>116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7"/>
      <c r="AF45" s="19">
        <f t="shared" si="2"/>
        <v>0</v>
      </c>
    </row>
    <row r="46" spans="1:32" x14ac:dyDescent="0.2">
      <c r="A46" s="25" t="s">
        <v>136</v>
      </c>
      <c r="B46" s="25" t="s">
        <v>69</v>
      </c>
      <c r="C46" s="25">
        <v>1</v>
      </c>
      <c r="D46" s="25" t="s">
        <v>108</v>
      </c>
      <c r="E46" s="6" t="s">
        <v>116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7"/>
      <c r="AF46" s="19">
        <f>F46*F$8+G46*G$8+H46*H$8+I46*I$8+J46*J$8+K46*K$8+L46*L$8+M46*M$8+N46*N$8+O46*O$8+P46*P$8+Q46*Q$8+R46*R$8+S46*S$8+T46*T$8+U46*U$8+V46*V$8+W46*W$8+X46*X$8+Y46*Y$8+Z46*Z$8+AA46*AA$8+AB46*AB$8+AC46*AC$8+AD46*AD$7+AE46</f>
        <v>0</v>
      </c>
    </row>
    <row r="47" spans="1:32" s="3" customFormat="1" x14ac:dyDescent="0.2">
      <c r="A47" s="93" t="s">
        <v>195</v>
      </c>
      <c r="B47" s="52" t="str">
        <f>B39</f>
        <v>Areaal mutatielijst</v>
      </c>
      <c r="C47" s="52">
        <v>1</v>
      </c>
      <c r="D47" s="52" t="s">
        <v>108</v>
      </c>
      <c r="E47" s="59" t="s">
        <v>116</v>
      </c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1"/>
      <c r="AF47" s="19">
        <f>F47*F$8+G47*G$8+H47*H$8+I47*I$8+J47*J$8+K47*K$8+L47*L$8+M47*M$8+N47*N$8+O47*O$8+P47*P$8+Q47*Q$8+R47*R$8+S47*S$8+T47*T$8+U47*U$8+V47*V$8+W47*W$8+X47*X$8+Y47*Y$8+Z47*Z$8+AA47*AA$8+AB47*AB$8+AC47*AC$8+AD47*AD$7+AE47</f>
        <v>0</v>
      </c>
    </row>
    <row r="48" spans="1:32" x14ac:dyDescent="0.2">
      <c r="A48" s="25"/>
      <c r="B48" s="25"/>
      <c r="C48" s="25"/>
      <c r="D48" s="25"/>
      <c r="E48" s="25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7"/>
      <c r="AF48" s="19"/>
    </row>
    <row r="49" spans="1:32" s="40" customFormat="1" x14ac:dyDescent="0.2">
      <c r="A49" s="41"/>
      <c r="B49" s="42" t="s">
        <v>109</v>
      </c>
      <c r="C49" s="42"/>
      <c r="D49" s="42"/>
      <c r="E49" s="42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4"/>
      <c r="AF49" s="45"/>
    </row>
    <row r="50" spans="1:32" x14ac:dyDescent="0.2">
      <c r="A50" s="28"/>
      <c r="B50" s="28" t="s">
        <v>49</v>
      </c>
      <c r="C50" s="28"/>
      <c r="D50" s="28"/>
      <c r="E50" s="28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7"/>
      <c r="AF50" s="19"/>
    </row>
    <row r="51" spans="1:32" x14ac:dyDescent="0.2">
      <c r="A51" s="25" t="s">
        <v>137</v>
      </c>
      <c r="B51" s="52" t="s">
        <v>186</v>
      </c>
      <c r="C51" s="52">
        <v>1</v>
      </c>
      <c r="D51" s="52" t="s">
        <v>108</v>
      </c>
      <c r="E51" s="25" t="s">
        <v>113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7"/>
      <c r="AF51" s="53">
        <v>5000</v>
      </c>
    </row>
    <row r="52" spans="1:32" x14ac:dyDescent="0.2">
      <c r="A52" s="28"/>
      <c r="B52" s="28"/>
      <c r="C52" s="28"/>
      <c r="D52" s="28"/>
      <c r="E52" s="28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7"/>
      <c r="AF52" s="19"/>
    </row>
    <row r="53" spans="1:32" x14ac:dyDescent="0.2">
      <c r="A53" s="25"/>
      <c r="B53" s="28" t="s">
        <v>50</v>
      </c>
      <c r="C53" s="28"/>
      <c r="D53" s="28"/>
      <c r="E53" s="28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7"/>
      <c r="AF53" s="19"/>
    </row>
    <row r="54" spans="1:32" x14ac:dyDescent="0.2">
      <c r="A54" s="25" t="s">
        <v>138</v>
      </c>
      <c r="B54" s="25" t="s">
        <v>76</v>
      </c>
      <c r="C54" s="25">
        <v>1</v>
      </c>
      <c r="D54" s="25" t="s">
        <v>108</v>
      </c>
      <c r="E54" s="6" t="s">
        <v>116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7"/>
      <c r="AF54" s="19">
        <f t="shared" ref="AF54:AF66" si="3">F54*F$8+G54*G$8+H54*H$8+I54*I$8+J54*J$8+K54*K$8+L54*L$8+M54*M$8+N54*N$8+O54*O$8+P54*P$8+Q54*Q$8+R54*R$8+S54*S$8+T54*T$8+U54*U$8+V54*V$8+W54*W$8+X54*X$8+Y54*Y$8+Z54*Z$8+AA54*AA$8+AB54*AB$8+AC54*AC$8+AD54*AD$8+AE54</f>
        <v>0</v>
      </c>
    </row>
    <row r="55" spans="1:32" x14ac:dyDescent="0.2">
      <c r="A55" s="25" t="s">
        <v>139</v>
      </c>
      <c r="B55" s="25" t="str">
        <f>B43</f>
        <v>Dwangpuntenkaart en -nota</v>
      </c>
      <c r="C55" s="6">
        <v>1</v>
      </c>
      <c r="D55" s="6" t="s">
        <v>108</v>
      </c>
      <c r="E55" s="25" t="s">
        <v>116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7"/>
      <c r="AF55" s="19">
        <f t="shared" si="3"/>
        <v>0</v>
      </c>
    </row>
    <row r="56" spans="1:32" x14ac:dyDescent="0.2">
      <c r="A56" s="25" t="s">
        <v>140</v>
      </c>
      <c r="B56" s="25" t="str">
        <f>B44</f>
        <v>Grondruilkaart</v>
      </c>
      <c r="C56" s="25">
        <v>1</v>
      </c>
      <c r="D56" s="25" t="s">
        <v>108</v>
      </c>
      <c r="E56" s="6" t="s">
        <v>116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7"/>
      <c r="AF56" s="19">
        <f t="shared" si="3"/>
        <v>0</v>
      </c>
    </row>
    <row r="57" spans="1:32" s="3" customFormat="1" x14ac:dyDescent="0.2">
      <c r="A57" s="52" t="s">
        <v>141</v>
      </c>
      <c r="B57" s="52" t="s">
        <v>191</v>
      </c>
      <c r="C57" s="52">
        <v>1</v>
      </c>
      <c r="D57" s="52" t="s">
        <v>108</v>
      </c>
      <c r="E57" s="54" t="s">
        <v>116</v>
      </c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1"/>
      <c r="AF57" s="19">
        <f t="shared" si="3"/>
        <v>0</v>
      </c>
    </row>
    <row r="58" spans="1:32" x14ac:dyDescent="0.2">
      <c r="A58" s="52" t="s">
        <v>142</v>
      </c>
      <c r="B58" s="25" t="str">
        <f>B45</f>
        <v>SSK-raming</v>
      </c>
      <c r="C58" s="25">
        <v>1</v>
      </c>
      <c r="D58" s="25" t="s">
        <v>108</v>
      </c>
      <c r="E58" s="6" t="s">
        <v>116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7"/>
      <c r="AF58" s="19">
        <f t="shared" si="3"/>
        <v>0</v>
      </c>
    </row>
    <row r="59" spans="1:32" x14ac:dyDescent="0.2">
      <c r="A59" s="52" t="s">
        <v>192</v>
      </c>
      <c r="B59" s="52" t="s">
        <v>190</v>
      </c>
      <c r="C59" s="52">
        <v>1</v>
      </c>
      <c r="D59" s="52" t="s">
        <v>108</v>
      </c>
      <c r="E59" s="54" t="s">
        <v>116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7"/>
      <c r="AF59" s="19">
        <f t="shared" si="3"/>
        <v>0</v>
      </c>
    </row>
    <row r="60" spans="1:32" x14ac:dyDescent="0.2">
      <c r="A60" s="25"/>
      <c r="B60" s="28"/>
      <c r="C60" s="28"/>
      <c r="D60" s="28"/>
      <c r="E60" s="28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7"/>
      <c r="AF60" s="19"/>
    </row>
    <row r="61" spans="1:32" x14ac:dyDescent="0.2">
      <c r="A61" s="28"/>
      <c r="B61" s="28" t="s">
        <v>51</v>
      </c>
      <c r="C61" s="28"/>
      <c r="D61" s="28"/>
      <c r="E61" s="28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7"/>
      <c r="AF61" s="19"/>
    </row>
    <row r="62" spans="1:32" x14ac:dyDescent="0.2">
      <c r="A62" s="25" t="s">
        <v>143</v>
      </c>
      <c r="B62" s="25" t="s">
        <v>81</v>
      </c>
      <c r="C62" s="25">
        <v>1</v>
      </c>
      <c r="D62" s="25" t="s">
        <v>108</v>
      </c>
      <c r="E62" s="6" t="s">
        <v>116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7"/>
      <c r="AF62" s="19">
        <f t="shared" si="3"/>
        <v>0</v>
      </c>
    </row>
    <row r="63" spans="1:32" x14ac:dyDescent="0.2">
      <c r="A63" s="25" t="s">
        <v>144</v>
      </c>
      <c r="B63" s="25" t="str">
        <f>B55</f>
        <v>Dwangpuntenkaart en -nota</v>
      </c>
      <c r="C63" s="6">
        <v>1</v>
      </c>
      <c r="D63" s="6" t="s">
        <v>108</v>
      </c>
      <c r="E63" s="25" t="s">
        <v>116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7"/>
      <c r="AF63" s="19">
        <f t="shared" si="3"/>
        <v>0</v>
      </c>
    </row>
    <row r="64" spans="1:32" x14ac:dyDescent="0.2">
      <c r="A64" s="25" t="s">
        <v>145</v>
      </c>
      <c r="B64" s="25" t="str">
        <f>B56</f>
        <v>Grondruilkaart</v>
      </c>
      <c r="C64" s="25">
        <v>1</v>
      </c>
      <c r="D64" s="25" t="s">
        <v>108</v>
      </c>
      <c r="E64" s="6" t="s">
        <v>116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7"/>
      <c r="AF64" s="19">
        <f t="shared" si="3"/>
        <v>0</v>
      </c>
    </row>
    <row r="65" spans="1:32" x14ac:dyDescent="0.2">
      <c r="A65" s="25" t="s">
        <v>146</v>
      </c>
      <c r="B65" s="25" t="str">
        <f>B58</f>
        <v>SSK-raming</v>
      </c>
      <c r="C65" s="25">
        <v>1</v>
      </c>
      <c r="D65" s="25" t="s">
        <v>108</v>
      </c>
      <c r="E65" s="6" t="s">
        <v>116</v>
      </c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7"/>
      <c r="AF65" s="19">
        <f t="shared" si="3"/>
        <v>0</v>
      </c>
    </row>
    <row r="66" spans="1:32" x14ac:dyDescent="0.2">
      <c r="A66" s="52" t="s">
        <v>193</v>
      </c>
      <c r="B66" s="52" t="s">
        <v>190</v>
      </c>
      <c r="C66" s="52">
        <v>1</v>
      </c>
      <c r="D66" s="52" t="s">
        <v>108</v>
      </c>
      <c r="E66" s="59" t="s">
        <v>116</v>
      </c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7"/>
      <c r="AF66" s="19">
        <f t="shared" si="3"/>
        <v>0</v>
      </c>
    </row>
    <row r="67" spans="1:32" x14ac:dyDescent="0.2">
      <c r="A67" s="25"/>
      <c r="B67" s="25"/>
      <c r="C67" s="25"/>
      <c r="D67" s="25"/>
      <c r="E67" s="25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7"/>
      <c r="AF67" s="19"/>
    </row>
    <row r="68" spans="1:32" s="40" customFormat="1" x14ac:dyDescent="0.2">
      <c r="A68" s="42"/>
      <c r="B68" s="42" t="s">
        <v>110</v>
      </c>
      <c r="C68" s="42"/>
      <c r="D68" s="42"/>
      <c r="E68" s="42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4"/>
      <c r="AF68" s="45"/>
    </row>
    <row r="69" spans="1:32" x14ac:dyDescent="0.2">
      <c r="A69" s="25"/>
      <c r="B69" s="28" t="s">
        <v>52</v>
      </c>
      <c r="C69" s="28"/>
      <c r="D69" s="28"/>
      <c r="E69" s="28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7"/>
      <c r="AF69" s="19"/>
    </row>
    <row r="70" spans="1:32" x14ac:dyDescent="0.2">
      <c r="A70" s="25"/>
      <c r="B70" s="28" t="s">
        <v>86</v>
      </c>
      <c r="C70" s="28"/>
      <c r="D70" s="28"/>
      <c r="E70" s="28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7"/>
      <c r="AF70" s="19"/>
    </row>
    <row r="71" spans="1:32" x14ac:dyDescent="0.2">
      <c r="A71" s="25" t="s">
        <v>147</v>
      </c>
      <c r="B71" s="25" t="s">
        <v>87</v>
      </c>
      <c r="C71" s="25">
        <v>1</v>
      </c>
      <c r="D71" s="25" t="s">
        <v>108</v>
      </c>
      <c r="E71" s="6" t="s">
        <v>116</v>
      </c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7"/>
      <c r="AF71" s="19">
        <f t="shared" ref="AF71:AF92" si="4">F71*F$8+G71*G$8+H71*H$8+I71*I$8+J71*J$8+K71*K$8+L71*L$8+M71*M$8+N71*N$8+O71*O$8+P71*P$8+Q71*Q$8+R71*R$8+S71*S$8+T71*T$8+U71*U$8+V71*V$8+W71*W$8+X71*X$8+Y71*Y$8+Z71*Z$8+AA71*AA$8+AB71*AB$8+AC71*AC$8+AD71*AD$8+AE71</f>
        <v>0</v>
      </c>
    </row>
    <row r="72" spans="1:32" x14ac:dyDescent="0.2">
      <c r="A72" s="25" t="s">
        <v>148</v>
      </c>
      <c r="B72" s="25" t="s">
        <v>88</v>
      </c>
      <c r="C72" s="6">
        <v>1</v>
      </c>
      <c r="D72" s="6" t="s">
        <v>108</v>
      </c>
      <c r="E72" s="25" t="s">
        <v>116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7"/>
      <c r="AF72" s="19">
        <f t="shared" si="4"/>
        <v>0</v>
      </c>
    </row>
    <row r="73" spans="1:32" x14ac:dyDescent="0.2">
      <c r="A73" s="25" t="s">
        <v>149</v>
      </c>
      <c r="B73" s="25" t="s">
        <v>89</v>
      </c>
      <c r="C73" s="25">
        <v>1</v>
      </c>
      <c r="D73" s="25" t="s">
        <v>108</v>
      </c>
      <c r="E73" s="6" t="s">
        <v>116</v>
      </c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7"/>
      <c r="AF73" s="19">
        <f t="shared" si="4"/>
        <v>0</v>
      </c>
    </row>
    <row r="74" spans="1:32" x14ac:dyDescent="0.2">
      <c r="A74" s="25" t="s">
        <v>150</v>
      </c>
      <c r="B74" s="1" t="s">
        <v>165</v>
      </c>
      <c r="C74" s="25">
        <v>1</v>
      </c>
      <c r="D74" s="25" t="s">
        <v>108</v>
      </c>
      <c r="E74" s="6" t="s">
        <v>116</v>
      </c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7"/>
      <c r="AF74" s="19">
        <f t="shared" si="4"/>
        <v>0</v>
      </c>
    </row>
    <row r="75" spans="1:32" x14ac:dyDescent="0.2">
      <c r="A75" s="25" t="s">
        <v>151</v>
      </c>
      <c r="B75" s="25" t="s">
        <v>90</v>
      </c>
      <c r="C75" s="25">
        <v>1</v>
      </c>
      <c r="D75" s="25" t="s">
        <v>108</v>
      </c>
      <c r="E75" s="6" t="s">
        <v>116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7"/>
      <c r="AF75" s="19">
        <f t="shared" si="4"/>
        <v>0</v>
      </c>
    </row>
    <row r="76" spans="1:32" x14ac:dyDescent="0.2">
      <c r="A76" s="25" t="s">
        <v>152</v>
      </c>
      <c r="B76" s="25" t="s">
        <v>92</v>
      </c>
      <c r="C76" s="25">
        <v>1</v>
      </c>
      <c r="D76" s="25" t="s">
        <v>108</v>
      </c>
      <c r="E76" s="6" t="s">
        <v>116</v>
      </c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7"/>
      <c r="AF76" s="19">
        <f t="shared" si="4"/>
        <v>0</v>
      </c>
    </row>
    <row r="77" spans="1:32" x14ac:dyDescent="0.2">
      <c r="A77" s="25" t="s">
        <v>153</v>
      </c>
      <c r="B77" s="25" t="s">
        <v>91</v>
      </c>
      <c r="C77" s="25">
        <v>1</v>
      </c>
      <c r="D77" s="25" t="s">
        <v>108</v>
      </c>
      <c r="E77" s="6" t="s">
        <v>116</v>
      </c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7"/>
      <c r="AF77" s="19">
        <f t="shared" si="4"/>
        <v>0</v>
      </c>
    </row>
    <row r="78" spans="1:32" x14ac:dyDescent="0.2">
      <c r="A78" s="25" t="s">
        <v>154</v>
      </c>
      <c r="B78" s="25" t="s">
        <v>93</v>
      </c>
      <c r="C78" s="6">
        <v>1</v>
      </c>
      <c r="D78" s="6" t="s">
        <v>108</v>
      </c>
      <c r="E78" s="25" t="s">
        <v>116</v>
      </c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7"/>
      <c r="AF78" s="19">
        <f t="shared" si="4"/>
        <v>0</v>
      </c>
    </row>
    <row r="79" spans="1:32" x14ac:dyDescent="0.2">
      <c r="A79" s="25" t="s">
        <v>155</v>
      </c>
      <c r="B79" s="25" t="s">
        <v>94</v>
      </c>
      <c r="C79" s="25">
        <v>1</v>
      </c>
      <c r="D79" s="25" t="s">
        <v>108</v>
      </c>
      <c r="E79" s="6" t="s">
        <v>116</v>
      </c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7"/>
      <c r="AF79" s="19">
        <f t="shared" si="4"/>
        <v>0</v>
      </c>
    </row>
    <row r="80" spans="1:32" x14ac:dyDescent="0.2">
      <c r="A80" s="25" t="s">
        <v>156</v>
      </c>
      <c r="B80" s="25" t="s">
        <v>95</v>
      </c>
      <c r="C80" s="25">
        <v>1</v>
      </c>
      <c r="D80" s="25" t="s">
        <v>108</v>
      </c>
      <c r="E80" s="6" t="s">
        <v>116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7"/>
      <c r="AF80" s="19">
        <f t="shared" si="4"/>
        <v>0</v>
      </c>
    </row>
    <row r="81" spans="1:32" x14ac:dyDescent="0.2">
      <c r="A81" s="25" t="s">
        <v>157</v>
      </c>
      <c r="B81" s="25" t="s">
        <v>96</v>
      </c>
      <c r="C81" s="25">
        <v>1</v>
      </c>
      <c r="D81" s="25" t="s">
        <v>108</v>
      </c>
      <c r="E81" s="6" t="s">
        <v>116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7"/>
      <c r="AF81" s="19">
        <f t="shared" si="4"/>
        <v>0</v>
      </c>
    </row>
    <row r="82" spans="1:32" x14ac:dyDescent="0.2">
      <c r="A82" s="25" t="s">
        <v>158</v>
      </c>
      <c r="B82" s="25" t="s">
        <v>97</v>
      </c>
      <c r="C82" s="25">
        <v>1</v>
      </c>
      <c r="D82" s="25" t="s">
        <v>108</v>
      </c>
      <c r="E82" s="6" t="s">
        <v>116</v>
      </c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7"/>
      <c r="AF82" s="19">
        <f t="shared" si="4"/>
        <v>0</v>
      </c>
    </row>
    <row r="83" spans="1:32" x14ac:dyDescent="0.2">
      <c r="A83" s="25" t="s">
        <v>159</v>
      </c>
      <c r="B83" s="25" t="s">
        <v>98</v>
      </c>
      <c r="C83" s="6">
        <v>1</v>
      </c>
      <c r="D83" s="6" t="s">
        <v>108</v>
      </c>
      <c r="E83" s="25" t="s">
        <v>116</v>
      </c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7"/>
      <c r="AF83" s="19">
        <f t="shared" si="4"/>
        <v>0</v>
      </c>
    </row>
    <row r="84" spans="1:32" x14ac:dyDescent="0.2">
      <c r="A84" s="25" t="s">
        <v>160</v>
      </c>
      <c r="B84" s="25" t="s">
        <v>99</v>
      </c>
      <c r="C84" s="25">
        <v>1</v>
      </c>
      <c r="D84" s="25" t="s">
        <v>108</v>
      </c>
      <c r="E84" s="6" t="s">
        <v>116</v>
      </c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7"/>
      <c r="AF84" s="19">
        <f t="shared" si="4"/>
        <v>0</v>
      </c>
    </row>
    <row r="85" spans="1:32" x14ac:dyDescent="0.2">
      <c r="A85" s="25" t="s">
        <v>161</v>
      </c>
      <c r="B85" s="25" t="s">
        <v>100</v>
      </c>
      <c r="C85" s="25">
        <v>1</v>
      </c>
      <c r="D85" s="25" t="s">
        <v>108</v>
      </c>
      <c r="E85" s="6" t="s">
        <v>116</v>
      </c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7"/>
      <c r="AF85" s="19">
        <f t="shared" si="4"/>
        <v>0</v>
      </c>
    </row>
    <row r="86" spans="1:32" x14ac:dyDescent="0.2">
      <c r="A86" s="25" t="s">
        <v>162</v>
      </c>
      <c r="B86" s="25" t="s">
        <v>101</v>
      </c>
      <c r="C86" s="25">
        <v>1</v>
      </c>
      <c r="D86" s="25" t="s">
        <v>108</v>
      </c>
      <c r="E86" s="6" t="s">
        <v>116</v>
      </c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7"/>
      <c r="AF86" s="19">
        <f t="shared" si="4"/>
        <v>0</v>
      </c>
    </row>
    <row r="87" spans="1:32" x14ac:dyDescent="0.2">
      <c r="A87" s="25" t="s">
        <v>163</v>
      </c>
      <c r="B87" s="25" t="s">
        <v>102</v>
      </c>
      <c r="C87" s="25">
        <v>1</v>
      </c>
      <c r="D87" s="25" t="s">
        <v>108</v>
      </c>
      <c r="E87" s="6" t="s">
        <v>116</v>
      </c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7"/>
      <c r="AF87" s="19">
        <f t="shared" si="4"/>
        <v>0</v>
      </c>
    </row>
    <row r="88" spans="1:32" x14ac:dyDescent="0.2">
      <c r="A88" s="25" t="s">
        <v>164</v>
      </c>
      <c r="B88" s="25" t="s">
        <v>103</v>
      </c>
      <c r="C88" s="6">
        <v>1</v>
      </c>
      <c r="D88" s="6" t="s">
        <v>108</v>
      </c>
      <c r="E88" s="25" t="s">
        <v>116</v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7"/>
      <c r="AF88" s="19">
        <f t="shared" si="4"/>
        <v>0</v>
      </c>
    </row>
    <row r="89" spans="1:32" x14ac:dyDescent="0.2">
      <c r="A89" s="25" t="s">
        <v>166</v>
      </c>
      <c r="B89" s="25" t="s">
        <v>104</v>
      </c>
      <c r="C89" s="25">
        <v>1</v>
      </c>
      <c r="D89" s="25" t="s">
        <v>108</v>
      </c>
      <c r="E89" s="6" t="s">
        <v>116</v>
      </c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7"/>
      <c r="AF89" s="19">
        <f t="shared" si="4"/>
        <v>0</v>
      </c>
    </row>
    <row r="90" spans="1:32" x14ac:dyDescent="0.2">
      <c r="A90" s="25" t="s">
        <v>65</v>
      </c>
      <c r="B90" s="25" t="s">
        <v>105</v>
      </c>
      <c r="C90" s="25">
        <v>1</v>
      </c>
      <c r="D90" s="25" t="s">
        <v>108</v>
      </c>
      <c r="E90" s="6" t="s">
        <v>116</v>
      </c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7"/>
      <c r="AF90" s="19">
        <f t="shared" si="4"/>
        <v>0</v>
      </c>
    </row>
    <row r="91" spans="1:32" x14ac:dyDescent="0.2">
      <c r="A91" s="25" t="s">
        <v>66</v>
      </c>
      <c r="B91" s="25" t="s">
        <v>167</v>
      </c>
      <c r="C91" s="25">
        <v>1</v>
      </c>
      <c r="D91" s="25" t="s">
        <v>108</v>
      </c>
      <c r="E91" s="35" t="s">
        <v>116</v>
      </c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7"/>
      <c r="AF91" s="19">
        <f t="shared" si="4"/>
        <v>0</v>
      </c>
    </row>
    <row r="92" spans="1:32" x14ac:dyDescent="0.2">
      <c r="A92" s="25" t="s">
        <v>67</v>
      </c>
      <c r="B92" s="25" t="s">
        <v>168</v>
      </c>
      <c r="C92" s="25">
        <v>1</v>
      </c>
      <c r="D92" s="25" t="s">
        <v>108</v>
      </c>
      <c r="E92" s="35" t="s">
        <v>116</v>
      </c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7"/>
      <c r="AF92" s="19">
        <f t="shared" si="4"/>
        <v>0</v>
      </c>
    </row>
    <row r="93" spans="1:32" x14ac:dyDescent="0.2">
      <c r="A93" s="25"/>
      <c r="B93" s="25"/>
      <c r="C93" s="25"/>
      <c r="D93" s="25"/>
      <c r="E93" s="25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7"/>
      <c r="AF93" s="19"/>
    </row>
    <row r="94" spans="1:32" s="40" customFormat="1" x14ac:dyDescent="0.2">
      <c r="A94" s="41"/>
      <c r="B94" s="42" t="s">
        <v>111</v>
      </c>
      <c r="C94" s="42"/>
      <c r="D94" s="42"/>
      <c r="E94" s="42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4"/>
      <c r="AF94" s="45"/>
    </row>
    <row r="95" spans="1:32" x14ac:dyDescent="0.2">
      <c r="A95" s="25"/>
      <c r="B95" s="28" t="s">
        <v>53</v>
      </c>
      <c r="C95" s="28"/>
      <c r="D95" s="28"/>
      <c r="E95" s="28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7"/>
      <c r="AF95" s="19"/>
    </row>
    <row r="96" spans="1:32" x14ac:dyDescent="0.2">
      <c r="A96" s="25" t="s">
        <v>55</v>
      </c>
      <c r="B96" s="25" t="s">
        <v>59</v>
      </c>
      <c r="C96" s="6">
        <v>1</v>
      </c>
      <c r="D96" s="6" t="s">
        <v>108</v>
      </c>
      <c r="E96" s="25" t="s">
        <v>116</v>
      </c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7"/>
      <c r="AF96" s="19">
        <f t="shared" ref="AF96:AF98" si="5">F96*F$8+G96*G$8+H96*H$8+I96*I$8+J96*J$8+K96*K$8+L96*L$8+M96*M$8+N96*N$8+O96*O$8+P96*P$8+Q96*Q$8+R96*R$8+S96*S$8+T96*T$8+U96*U$8+V96*V$8+W96*W$8+X96*X$8+Y96*Y$8+Z96*Z$8+AA96*AA$8+AB96*AB$8+AC96*AC$8+AD96*AD$8+AE96</f>
        <v>0</v>
      </c>
    </row>
    <row r="97" spans="1:32" x14ac:dyDescent="0.2">
      <c r="A97" s="25" t="s">
        <v>169</v>
      </c>
      <c r="B97" s="25" t="s">
        <v>57</v>
      </c>
      <c r="C97" s="25">
        <v>1</v>
      </c>
      <c r="D97" s="25" t="s">
        <v>108</v>
      </c>
      <c r="E97" s="6" t="s">
        <v>116</v>
      </c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7"/>
      <c r="AF97" s="19">
        <f t="shared" si="5"/>
        <v>0</v>
      </c>
    </row>
    <row r="98" spans="1:32" x14ac:dyDescent="0.2">
      <c r="A98" s="25" t="s">
        <v>170</v>
      </c>
      <c r="B98" s="25" t="s">
        <v>58</v>
      </c>
      <c r="C98" s="25">
        <v>1</v>
      </c>
      <c r="D98" s="25" t="s">
        <v>108</v>
      </c>
      <c r="E98" s="6" t="s">
        <v>116</v>
      </c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7"/>
      <c r="AF98" s="19">
        <f t="shared" si="5"/>
        <v>0</v>
      </c>
    </row>
    <row r="99" spans="1:32" x14ac:dyDescent="0.2">
      <c r="A99" s="25" t="s">
        <v>171</v>
      </c>
      <c r="B99" s="52" t="s">
        <v>187</v>
      </c>
      <c r="C99" s="54">
        <v>1</v>
      </c>
      <c r="D99" s="54" t="s">
        <v>108</v>
      </c>
      <c r="E99" s="25" t="s">
        <v>113</v>
      </c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7"/>
      <c r="AF99" s="53">
        <v>1000</v>
      </c>
    </row>
    <row r="100" spans="1:32" x14ac:dyDescent="0.2">
      <c r="A100" s="25" t="s">
        <v>172</v>
      </c>
      <c r="B100" s="25" t="s">
        <v>60</v>
      </c>
      <c r="C100" s="25">
        <v>1</v>
      </c>
      <c r="D100" s="25" t="s">
        <v>108</v>
      </c>
      <c r="E100" s="6" t="s">
        <v>116</v>
      </c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7"/>
      <c r="AF100" s="19">
        <f t="shared" ref="AF96:AF106" si="6">F100*F$8+G100*G$8+H100*H$8+I100*I$8+J100*J$8+K100*K$8+L100*L$8+M100*M$8+N100*N$8+O100*O$8+P100*P$8+Q100*Q$8+R100*R$8+S100*S$8+T100*T$8+U100*U$8+V100*V$8+W100*W$8+X100*X$8+Y100*Y$8+Z100*Z$8+AA100*AA$8+AB100*AB$8+AC100*AC$8+AD100*AD$7+AE100</f>
        <v>0</v>
      </c>
    </row>
    <row r="101" spans="1:32" x14ac:dyDescent="0.2">
      <c r="A101" s="25" t="s">
        <v>173</v>
      </c>
      <c r="B101" s="52" t="s">
        <v>188</v>
      </c>
      <c r="C101" s="52">
        <v>1</v>
      </c>
      <c r="D101" s="52" t="s">
        <v>108</v>
      </c>
      <c r="E101" s="6" t="s">
        <v>113</v>
      </c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7"/>
      <c r="AF101" s="53">
        <v>3000</v>
      </c>
    </row>
    <row r="102" spans="1:32" x14ac:dyDescent="0.2">
      <c r="A102" s="25" t="s">
        <v>174</v>
      </c>
      <c r="B102" s="52" t="s">
        <v>194</v>
      </c>
      <c r="C102" s="54">
        <v>1</v>
      </c>
      <c r="D102" s="54" t="s">
        <v>108</v>
      </c>
      <c r="E102" s="25" t="s">
        <v>113</v>
      </c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7"/>
      <c r="AF102" s="53">
        <v>1000</v>
      </c>
    </row>
    <row r="103" spans="1:32" x14ac:dyDescent="0.2">
      <c r="A103" s="25" t="s">
        <v>175</v>
      </c>
      <c r="B103" s="25" t="s">
        <v>61</v>
      </c>
      <c r="C103" s="25">
        <v>1</v>
      </c>
      <c r="D103" s="25" t="s">
        <v>108</v>
      </c>
      <c r="E103" s="6" t="s">
        <v>116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7"/>
      <c r="AF103" s="19">
        <f t="shared" ref="AF103:AF106" si="7">F103*F$8+G103*G$8+H103*H$8+I103*I$8+J103*J$8+K103*K$8+L103*L$8+M103*M$8+N103*N$8+O103*O$8+P103*P$8+Q103*Q$8+R103*R$8+S103*S$8+T103*T$8+U103*U$8+V103*V$8+W103*W$8+X103*X$8+Y103*Y$8+Z103*Z$8+AA103*AA$8+AB103*AB$8+AC103*AC$8+AD103*AD$8+AE103</f>
        <v>0</v>
      </c>
    </row>
    <row r="104" spans="1:32" x14ac:dyDescent="0.2">
      <c r="A104" s="25" t="s">
        <v>176</v>
      </c>
      <c r="B104" s="25" t="s">
        <v>62</v>
      </c>
      <c r="C104" s="25">
        <v>1</v>
      </c>
      <c r="D104" s="25" t="s">
        <v>108</v>
      </c>
      <c r="E104" s="6" t="s">
        <v>116</v>
      </c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7"/>
      <c r="AF104" s="19">
        <f t="shared" si="7"/>
        <v>0</v>
      </c>
    </row>
    <row r="105" spans="1:32" x14ac:dyDescent="0.2">
      <c r="A105" s="25" t="s">
        <v>177</v>
      </c>
      <c r="B105" s="25" t="s">
        <v>63</v>
      </c>
      <c r="C105" s="6">
        <v>1</v>
      </c>
      <c r="D105" s="6" t="s">
        <v>108</v>
      </c>
      <c r="E105" s="25" t="s">
        <v>116</v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7"/>
      <c r="AF105" s="19">
        <f t="shared" si="7"/>
        <v>0</v>
      </c>
    </row>
    <row r="106" spans="1:32" x14ac:dyDescent="0.2">
      <c r="A106" s="25" t="s">
        <v>178</v>
      </c>
      <c r="B106" s="25" t="s">
        <v>64</v>
      </c>
      <c r="C106" s="25">
        <v>1</v>
      </c>
      <c r="D106" s="25" t="s">
        <v>108</v>
      </c>
      <c r="E106" s="6" t="s">
        <v>116</v>
      </c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7"/>
      <c r="AF106" s="19">
        <f t="shared" si="7"/>
        <v>0</v>
      </c>
    </row>
    <row r="107" spans="1:32" x14ac:dyDescent="0.2">
      <c r="A107" s="25"/>
      <c r="B107" s="25"/>
      <c r="C107" s="25"/>
      <c r="D107" s="25"/>
      <c r="E107" s="25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7"/>
      <c r="AF107" s="29"/>
    </row>
    <row r="108" spans="1:32" s="40" customFormat="1" x14ac:dyDescent="0.2">
      <c r="A108" s="41"/>
      <c r="B108" s="42" t="s">
        <v>112</v>
      </c>
      <c r="C108" s="41"/>
      <c r="D108" s="41"/>
      <c r="E108" s="41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4"/>
      <c r="AF108" s="45"/>
    </row>
    <row r="109" spans="1:32" x14ac:dyDescent="0.2">
      <c r="A109" s="28"/>
      <c r="B109" s="28" t="s">
        <v>54</v>
      </c>
      <c r="C109" s="28"/>
      <c r="D109" s="28"/>
      <c r="E109" s="28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7"/>
      <c r="AF109" s="29"/>
    </row>
    <row r="110" spans="1:32" x14ac:dyDescent="0.2">
      <c r="A110" s="55" t="s">
        <v>179</v>
      </c>
      <c r="B110" s="55" t="s">
        <v>56</v>
      </c>
      <c r="C110" s="55">
        <v>16</v>
      </c>
      <c r="D110" s="55" t="s">
        <v>114</v>
      </c>
      <c r="E110" s="55" t="s">
        <v>113</v>
      </c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7"/>
      <c r="AF110" s="58"/>
    </row>
    <row r="111" spans="1:32" x14ac:dyDescent="0.2">
      <c r="A111" s="25"/>
      <c r="B111" s="25"/>
      <c r="C111" s="25"/>
      <c r="D111" s="25"/>
      <c r="E111" s="25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7"/>
      <c r="AF111" s="29"/>
    </row>
    <row r="112" spans="1:32" s="9" customFormat="1" ht="24" x14ac:dyDescent="0.2">
      <c r="A112" s="10" t="s">
        <v>19</v>
      </c>
      <c r="B112" s="10"/>
      <c r="C112" s="10"/>
      <c r="D112" s="10"/>
      <c r="E112" s="10"/>
      <c r="F112" s="11">
        <f>SUM(F10:F111)</f>
        <v>0</v>
      </c>
      <c r="G112" s="11">
        <f t="shared" ref="G112:AE112" si="8">SUM(G12:G110)</f>
        <v>0</v>
      </c>
      <c r="H112" s="11">
        <f t="shared" si="8"/>
        <v>0</v>
      </c>
      <c r="I112" s="11">
        <f>SUM(I11:I110)</f>
        <v>0</v>
      </c>
      <c r="J112" s="11">
        <f t="shared" ref="J112:Z112" si="9">SUM(J11:J110)</f>
        <v>0</v>
      </c>
      <c r="K112" s="11">
        <f t="shared" si="9"/>
        <v>0</v>
      </c>
      <c r="L112" s="11">
        <f t="shared" si="9"/>
        <v>0</v>
      </c>
      <c r="M112" s="11">
        <f t="shared" si="9"/>
        <v>0</v>
      </c>
      <c r="N112" s="11">
        <f t="shared" si="9"/>
        <v>0</v>
      </c>
      <c r="O112" s="11">
        <f t="shared" si="9"/>
        <v>0</v>
      </c>
      <c r="P112" s="11">
        <f t="shared" si="9"/>
        <v>0</v>
      </c>
      <c r="Q112" s="11">
        <f t="shared" si="9"/>
        <v>0</v>
      </c>
      <c r="R112" s="11">
        <f t="shared" si="9"/>
        <v>0</v>
      </c>
      <c r="S112" s="11">
        <f t="shared" si="9"/>
        <v>0</v>
      </c>
      <c r="T112" s="11">
        <f t="shared" si="9"/>
        <v>0</v>
      </c>
      <c r="U112" s="11">
        <f t="shared" si="9"/>
        <v>0</v>
      </c>
      <c r="V112" s="11">
        <f t="shared" si="9"/>
        <v>0</v>
      </c>
      <c r="W112" s="11">
        <f t="shared" si="9"/>
        <v>0</v>
      </c>
      <c r="X112" s="11">
        <f t="shared" si="9"/>
        <v>0</v>
      </c>
      <c r="Y112" s="11">
        <f t="shared" si="9"/>
        <v>0</v>
      </c>
      <c r="Z112" s="11">
        <f t="shared" si="9"/>
        <v>0</v>
      </c>
      <c r="AA112" s="11">
        <f t="shared" si="8"/>
        <v>0</v>
      </c>
      <c r="AB112" s="11">
        <f t="shared" si="8"/>
        <v>0</v>
      </c>
      <c r="AC112" s="11">
        <f t="shared" si="8"/>
        <v>0</v>
      </c>
      <c r="AD112" s="11">
        <f t="shared" si="8"/>
        <v>0</v>
      </c>
      <c r="AE112" s="18">
        <f>SUM(AE11:AE110)</f>
        <v>0</v>
      </c>
      <c r="AF112" s="21">
        <f>SUM(AF11:AF111)</f>
        <v>10000</v>
      </c>
    </row>
    <row r="113" spans="1:32" s="4" customFormat="1" ht="15" customHeight="1" x14ac:dyDescent="0.2">
      <c r="A113" s="73" t="s">
        <v>17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5"/>
      <c r="AF113" s="22">
        <f>SUM(AF112)</f>
        <v>10000</v>
      </c>
    </row>
    <row r="114" spans="1:32" ht="20.100000000000001" customHeight="1" x14ac:dyDescent="0.2">
      <c r="A114" s="82" t="s">
        <v>12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4"/>
    </row>
    <row r="115" spans="1:32" x14ac:dyDescent="0.2">
      <c r="A115" s="15" t="s">
        <v>180</v>
      </c>
      <c r="B115" s="31"/>
      <c r="C115" s="31"/>
      <c r="D115" s="31"/>
      <c r="E115" s="31"/>
      <c r="F115" s="79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1"/>
      <c r="AF115" s="20">
        <v>25000</v>
      </c>
    </row>
    <row r="116" spans="1:32" x14ac:dyDescent="0.2">
      <c r="A116" s="46" t="s">
        <v>22</v>
      </c>
      <c r="B116" s="47"/>
      <c r="C116" s="47"/>
      <c r="D116" s="47"/>
      <c r="E116" s="47"/>
      <c r="F116" s="48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50"/>
      <c r="AF116" s="51">
        <v>5000</v>
      </c>
    </row>
    <row r="117" spans="1:32" s="9" customFormat="1" x14ac:dyDescent="0.2">
      <c r="A117" s="10" t="s">
        <v>21</v>
      </c>
      <c r="B117" s="32"/>
      <c r="C117" s="32"/>
      <c r="D117" s="32"/>
      <c r="E117" s="32"/>
      <c r="F117" s="76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8"/>
      <c r="AF117" s="21">
        <f>SUM(AF115:AF116)</f>
        <v>30000</v>
      </c>
    </row>
    <row r="118" spans="1:32" s="4" customFormat="1" ht="15" customHeight="1" x14ac:dyDescent="0.2">
      <c r="A118" s="12" t="s">
        <v>8</v>
      </c>
      <c r="B118" s="12"/>
      <c r="C118" s="12"/>
      <c r="D118" s="12"/>
      <c r="E118" s="12"/>
      <c r="F118" s="5">
        <f>SUM(F112)</f>
        <v>0</v>
      </c>
      <c r="G118" s="5">
        <f t="shared" ref="G118:AD118" si="10">SUM(G112)</f>
        <v>0</v>
      </c>
      <c r="H118" s="5">
        <f t="shared" si="10"/>
        <v>0</v>
      </c>
      <c r="I118" s="5">
        <f t="shared" si="10"/>
        <v>0</v>
      </c>
      <c r="J118" s="5">
        <f t="shared" si="10"/>
        <v>0</v>
      </c>
      <c r="K118" s="5">
        <f t="shared" si="10"/>
        <v>0</v>
      </c>
      <c r="L118" s="5">
        <f t="shared" si="10"/>
        <v>0</v>
      </c>
      <c r="M118" s="5">
        <f t="shared" si="10"/>
        <v>0</v>
      </c>
      <c r="N118" s="5">
        <f t="shared" si="10"/>
        <v>0</v>
      </c>
      <c r="O118" s="5">
        <f t="shared" si="10"/>
        <v>0</v>
      </c>
      <c r="P118" s="5">
        <f t="shared" si="10"/>
        <v>0</v>
      </c>
      <c r="Q118" s="5">
        <f t="shared" si="10"/>
        <v>0</v>
      </c>
      <c r="R118" s="5">
        <f t="shared" si="10"/>
        <v>0</v>
      </c>
      <c r="S118" s="5">
        <f t="shared" si="10"/>
        <v>0</v>
      </c>
      <c r="T118" s="5">
        <f t="shared" si="10"/>
        <v>0</v>
      </c>
      <c r="U118" s="5">
        <f t="shared" si="10"/>
        <v>0</v>
      </c>
      <c r="V118" s="5">
        <f t="shared" si="10"/>
        <v>0</v>
      </c>
      <c r="W118" s="5">
        <f t="shared" si="10"/>
        <v>0</v>
      </c>
      <c r="X118" s="5">
        <f t="shared" si="10"/>
        <v>0</v>
      </c>
      <c r="Y118" s="5">
        <f t="shared" si="10"/>
        <v>0</v>
      </c>
      <c r="Z118" s="5">
        <f t="shared" si="10"/>
        <v>0</v>
      </c>
      <c r="AA118" s="5">
        <f t="shared" si="10"/>
        <v>0</v>
      </c>
      <c r="AB118" s="5">
        <f t="shared" si="10"/>
        <v>0</v>
      </c>
      <c r="AC118" s="5">
        <f t="shared" si="10"/>
        <v>0</v>
      </c>
      <c r="AD118" s="5">
        <f t="shared" si="10"/>
        <v>0</v>
      </c>
      <c r="AE118" s="5"/>
      <c r="AF118" s="5">
        <f>SUM(F118:AD118)</f>
        <v>0</v>
      </c>
    </row>
    <row r="119" spans="1:32" s="4" customFormat="1" ht="15" customHeight="1" x14ac:dyDescent="0.2">
      <c r="A119" s="12" t="s">
        <v>9</v>
      </c>
      <c r="B119" s="30"/>
      <c r="C119" s="30"/>
      <c r="D119" s="30"/>
      <c r="E119" s="30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4"/>
      <c r="AE119" s="14"/>
      <c r="AF119" s="22">
        <f>AF113+AF117</f>
        <v>40000</v>
      </c>
    </row>
  </sheetData>
  <mergeCells count="25">
    <mergeCell ref="A113:AE113"/>
    <mergeCell ref="F117:AE117"/>
    <mergeCell ref="F115:AE115"/>
    <mergeCell ref="A114:AF114"/>
    <mergeCell ref="F5:AF5"/>
    <mergeCell ref="U6:W6"/>
    <mergeCell ref="X6:Z6"/>
    <mergeCell ref="AA6:AC6"/>
    <mergeCell ref="A9:AF9"/>
    <mergeCell ref="A6:A8"/>
    <mergeCell ref="AF6:AF8"/>
    <mergeCell ref="F6:H6"/>
    <mergeCell ref="I6:K6"/>
    <mergeCell ref="L6:N6"/>
    <mergeCell ref="O6:Q6"/>
    <mergeCell ref="R6:T6"/>
    <mergeCell ref="AE6:AE8"/>
    <mergeCell ref="AD7:AD8"/>
    <mergeCell ref="A1:AF1"/>
    <mergeCell ref="F4:AF4"/>
    <mergeCell ref="F3:AF3"/>
    <mergeCell ref="B6:B8"/>
    <mergeCell ref="C6:C8"/>
    <mergeCell ref="D6:D8"/>
    <mergeCell ref="E6:E8"/>
  </mergeCells>
  <phoneticPr fontId="7" type="noConversion"/>
  <pageMargins left="0.19685039370078741" right="0.19685039370078741" top="0.39370078740157483" bottom="0.15748031496062992" header="0.11811023622047245" footer="0.11811023622047245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6" sqref="F6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Inschrijfstaat</vt:lpstr>
      <vt:lpstr>Blad1</vt:lpstr>
      <vt:lpstr>Blad2</vt:lpstr>
      <vt:lpstr>Inschrijfstaat!Afdrukbereik</vt:lpstr>
    </vt:vector>
  </TitlesOfParts>
  <Company>Gemeente Roermond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 León Adams</dc:creator>
  <cp:lastModifiedBy>José De León Adams</cp:lastModifiedBy>
  <cp:lastPrinted>2024-03-23T13:36:15Z</cp:lastPrinted>
  <dcterms:created xsi:type="dcterms:W3CDTF">2017-07-28T10:58:41Z</dcterms:created>
  <dcterms:modified xsi:type="dcterms:W3CDTF">2024-09-05T07:40:04Z</dcterms:modified>
</cp:coreProperties>
</file>