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rmerend.local\data\DataLab\Contracten\aanbesteding hosting 2024\"/>
    </mc:Choice>
  </mc:AlternateContent>
  <xr:revisionPtr revIDLastSave="0" documentId="8_{1441A315-221E-474B-9AA4-604A69A205B3}" xr6:coauthVersionLast="47" xr6:coauthVersionMax="47" xr10:uidLastSave="{00000000-0000-0000-0000-000000000000}"/>
  <bookViews>
    <workbookView xWindow="5505" yWindow="345" windowWidth="21600" windowHeight="11385" xr2:uid="{7A3D5B93-41D6-4916-B356-55C25B38BC58}"/>
  </bookViews>
  <sheets>
    <sheet name="Prijsinvulformulier" sheetId="1" r:id="rId1"/>
    <sheet name="Onderbouwing prij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D25" i="1"/>
  <c r="B33" i="1"/>
  <c r="E27" i="1"/>
  <c r="E25" i="1"/>
  <c r="E26" i="1"/>
  <c r="E24" i="1"/>
  <c r="D26" i="1"/>
  <c r="D24" i="1"/>
  <c r="D27" i="1" s="1"/>
  <c r="C27" i="1"/>
  <c r="C10" i="1"/>
  <c r="C15" i="1"/>
  <c r="C16" i="1"/>
  <c r="C14" i="1"/>
  <c r="C17" i="1" s="1"/>
  <c r="B21" i="1"/>
  <c r="B32" i="1" s="1"/>
  <c r="B11" i="1"/>
  <c r="C11" i="1" l="1"/>
  <c r="B30" i="1" s="1"/>
  <c r="B34" i="1" s="1"/>
  <c r="B36" i="1" s="1"/>
</calcChain>
</file>

<file path=xl/sharedStrings.xml><?xml version="1.0" encoding="utf-8"?>
<sst xmlns="http://schemas.openxmlformats.org/spreadsheetml/2006/main" count="53" uniqueCount="49">
  <si>
    <t>Naam Inschrijver:</t>
  </si>
  <si>
    <t>De layout van dit document mag niet worden aangepast, op straffe van uitsluiting van verder deelname aan de aanbesteding.</t>
  </si>
  <si>
    <t>Bedragen in euro en excl. BTW</t>
  </si>
  <si>
    <t>Bedragen afronden op gehele getallen</t>
  </si>
  <si>
    <t>Totaal</t>
  </si>
  <si>
    <t>Eenmalige kosten</t>
  </si>
  <si>
    <t>Uurtarief</t>
  </si>
  <si>
    <t>Aangeboden totaalprijs door leverancier:</t>
  </si>
  <si>
    <t>TOTAAL VERGELIJKINGSPRIJS:</t>
  </si>
  <si>
    <t>excl. BTW</t>
  </si>
  <si>
    <t>Minimale vergelijkingsprijs</t>
  </si>
  <si>
    <t>Maximale vergelijkingsprijs</t>
  </si>
  <si>
    <t>Maximale punten</t>
  </si>
  <si>
    <t>Naam contactpersoon Inschrijver:</t>
  </si>
  <si>
    <t>Datum akkoord Inschrijver:</t>
  </si>
  <si>
    <t>Handtekening contactpersoon Inschrijver:</t>
  </si>
  <si>
    <t>Prijzenblad Datalab beheer, ontwikkeling en hosting</t>
  </si>
  <si>
    <t xml:space="preserve">Akkoord op aangeboden/gecontroleerde prijs door inschrijver </t>
  </si>
  <si>
    <t>Implementatiekosten (inclusief migratie en alle opstartkosten)</t>
  </si>
  <si>
    <t>Deel 2 hosting</t>
  </si>
  <si>
    <t>Totaal over 8 jaar</t>
  </si>
  <si>
    <t>Prijs per jaar</t>
  </si>
  <si>
    <t>Totaal Deel 2 hosting</t>
  </si>
  <si>
    <t>Totaal Deel 3 implementatie</t>
  </si>
  <si>
    <t>Totaal Deel 4 ontwikkeling</t>
  </si>
  <si>
    <t>PUNTEN GC PRIJS (Let op, deze formule werkt pas als het prijzenblad is ingevuld)</t>
  </si>
  <si>
    <t>Deel Implementatiekosten</t>
  </si>
  <si>
    <t>Deel 1 beheer en onderhoud</t>
  </si>
  <si>
    <t>Totaal Deel 1 beheer en onderhoud</t>
  </si>
  <si>
    <t>Hosting op basis van huidige situatie (- 20% en + 20%)</t>
  </si>
  <si>
    <t xml:space="preserve">Hosting &gt; 50% bovenop de huidige situatie </t>
  </si>
  <si>
    <t xml:space="preserve">Uurtarief van ontwikkelaar / businessconsultant junior </t>
  </si>
  <si>
    <t>Uurtarief van ontwikkelaar / businessconsultant medior</t>
  </si>
  <si>
    <t>Uurtarief van ontwikkelaar / businessconsultant senior</t>
  </si>
  <si>
    <t xml:space="preserve">Hosting 20% - 50% bovenop de huidige situatie </t>
  </si>
  <si>
    <t>Beheer en onderhoud applicaties op basis van de huidige situatie</t>
  </si>
  <si>
    <t>Totaal gemiddeld gewogen prijs voor acht jaar</t>
  </si>
  <si>
    <t xml:space="preserve">Onderbouwing hosting </t>
  </si>
  <si>
    <t>Onderbouwing beheer en onderhoud</t>
  </si>
  <si>
    <t xml:space="preserve">Onderbouwing implementatie </t>
  </si>
  <si>
    <t>Geef hier een onderbouwing van de prijs voor beheer en onderhoud, ga hierbij waar mogelijk in op specifieke applicaties.</t>
  </si>
  <si>
    <t>Geef hier een onderbouwing van de prijs voor hosting, ga hierbij waar mogelijk in op opslag, rekenkracht en netwerk.</t>
  </si>
  <si>
    <t>Geef hier een onderbouwing van de prijs voor de implementatie. Ga hierbij in op de uit te voerren werkzaamheden.</t>
  </si>
  <si>
    <t xml:space="preserve">Formule: Score = 300*((650000 – inschrijfprijs)/(650000-500000)) </t>
  </si>
  <si>
    <t>Deel 4 Ontwikkeling en aanverwante adviesdiensten</t>
  </si>
  <si>
    <t>Percentage inzet aantal uren (fictief aantal voor 8 jaar is 1750)</t>
  </si>
  <si>
    <t>Aantal uren (% * 1750)</t>
  </si>
  <si>
    <t>LET OP: cel C27 moet in totaal 100 zijn en cel D27 moet in totaal 1750 zijn</t>
  </si>
  <si>
    <t xml:space="preserve">Totaal
LET OP: u dient een percentage aan te geven voor de verhoudingen waarop u de verhoudingen verwacht in te zetten. Het totaal moet 100% zijn. Dit percentage is niet vrijblijvend. U wordt geacht deze verhouding daarwerkelijk toe te passen tijdens de uitvoering van de overeenkomst. Afwijkingen van deze verhoudingen (bijvoorbeeld een verhoudingsgewijs grotere inzet van een senior) van meer dan 10% dienen gemotiveerd te wordne en ter goedkeuring wordne voorgelegd aan opdrachtgever.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</si>
</sst>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C4C7C5"/>
      <name val="Courier New"/>
      <family val="3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7" borderId="3" xfId="0" applyFill="1" applyBorder="1" applyAlignment="1" applyProtection="1">
      <alignment horizontal="center"/>
      <protection locked="0"/>
    </xf>
    <xf numFmtId="0" fontId="0" fillId="0" borderId="0" xfId="0" applyProtection="1"/>
    <xf numFmtId="164" fontId="0" fillId="3" borderId="0" xfId="0" applyNumberFormat="1" applyFill="1" applyProtection="1"/>
    <xf numFmtId="164" fontId="2" fillId="4" borderId="1" xfId="0" applyNumberFormat="1" applyFont="1" applyFill="1" applyBorder="1" applyProtection="1"/>
    <xf numFmtId="164" fontId="2" fillId="4" borderId="16" xfId="0" applyNumberFormat="1" applyFont="1" applyFill="1" applyBorder="1" applyProtection="1"/>
    <xf numFmtId="0" fontId="2" fillId="4" borderId="41" xfId="0" applyFont="1" applyFill="1" applyBorder="1" applyAlignment="1" applyProtection="1">
      <alignment vertical="top"/>
    </xf>
    <xf numFmtId="9" fontId="2" fillId="4" borderId="41" xfId="2" applyFont="1" applyFill="1" applyBorder="1" applyAlignment="1" applyProtection="1">
      <alignment vertical="top"/>
    </xf>
    <xf numFmtId="2" fontId="2" fillId="4" borderId="41" xfId="0" applyNumberFormat="1" applyFont="1" applyFill="1" applyBorder="1" applyAlignment="1" applyProtection="1">
      <alignment vertical="top"/>
    </xf>
    <xf numFmtId="44" fontId="0" fillId="4" borderId="42" xfId="0" applyNumberFormat="1" applyFill="1" applyBorder="1" applyAlignment="1" applyProtection="1">
      <alignment vertical="top"/>
    </xf>
    <xf numFmtId="44" fontId="0" fillId="3" borderId="31" xfId="0" applyNumberFormat="1" applyFill="1" applyBorder="1" applyProtection="1"/>
    <xf numFmtId="164" fontId="0" fillId="3" borderId="21" xfId="0" applyNumberFormat="1" applyFill="1" applyBorder="1" applyAlignment="1" applyProtection="1"/>
    <xf numFmtId="164" fontId="0" fillId="3" borderId="23" xfId="0" applyNumberFormat="1" applyFill="1" applyBorder="1" applyAlignment="1" applyProtection="1"/>
    <xf numFmtId="164" fontId="0" fillId="3" borderId="25" xfId="0" applyNumberFormat="1" applyFill="1" applyBorder="1" applyAlignment="1" applyProtection="1"/>
    <xf numFmtId="44" fontId="2" fillId="6" borderId="27" xfId="1" applyFont="1" applyFill="1" applyBorder="1" applyAlignment="1" applyProtection="1"/>
    <xf numFmtId="44" fontId="2" fillId="6" borderId="15" xfId="1" applyFont="1" applyFill="1" applyBorder="1" applyAlignment="1" applyProtection="1"/>
    <xf numFmtId="44" fontId="0" fillId="0" borderId="29" xfId="0" applyNumberFormat="1" applyBorder="1" applyProtection="1"/>
    <xf numFmtId="44" fontId="0" fillId="0" borderId="31" xfId="0" applyNumberFormat="1" applyBorder="1" applyProtection="1"/>
    <xf numFmtId="0" fontId="0" fillId="0" borderId="31" xfId="0" applyBorder="1" applyProtection="1"/>
    <xf numFmtId="0" fontId="0" fillId="0" borderId="1" xfId="0" applyBorder="1" applyProtection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7" borderId="4" xfId="0" applyNumberFormat="1" applyFill="1" applyBorder="1" applyProtection="1">
      <protection locked="0"/>
    </xf>
    <xf numFmtId="3" fontId="0" fillId="0" borderId="0" xfId="0" applyNumberFormat="1" applyProtection="1">
      <protection locked="0"/>
    </xf>
    <xf numFmtId="0" fontId="2" fillId="4" borderId="1" xfId="0" applyFont="1" applyFill="1" applyBorder="1" applyProtection="1">
      <protection locked="0"/>
    </xf>
    <xf numFmtId="164" fontId="2" fillId="4" borderId="1" xfId="0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5" borderId="17" xfId="0" applyFill="1" applyBorder="1" applyProtection="1">
      <protection locked="0"/>
    </xf>
    <xf numFmtId="164" fontId="2" fillId="7" borderId="17" xfId="0" applyNumberFormat="1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2" borderId="28" xfId="0" applyFont="1" applyFill="1" applyBorder="1" applyAlignment="1" applyProtection="1">
      <alignment vertical="top"/>
      <protection locked="0"/>
    </xf>
    <xf numFmtId="0" fontId="2" fillId="2" borderId="39" xfId="0" applyFont="1" applyFill="1" applyBorder="1" applyAlignment="1" applyProtection="1">
      <alignment vertical="top"/>
      <protection locked="0"/>
    </xf>
    <xf numFmtId="0" fontId="2" fillId="2" borderId="39" xfId="0" applyFont="1" applyFill="1" applyBorder="1" applyAlignment="1" applyProtection="1">
      <alignment wrapText="1"/>
      <protection locked="0"/>
    </xf>
    <xf numFmtId="0" fontId="2" fillId="2" borderId="29" xfId="0" applyFont="1" applyFill="1" applyBorder="1" applyProtection="1">
      <protection locked="0"/>
    </xf>
    <xf numFmtId="0" fontId="0" fillId="0" borderId="30" xfId="0" applyBorder="1" applyProtection="1">
      <protection locked="0"/>
    </xf>
    <xf numFmtId="44" fontId="0" fillId="7" borderId="1" xfId="0" applyNumberFormat="1" applyFill="1" applyBorder="1" applyProtection="1">
      <protection locked="0"/>
    </xf>
    <xf numFmtId="9" fontId="0" fillId="7" borderId="1" xfId="2" applyFont="1" applyFill="1" applyBorder="1" applyProtection="1">
      <protection locked="0"/>
    </xf>
    <xf numFmtId="44" fontId="6" fillId="0" borderId="0" xfId="0" applyNumberFormat="1" applyFont="1" applyProtection="1">
      <protection locked="0"/>
    </xf>
    <xf numFmtId="44" fontId="0" fillId="0" borderId="0" xfId="0" applyNumberFormat="1" applyProtection="1">
      <protection locked="0"/>
    </xf>
    <xf numFmtId="0" fontId="2" fillId="4" borderId="40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right"/>
      <protection locked="0"/>
    </xf>
    <xf numFmtId="0" fontId="0" fillId="0" borderId="20" xfId="0" applyBorder="1" applyAlignment="1" applyProtection="1">
      <protection locked="0"/>
    </xf>
    <xf numFmtId="164" fontId="0" fillId="3" borderId="21" xfId="0" applyNumberFormat="1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44" fontId="2" fillId="5" borderId="26" xfId="1" applyFont="1" applyFill="1" applyBorder="1" applyAlignment="1" applyProtection="1">
      <protection locked="0"/>
    </xf>
    <xf numFmtId="0" fontId="3" fillId="5" borderId="0" xfId="0" applyFont="1" applyFill="1" applyProtection="1">
      <protection locked="0"/>
    </xf>
    <xf numFmtId="44" fontId="2" fillId="5" borderId="0" xfId="1" applyFont="1" applyFill="1" applyBorder="1" applyAlignment="1" applyProtection="1">
      <protection locked="0"/>
    </xf>
    <xf numFmtId="44" fontId="2" fillId="5" borderId="13" xfId="1" applyFont="1" applyFill="1" applyBorder="1" applyAlignment="1" applyProtection="1">
      <protection locked="0"/>
    </xf>
    <xf numFmtId="0" fontId="5" fillId="5" borderId="0" xfId="0" applyFont="1" applyFill="1" applyAlignment="1" applyProtection="1">
      <alignment wrapText="1"/>
      <protection locked="0"/>
    </xf>
    <xf numFmtId="0" fontId="0" fillId="0" borderId="28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/>
      <protection locked="0"/>
    </xf>
    <xf numFmtId="0" fontId="2" fillId="2" borderId="7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9" xfId="0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horizontal="right" vertical="top"/>
      <protection locked="0"/>
    </xf>
    <xf numFmtId="0" fontId="2" fillId="2" borderId="11" xfId="0" applyFont="1" applyFill="1" applyBorder="1" applyAlignment="1" applyProtection="1">
      <alignment horizontal="right" vertical="top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0" fillId="7" borderId="9" xfId="0" applyFill="1" applyBorder="1" applyAlignment="1" applyProtection="1">
      <alignment horizontal="center"/>
      <protection locked="0"/>
    </xf>
    <xf numFmtId="0" fontId="0" fillId="7" borderId="11" xfId="0" applyFill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right" vertical="top"/>
      <protection locked="0"/>
    </xf>
    <xf numFmtId="0" fontId="2" fillId="2" borderId="3" xfId="0" applyFont="1" applyFill="1" applyBorder="1" applyAlignment="1" applyProtection="1">
      <alignment horizontal="right" vertical="top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7" borderId="34" xfId="0" applyFill="1" applyBorder="1" applyAlignment="1">
      <alignment horizontal="left"/>
    </xf>
    <xf numFmtId="0" fontId="0" fillId="7" borderId="35" xfId="0" applyFill="1" applyBorder="1" applyAlignment="1">
      <alignment horizontal="left"/>
    </xf>
    <xf numFmtId="0" fontId="0" fillId="7" borderId="36" xfId="0" applyFill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0" fillId="7" borderId="37" xfId="0" applyFill="1" applyBorder="1" applyAlignment="1">
      <alignment horizontal="left"/>
    </xf>
    <xf numFmtId="0" fontId="0" fillId="7" borderId="32" xfId="0" applyFill="1" applyBorder="1" applyAlignment="1">
      <alignment horizontal="left"/>
    </xf>
    <xf numFmtId="0" fontId="0" fillId="7" borderId="38" xfId="0" applyFill="1" applyBorder="1" applyAlignment="1">
      <alignment horizontal="left"/>
    </xf>
    <xf numFmtId="0" fontId="0" fillId="7" borderId="33" xfId="0" applyFill="1" applyBorder="1" applyAlignment="1">
      <alignment horizontal="left"/>
    </xf>
    <xf numFmtId="0" fontId="0" fillId="7" borderId="34" xfId="0" applyFill="1" applyBorder="1" applyAlignment="1">
      <alignment horizontal="left" vertical="top"/>
    </xf>
    <xf numFmtId="0" fontId="0" fillId="7" borderId="35" xfId="0" applyFill="1" applyBorder="1" applyAlignment="1">
      <alignment horizontal="left" vertical="top"/>
    </xf>
    <xf numFmtId="0" fontId="0" fillId="7" borderId="36" xfId="0" applyFill="1" applyBorder="1" applyAlignment="1">
      <alignment horizontal="left" vertical="top"/>
    </xf>
    <xf numFmtId="0" fontId="0" fillId="7" borderId="12" xfId="0" applyFill="1" applyBorder="1" applyAlignment="1">
      <alignment horizontal="left" vertical="top"/>
    </xf>
    <xf numFmtId="0" fontId="0" fillId="7" borderId="0" xfId="0" applyFill="1" applyBorder="1" applyAlignment="1">
      <alignment horizontal="left" vertical="top"/>
    </xf>
    <xf numFmtId="0" fontId="0" fillId="7" borderId="37" xfId="0" applyFill="1" applyBorder="1" applyAlignment="1">
      <alignment horizontal="left" vertical="top"/>
    </xf>
    <xf numFmtId="0" fontId="0" fillId="7" borderId="32" xfId="0" applyFill="1" applyBorder="1" applyAlignment="1">
      <alignment horizontal="left" vertical="top"/>
    </xf>
    <xf numFmtId="0" fontId="0" fillId="7" borderId="38" xfId="0" applyFill="1" applyBorder="1" applyAlignment="1">
      <alignment horizontal="left" vertical="top"/>
    </xf>
    <xf numFmtId="0" fontId="0" fillId="7" borderId="33" xfId="0" applyFill="1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9664-A5A3-48C6-BF92-08F617C0943C}">
  <dimension ref="A3:H50"/>
  <sheetViews>
    <sheetView tabSelected="1" zoomScale="55" zoomScaleNormal="55" workbookViewId="0">
      <selection activeCell="E9" sqref="E9"/>
    </sheetView>
  </sheetViews>
  <sheetFormatPr defaultRowHeight="15" x14ac:dyDescent="0.25"/>
  <cols>
    <col min="1" max="1" width="85.140625" style="20" bestFit="1" customWidth="1"/>
    <col min="2" max="2" width="42" style="20" bestFit="1" customWidth="1"/>
    <col min="3" max="4" width="23" style="20" customWidth="1"/>
    <col min="5" max="5" width="54.28515625" style="20" customWidth="1"/>
    <col min="6" max="6" width="13.7109375" style="20" customWidth="1"/>
    <col min="7" max="7" width="30.5703125" style="20" customWidth="1"/>
    <col min="8" max="8" width="14.42578125" style="20" bestFit="1" customWidth="1"/>
    <col min="9" max="16384" width="9.140625" style="20"/>
  </cols>
  <sheetData>
    <row r="3" spans="1:7" x14ac:dyDescent="0.25">
      <c r="A3" s="63" t="s">
        <v>16</v>
      </c>
      <c r="B3" s="63"/>
      <c r="C3" s="63"/>
    </row>
    <row r="4" spans="1:7" x14ac:dyDescent="0.25">
      <c r="A4" s="64" t="s">
        <v>0</v>
      </c>
      <c r="B4" s="65"/>
      <c r="C4" s="1"/>
    </row>
    <row r="5" spans="1:7" x14ac:dyDescent="0.25">
      <c r="A5" s="75" t="s">
        <v>1</v>
      </c>
      <c r="B5" s="76"/>
      <c r="C5" s="76"/>
      <c r="D5" s="76"/>
    </row>
    <row r="6" spans="1:7" x14ac:dyDescent="0.25">
      <c r="A6" s="21" t="s">
        <v>2</v>
      </c>
      <c r="C6" s="22"/>
      <c r="E6" s="23"/>
    </row>
    <row r="7" spans="1:7" x14ac:dyDescent="0.25">
      <c r="A7" s="21" t="s">
        <v>3</v>
      </c>
      <c r="C7" s="22"/>
      <c r="E7" s="2"/>
    </row>
    <row r="8" spans="1:7" ht="15.75" thickBot="1" x14ac:dyDescent="0.3">
      <c r="A8" s="24"/>
      <c r="C8" s="22"/>
      <c r="E8" s="23"/>
    </row>
    <row r="9" spans="1:7" ht="15.75" thickBot="1" x14ac:dyDescent="0.3">
      <c r="A9" s="25" t="s">
        <v>27</v>
      </c>
      <c r="B9" s="26" t="s">
        <v>21</v>
      </c>
      <c r="C9" s="27" t="s">
        <v>20</v>
      </c>
    </row>
    <row r="10" spans="1:7" x14ac:dyDescent="0.25">
      <c r="A10" s="28" t="s">
        <v>35</v>
      </c>
      <c r="B10" s="29"/>
      <c r="C10" s="3">
        <f>B10*8</f>
        <v>0</v>
      </c>
      <c r="G10" s="30"/>
    </row>
    <row r="11" spans="1:7" x14ac:dyDescent="0.25">
      <c r="A11" s="31" t="s">
        <v>4</v>
      </c>
      <c r="B11" s="32">
        <f>SUM(B10:B10)</f>
        <v>0</v>
      </c>
      <c r="C11" s="4">
        <f>SUM(C10:C10)</f>
        <v>0</v>
      </c>
    </row>
    <row r="12" spans="1:7" ht="15.75" thickBot="1" x14ac:dyDescent="0.3">
      <c r="E12" s="23"/>
    </row>
    <row r="13" spans="1:7" ht="15.75" thickBot="1" x14ac:dyDescent="0.3">
      <c r="A13" s="25" t="s">
        <v>19</v>
      </c>
      <c r="B13" s="26" t="s">
        <v>21</v>
      </c>
      <c r="C13" s="27" t="s">
        <v>20</v>
      </c>
    </row>
    <row r="14" spans="1:7" x14ac:dyDescent="0.25">
      <c r="A14" s="28" t="s">
        <v>29</v>
      </c>
      <c r="B14" s="29"/>
      <c r="C14" s="3">
        <f>B14*8</f>
        <v>0</v>
      </c>
    </row>
    <row r="15" spans="1:7" x14ac:dyDescent="0.25">
      <c r="A15" s="33" t="s">
        <v>34</v>
      </c>
      <c r="B15" s="29"/>
      <c r="C15" s="3">
        <f t="shared" ref="C15:C16" si="0">B15*8</f>
        <v>0</v>
      </c>
    </row>
    <row r="16" spans="1:7" x14ac:dyDescent="0.25">
      <c r="A16" s="33" t="s">
        <v>30</v>
      </c>
      <c r="B16" s="29"/>
      <c r="C16" s="3">
        <f t="shared" si="0"/>
        <v>0</v>
      </c>
    </row>
    <row r="17" spans="1:8" x14ac:dyDescent="0.25">
      <c r="A17" s="31" t="s">
        <v>36</v>
      </c>
      <c r="B17" s="4"/>
      <c r="C17" s="4">
        <f>(C14*0.6)+(C15*0.25)+(C16*0.15)</f>
        <v>0</v>
      </c>
    </row>
    <row r="18" spans="1:8" ht="14.25" customHeight="1" thickBot="1" x14ac:dyDescent="0.3"/>
    <row r="19" spans="1:8" ht="15.75" thickBot="1" x14ac:dyDescent="0.3">
      <c r="A19" s="25" t="s">
        <v>26</v>
      </c>
      <c r="B19" s="26" t="s">
        <v>5</v>
      </c>
      <c r="C19" s="34"/>
    </row>
    <row r="20" spans="1:8" x14ac:dyDescent="0.25">
      <c r="A20" s="35" t="s">
        <v>18</v>
      </c>
      <c r="B20" s="36"/>
    </row>
    <row r="21" spans="1:8" x14ac:dyDescent="0.25">
      <c r="A21" s="37" t="s">
        <v>4</v>
      </c>
      <c r="B21" s="5">
        <f>SUM(B20:B20)</f>
        <v>0</v>
      </c>
    </row>
    <row r="22" spans="1:8" ht="15.75" thickBot="1" x14ac:dyDescent="0.3"/>
    <row r="23" spans="1:8" ht="45" x14ac:dyDescent="0.25">
      <c r="A23" s="38" t="s">
        <v>44</v>
      </c>
      <c r="B23" s="39" t="s">
        <v>6</v>
      </c>
      <c r="C23" s="40" t="s">
        <v>45</v>
      </c>
      <c r="D23" s="39" t="s">
        <v>46</v>
      </c>
      <c r="E23" s="41" t="s">
        <v>4</v>
      </c>
    </row>
    <row r="24" spans="1:8" x14ac:dyDescent="0.25">
      <c r="A24" s="42" t="s">
        <v>31</v>
      </c>
      <c r="B24" s="43"/>
      <c r="C24" s="44"/>
      <c r="D24" s="19">
        <f>C24*1750</f>
        <v>0</v>
      </c>
      <c r="E24" s="10">
        <f>B24*D24</f>
        <v>0</v>
      </c>
      <c r="F24" s="45"/>
    </row>
    <row r="25" spans="1:8" x14ac:dyDescent="0.25">
      <c r="A25" s="42" t="s">
        <v>32</v>
      </c>
      <c r="B25" s="43"/>
      <c r="C25" s="44"/>
      <c r="D25" s="33">
        <f>C25*1750</f>
        <v>0</v>
      </c>
      <c r="E25" s="10">
        <f t="shared" ref="E25:E26" si="1">B25*D25</f>
        <v>0</v>
      </c>
      <c r="F25" s="46"/>
    </row>
    <row r="26" spans="1:8" x14ac:dyDescent="0.25">
      <c r="A26" s="42" t="s">
        <v>33</v>
      </c>
      <c r="B26" s="43"/>
      <c r="C26" s="44"/>
      <c r="D26" s="33">
        <f>C26*1750</f>
        <v>0</v>
      </c>
      <c r="E26" s="10">
        <f t="shared" si="1"/>
        <v>0</v>
      </c>
      <c r="H26" s="46"/>
    </row>
    <row r="27" spans="1:8" ht="105.75" customHeight="1" thickBot="1" x14ac:dyDescent="0.3">
      <c r="A27" s="47" t="s">
        <v>48</v>
      </c>
      <c r="B27" s="6" t="s">
        <v>47</v>
      </c>
      <c r="C27" s="7">
        <f>C24+C25+C26</f>
        <v>0</v>
      </c>
      <c r="D27" s="8">
        <f>D24+D25+D26</f>
        <v>0</v>
      </c>
      <c r="E27" s="9">
        <f>E24+E25+E26</f>
        <v>0</v>
      </c>
      <c r="G27" s="46"/>
    </row>
    <row r="28" spans="1:8" ht="15.75" thickBot="1" x14ac:dyDescent="0.3"/>
    <row r="29" spans="1:8" x14ac:dyDescent="0.25">
      <c r="A29" s="48" t="s">
        <v>7</v>
      </c>
      <c r="B29" s="49"/>
    </row>
    <row r="30" spans="1:8" x14ac:dyDescent="0.25">
      <c r="A30" s="50" t="s">
        <v>28</v>
      </c>
      <c r="B30" s="11">
        <f>C11</f>
        <v>0</v>
      </c>
    </row>
    <row r="31" spans="1:8" x14ac:dyDescent="0.25">
      <c r="A31" s="50" t="s">
        <v>22</v>
      </c>
      <c r="B31" s="51">
        <f>C17</f>
        <v>0</v>
      </c>
    </row>
    <row r="32" spans="1:8" x14ac:dyDescent="0.25">
      <c r="A32" s="52" t="s">
        <v>23</v>
      </c>
      <c r="B32" s="12">
        <f>B21</f>
        <v>0</v>
      </c>
    </row>
    <row r="33" spans="1:8" ht="15.75" thickBot="1" x14ac:dyDescent="0.3">
      <c r="A33" s="53" t="s">
        <v>24</v>
      </c>
      <c r="B33" s="13">
        <f>E27</f>
        <v>0</v>
      </c>
    </row>
    <row r="34" spans="1:8" ht="16.5" thickTop="1" thickBot="1" x14ac:dyDescent="0.3">
      <c r="A34" s="54" t="s">
        <v>8</v>
      </c>
      <c r="B34" s="14">
        <f>SUM(B30:B33)</f>
        <v>0</v>
      </c>
      <c r="C34" s="55" t="s">
        <v>9</v>
      </c>
    </row>
    <row r="35" spans="1:8" ht="15.75" thickBot="1" x14ac:dyDescent="0.3">
      <c r="A35" s="56"/>
      <c r="B35" s="56"/>
      <c r="C35" s="55"/>
    </row>
    <row r="36" spans="1:8" ht="15.75" thickBot="1" x14ac:dyDescent="0.3">
      <c r="A36" s="57" t="s">
        <v>25</v>
      </c>
      <c r="B36" s="15">
        <f>B40*((B39-B34)/(B39-B38))</f>
        <v>1300</v>
      </c>
      <c r="C36" s="58"/>
    </row>
    <row r="37" spans="1:8" ht="15.75" thickBot="1" x14ac:dyDescent="0.3">
      <c r="A37" s="82"/>
      <c r="B37" s="82"/>
    </row>
    <row r="38" spans="1:8" x14ac:dyDescent="0.25">
      <c r="A38" s="59" t="s">
        <v>10</v>
      </c>
      <c r="B38" s="16">
        <v>500000</v>
      </c>
    </row>
    <row r="39" spans="1:8" x14ac:dyDescent="0.25">
      <c r="A39" s="42" t="s">
        <v>11</v>
      </c>
      <c r="B39" s="17">
        <v>650000</v>
      </c>
      <c r="H39" s="46"/>
    </row>
    <row r="40" spans="1:8" x14ac:dyDescent="0.25">
      <c r="A40" s="42" t="s">
        <v>12</v>
      </c>
      <c r="B40" s="18">
        <v>300</v>
      </c>
    </row>
    <row r="41" spans="1:8" ht="15.75" thickBot="1" x14ac:dyDescent="0.3">
      <c r="A41" s="60" t="s">
        <v>43</v>
      </c>
      <c r="B41" s="61"/>
    </row>
    <row r="42" spans="1:8" x14ac:dyDescent="0.25">
      <c r="F42" s="62"/>
    </row>
    <row r="43" spans="1:8" x14ac:dyDescent="0.25">
      <c r="A43" s="77" t="s">
        <v>17</v>
      </c>
      <c r="B43" s="78"/>
      <c r="C43" s="79"/>
    </row>
    <row r="44" spans="1:8" x14ac:dyDescent="0.25">
      <c r="A44" s="80" t="s">
        <v>13</v>
      </c>
      <c r="B44" s="81"/>
      <c r="C44" s="1"/>
    </row>
    <row r="45" spans="1:8" x14ac:dyDescent="0.25">
      <c r="A45" s="80" t="s">
        <v>14</v>
      </c>
      <c r="B45" s="81"/>
      <c r="C45" s="1"/>
    </row>
    <row r="46" spans="1:8" x14ac:dyDescent="0.25">
      <c r="A46" s="66" t="s">
        <v>15</v>
      </c>
      <c r="B46" s="67"/>
      <c r="C46" s="72"/>
    </row>
    <row r="47" spans="1:8" x14ac:dyDescent="0.25">
      <c r="A47" s="68"/>
      <c r="B47" s="69"/>
      <c r="C47" s="73"/>
    </row>
    <row r="48" spans="1:8" x14ac:dyDescent="0.25">
      <c r="A48" s="68"/>
      <c r="B48" s="69"/>
      <c r="C48" s="73"/>
    </row>
    <row r="49" spans="1:3" x14ac:dyDescent="0.25">
      <c r="A49" s="68"/>
      <c r="B49" s="69"/>
      <c r="C49" s="73"/>
    </row>
    <row r="50" spans="1:3" x14ac:dyDescent="0.25">
      <c r="A50" s="70"/>
      <c r="B50" s="71"/>
      <c r="C50" s="74"/>
    </row>
  </sheetData>
  <sheetProtection selectLockedCells="1"/>
  <mergeCells count="9">
    <mergeCell ref="A3:C3"/>
    <mergeCell ref="A4:B4"/>
    <mergeCell ref="A46:B50"/>
    <mergeCell ref="C46:C50"/>
    <mergeCell ref="A5:D5"/>
    <mergeCell ref="A43:C43"/>
    <mergeCell ref="A44:B44"/>
    <mergeCell ref="A45:B45"/>
    <mergeCell ref="A37:B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0B7B-B790-4C74-B81F-595E911077AA}">
  <dimension ref="A1:K17"/>
  <sheetViews>
    <sheetView workbookViewId="0">
      <selection activeCell="E1" sqref="E1:K1"/>
    </sheetView>
  </sheetViews>
  <sheetFormatPr defaultRowHeight="15" x14ac:dyDescent="0.25"/>
  <sheetData>
    <row r="1" spans="1:11" ht="52.5" customHeight="1" thickBot="1" x14ac:dyDescent="0.3">
      <c r="A1" s="104" t="s">
        <v>38</v>
      </c>
      <c r="B1" s="105"/>
      <c r="C1" s="105"/>
      <c r="D1" s="106"/>
      <c r="E1" s="101" t="s">
        <v>40</v>
      </c>
      <c r="F1" s="102"/>
      <c r="G1" s="102"/>
      <c r="H1" s="102"/>
      <c r="I1" s="102"/>
      <c r="J1" s="102"/>
      <c r="K1" s="103"/>
    </row>
    <row r="2" spans="1:11" x14ac:dyDescent="0.25">
      <c r="A2" s="83"/>
      <c r="B2" s="84"/>
      <c r="C2" s="84"/>
      <c r="D2" s="84"/>
      <c r="E2" s="84"/>
      <c r="F2" s="84"/>
      <c r="G2" s="84"/>
      <c r="H2" s="84"/>
      <c r="I2" s="84"/>
      <c r="J2" s="84"/>
      <c r="K2" s="85"/>
    </row>
    <row r="3" spans="1:11" x14ac:dyDescent="0.25">
      <c r="A3" s="86"/>
      <c r="B3" s="87"/>
      <c r="C3" s="87"/>
      <c r="D3" s="87"/>
      <c r="E3" s="87"/>
      <c r="F3" s="87"/>
      <c r="G3" s="87"/>
      <c r="H3" s="87"/>
      <c r="I3" s="87"/>
      <c r="J3" s="87"/>
      <c r="K3" s="88"/>
    </row>
    <row r="4" spans="1:11" x14ac:dyDescent="0.25">
      <c r="A4" s="86"/>
      <c r="B4" s="87"/>
      <c r="C4" s="87"/>
      <c r="D4" s="87"/>
      <c r="E4" s="87"/>
      <c r="F4" s="87"/>
      <c r="G4" s="87"/>
      <c r="H4" s="87"/>
      <c r="I4" s="87"/>
      <c r="J4" s="87"/>
      <c r="K4" s="88"/>
    </row>
    <row r="5" spans="1:11" x14ac:dyDescent="0.25">
      <c r="A5" s="86"/>
      <c r="B5" s="87"/>
      <c r="C5" s="87"/>
      <c r="D5" s="87"/>
      <c r="E5" s="87"/>
      <c r="F5" s="87"/>
      <c r="G5" s="87"/>
      <c r="H5" s="87"/>
      <c r="I5" s="87"/>
      <c r="J5" s="87"/>
      <c r="K5" s="88"/>
    </row>
    <row r="6" spans="1:11" ht="15.75" thickBot="1" x14ac:dyDescent="0.3">
      <c r="A6" s="89"/>
      <c r="B6" s="90"/>
      <c r="C6" s="90"/>
      <c r="D6" s="90"/>
      <c r="E6" s="90"/>
      <c r="F6" s="90"/>
      <c r="G6" s="90"/>
      <c r="H6" s="90"/>
      <c r="I6" s="90"/>
      <c r="J6" s="90"/>
      <c r="K6" s="91"/>
    </row>
    <row r="7" spans="1:11" ht="41.25" customHeight="1" thickBot="1" x14ac:dyDescent="0.3">
      <c r="A7" s="104" t="s">
        <v>37</v>
      </c>
      <c r="B7" s="105"/>
      <c r="C7" s="105"/>
      <c r="D7" s="106"/>
      <c r="E7" s="101" t="s">
        <v>41</v>
      </c>
      <c r="F7" s="102"/>
      <c r="G7" s="102"/>
      <c r="H7" s="102"/>
      <c r="I7" s="102"/>
      <c r="J7" s="102"/>
      <c r="K7" s="103"/>
    </row>
    <row r="8" spans="1:11" x14ac:dyDescent="0.25">
      <c r="A8" s="92"/>
      <c r="B8" s="93"/>
      <c r="C8" s="93"/>
      <c r="D8" s="93"/>
      <c r="E8" s="93"/>
      <c r="F8" s="93"/>
      <c r="G8" s="93"/>
      <c r="H8" s="93"/>
      <c r="I8" s="93"/>
      <c r="J8" s="93"/>
      <c r="K8" s="94"/>
    </row>
    <row r="9" spans="1:11" x14ac:dyDescent="0.25">
      <c r="A9" s="95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5"/>
      <c r="B10" s="96"/>
      <c r="C10" s="96"/>
      <c r="D10" s="96"/>
      <c r="E10" s="96"/>
      <c r="F10" s="96"/>
      <c r="G10" s="96"/>
      <c r="H10" s="96"/>
      <c r="I10" s="96"/>
      <c r="J10" s="96"/>
      <c r="K10" s="97"/>
    </row>
    <row r="11" spans="1:11" ht="15.75" thickBot="1" x14ac:dyDescent="0.3">
      <c r="A11" s="98"/>
      <c r="B11" s="99"/>
      <c r="C11" s="99"/>
      <c r="D11" s="99"/>
      <c r="E11" s="99"/>
      <c r="F11" s="99"/>
      <c r="G11" s="99"/>
      <c r="H11" s="99"/>
      <c r="I11" s="99"/>
      <c r="J11" s="99"/>
      <c r="K11" s="100"/>
    </row>
    <row r="12" spans="1:11" ht="45" customHeight="1" thickBot="1" x14ac:dyDescent="0.3">
      <c r="A12" s="104" t="s">
        <v>39</v>
      </c>
      <c r="B12" s="105"/>
      <c r="C12" s="105"/>
      <c r="D12" s="106"/>
      <c r="E12" s="101" t="s">
        <v>42</v>
      </c>
      <c r="F12" s="102"/>
      <c r="G12" s="102"/>
      <c r="H12" s="102"/>
      <c r="I12" s="102"/>
      <c r="J12" s="102"/>
      <c r="K12" s="103"/>
    </row>
    <row r="13" spans="1:11" x14ac:dyDescent="0.25">
      <c r="A13" s="92"/>
      <c r="B13" s="93"/>
      <c r="C13" s="93"/>
      <c r="D13" s="93"/>
      <c r="E13" s="93"/>
      <c r="F13" s="93"/>
      <c r="G13" s="93"/>
      <c r="H13" s="93"/>
      <c r="I13" s="93"/>
      <c r="J13" s="93"/>
      <c r="K13" s="94"/>
    </row>
    <row r="14" spans="1:11" x14ac:dyDescent="0.25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7"/>
    </row>
    <row r="15" spans="1:11" x14ac:dyDescent="0.25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25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7"/>
    </row>
    <row r="17" spans="1:11" ht="15.75" thickBot="1" x14ac:dyDescent="0.3">
      <c r="A17" s="98"/>
      <c r="B17" s="99"/>
      <c r="C17" s="99"/>
      <c r="D17" s="99"/>
      <c r="E17" s="99"/>
      <c r="F17" s="99"/>
      <c r="G17" s="99"/>
      <c r="H17" s="99"/>
      <c r="I17" s="99"/>
      <c r="J17" s="99"/>
      <c r="K17" s="100"/>
    </row>
  </sheetData>
  <sheetProtection selectLockedCells="1"/>
  <mergeCells count="9">
    <mergeCell ref="A2:K6"/>
    <mergeCell ref="A8:K11"/>
    <mergeCell ref="A13:K17"/>
    <mergeCell ref="E1:K1"/>
    <mergeCell ref="E7:K7"/>
    <mergeCell ref="E12:K12"/>
    <mergeCell ref="A1:D1"/>
    <mergeCell ref="A7:D7"/>
    <mergeCell ref="A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E323992E4E124EB1D51C2A3AA85CE2" ma:contentTypeVersion="5" ma:contentTypeDescription="Een nieuw document maken." ma:contentTypeScope="" ma:versionID="acbd08c5e543e9bbd661359418f18080">
  <xsd:schema xmlns:xsd="http://www.w3.org/2001/XMLSchema" xmlns:xs="http://www.w3.org/2001/XMLSchema" xmlns:p="http://schemas.microsoft.com/office/2006/metadata/properties" xmlns:ns2="03d90844-572d-478b-b915-bf19b9333706" xmlns:ns3="0608b7a1-7136-4a01-bce6-5676e73f0cb4" targetNamespace="http://schemas.microsoft.com/office/2006/metadata/properties" ma:root="true" ma:fieldsID="96f2f4662f4788035f57cb2b1ab8334a" ns2:_="" ns3:_="">
    <xsd:import namespace="03d90844-572d-478b-b915-bf19b9333706"/>
    <xsd:import namespace="0608b7a1-7136-4a01-bce6-5676e73f0c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90844-572d-478b-b915-bf19b93337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8b7a1-7136-4a01-bce6-5676e73f0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E48DED-F7C0-4BBF-A61A-BBC3D69A74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5A8980-C010-47E1-98F7-5A80DADE2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90844-572d-478b-b915-bf19b9333706"/>
    <ds:schemaRef ds:uri="0608b7a1-7136-4a01-bce6-5676e73f0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1BA2A4-BDF3-4439-8DB6-6AD355AE79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Onderbouwing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Moussaoui, Farid El</dc:creator>
  <cp:keywords/>
  <dc:description/>
  <cp:lastModifiedBy>Koesen, D.M. (Dieuwertje)</cp:lastModifiedBy>
  <cp:revision/>
  <dcterms:created xsi:type="dcterms:W3CDTF">2023-09-07T11:28:27Z</dcterms:created>
  <dcterms:modified xsi:type="dcterms:W3CDTF">2024-01-25T11:51:51Z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0x01010095E323992E4E124EB1D51C2A3AA85CE2</vt:lpwstr>
  </property>
</Properties>
</file>