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L:\VRZHZ\Bedrijfsvoering\Inkoop\INKOOPBEGELEIDING - PROJECTEN\2024\59. EA Afvalverwerking\3. Nota van Inlichtingen\3. Te publiceren\NvI 3\"/>
    </mc:Choice>
  </mc:AlternateContent>
  <xr:revisionPtr revIDLastSave="0" documentId="13_ncr:1_{A6AC08BC-297A-4D08-BE16-E6CF084AE892}" xr6:coauthVersionLast="47" xr6:coauthVersionMax="47" xr10:uidLastSave="{00000000-0000-0000-0000-000000000000}"/>
  <bookViews>
    <workbookView xWindow="57480" yWindow="-120" windowWidth="29040" windowHeight="17640" activeTab="1" xr2:uid="{00000000-000D-0000-FFFF-FFFF00000000}"/>
  </bookViews>
  <sheets>
    <sheet name="Instructie en gebruik" sheetId="2" r:id="rId1"/>
    <sheet name="Ledigingsfrequentie (periodiek)" sheetId="1" r:id="rId2"/>
    <sheet name="Lediging op afroep" sheetId="3" r:id="rId3"/>
    <sheet name="Totaaloverzicht" sheetId="4" r:id="rId4"/>
  </sheets>
  <definedNames>
    <definedName name="_xlnm.Print_Area" localSheetId="1">'Ledigingsfrequentie (periodiek)'!$A$1:$I$1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3" i="1" l="1"/>
  <c r="B14" i="4"/>
  <c r="B13" i="4"/>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4" i="1"/>
  <c r="L8" i="1"/>
  <c r="L100" i="1" l="1"/>
  <c r="L97" i="1"/>
  <c r="L94" i="1"/>
  <c r="L91" i="1"/>
  <c r="L88" i="1"/>
  <c r="L85" i="1"/>
  <c r="L82" i="1"/>
  <c r="L79" i="1"/>
  <c r="L76" i="1"/>
  <c r="L73" i="1"/>
  <c r="L70" i="1"/>
  <c r="L67" i="1"/>
  <c r="L64" i="1"/>
  <c r="L61" i="1"/>
  <c r="L58" i="1"/>
  <c r="L55" i="1"/>
  <c r="L52" i="1"/>
  <c r="L49" i="1"/>
  <c r="L46" i="1"/>
  <c r="L43" i="1"/>
  <c r="L40" i="1"/>
  <c r="L37" i="1"/>
  <c r="L34" i="1"/>
  <c r="L31" i="1"/>
  <c r="L28" i="1"/>
  <c r="L25" i="1"/>
  <c r="L22" i="1"/>
  <c r="L19" i="1"/>
  <c r="L16" i="1"/>
  <c r="L10" i="1"/>
  <c r="L7" i="1"/>
  <c r="L13" i="1"/>
  <c r="L4" i="1"/>
  <c r="M9" i="3"/>
  <c r="M8" i="3"/>
  <c r="K4" i="3"/>
  <c r="K3" i="3"/>
  <c r="K17" i="3" l="1"/>
  <c r="L17" i="3"/>
  <c r="K18" i="3"/>
  <c r="L18" i="3"/>
  <c r="L16" i="3" l="1"/>
  <c r="K16" i="3"/>
  <c r="L15" i="3"/>
  <c r="K15" i="3"/>
  <c r="L14" i="3"/>
  <c r="K14" i="3"/>
  <c r="L13" i="3"/>
  <c r="K13" i="3"/>
  <c r="O9" i="3"/>
  <c r="N9" i="3"/>
  <c r="O8" i="3"/>
  <c r="N8" i="3"/>
  <c r="L4" i="3"/>
  <c r="L3" i="3"/>
  <c r="L19" i="3" l="1"/>
  <c r="O10" i="3"/>
  <c r="L5" i="3"/>
  <c r="B16" i="4" l="1"/>
</calcChain>
</file>

<file path=xl/sharedStrings.xml><?xml version="1.0" encoding="utf-8"?>
<sst xmlns="http://schemas.openxmlformats.org/spreadsheetml/2006/main" count="681" uniqueCount="204">
  <si>
    <t>Algemeen</t>
  </si>
  <si>
    <t>3. Het verkeerd interpreteren van dit Prijzenblad komt voor verantwoordelijkheid van de Inschrijver. Vragen omtrent dit Prijzenblad kunnen gesteld worden, conform de mogelijkheden die staan beschreven in de uitnodiging tot inschrijving.</t>
  </si>
  <si>
    <t xml:space="preserve">4. Wijzigen van het Prijzenblad door Inschrijver op andere dan de aangegeven plaatsen kan leiden tot ongeldigverklaring van uw inschrijving en derhalve tot uitsluiting. </t>
  </si>
  <si>
    <t>5. Alle prijzen zijn in Euro's, exclusief BTW.</t>
  </si>
  <si>
    <t>Prijzen</t>
  </si>
  <si>
    <t>6. De door de inschrijver aangeboden prijzen zijn all-in tarieven. Dat wil zeggen inclusief salariskosten, overheadkosten, voor keuringen, certificaten, verzekeringen, kosten voor gebruik apparatuur, testkosten, kosten, adminstratieve kosten, kosten voor overleg, opleidingskosten, licentiekosten e.t.c.</t>
  </si>
  <si>
    <t>9. Het indienen van negatieve prijzen is -op straffe van uitsluiting- niet toegestaan. Geen kortingspercentages opnemen, deze dienen reeks verwerkt te zijn in de inschrijfsom</t>
  </si>
  <si>
    <t>2. Niet invullen van prijzen, of onderdelen van het prijzenblad, kan leiden tot een verzoek om nadere informatie of in uiterste geval tot uitsluiting (dit naar beoordeling van de VRZHZ). Ingediende prijzen worden afgerond en beoordeeld op de decimalen waarop de prijzen/opslagen worden afgerond in dit prijzenblad.</t>
  </si>
  <si>
    <t xml:space="preserve">7. Strategisch inschrijven is niet toegestaan. Bij abnormale prijzen heeft de VRZHZ het recht nadere informatie te verzoeken of over te gaan tot ongeldig verklaren van de inschrijving en derhalve uitsluiting (dit naar beoordeling van de VRZHZ). </t>
  </si>
  <si>
    <t>8. Het indienen van nulprijzen is slechts toegestaan indien dit  in de offerteaanvraag / uitnodiging tot inschrijving of in de Nota van Inlichtingen is aangegeven. Het indienen van nulprijzen zonder dat dit door de VRZHZ is toegestaan kan leiden tot uitsluiting.</t>
  </si>
  <si>
    <t>Locatie / kazerne</t>
  </si>
  <si>
    <t>Adres</t>
  </si>
  <si>
    <t>Afvalstroom</t>
  </si>
  <si>
    <t>Inzamelmiddel</t>
  </si>
  <si>
    <t>Inhoud in liter of kubieke meter</t>
  </si>
  <si>
    <t>Indicatief aantal te huren inzamelmiddelen (loopt het hele jaar door)</t>
  </si>
  <si>
    <t>Ledigingsfrequentie
per inzamelmiddel</t>
  </si>
  <si>
    <t>1x per week</t>
  </si>
  <si>
    <t>240L</t>
  </si>
  <si>
    <t>1 x per 2 weken</t>
  </si>
  <si>
    <t>Zwijndrecht</t>
  </si>
  <si>
    <t>Heerjansdam</t>
  </si>
  <si>
    <t>Hendrik Ido Ambacht</t>
  </si>
  <si>
    <t>s Gravendeel</t>
  </si>
  <si>
    <t>Mijnsheerenland</t>
  </si>
  <si>
    <t>Maasdam</t>
  </si>
  <si>
    <t>Heinenoord</t>
  </si>
  <si>
    <t>Klaaswaal</t>
  </si>
  <si>
    <t>Numansdorp</t>
  </si>
  <si>
    <t>Oud-Beijerland</t>
  </si>
  <si>
    <t>Nieuw-Beijerland</t>
  </si>
  <si>
    <t>Goudswaard</t>
  </si>
  <si>
    <t>Zuid-Beijerland</t>
  </si>
  <si>
    <t>Papendrecht</t>
  </si>
  <si>
    <t>Alblasserdam</t>
  </si>
  <si>
    <t>Nieuw-Lekkerland</t>
  </si>
  <si>
    <t>Langerak</t>
  </si>
  <si>
    <t>Brandwijk</t>
  </si>
  <si>
    <t>Bleskensgraaf</t>
  </si>
  <si>
    <t>Goudriaan</t>
  </si>
  <si>
    <t>Hardinxveld-Giessendam</t>
  </si>
  <si>
    <t>Gorinchem</t>
  </si>
  <si>
    <t>Noordeloos</t>
  </si>
  <si>
    <t>Arkel</t>
  </si>
  <si>
    <t>Giessenburg</t>
  </si>
  <si>
    <t>Professor Kohnstammlaan 10</t>
  </si>
  <si>
    <t>Noordendijk 252</t>
  </si>
  <si>
    <t>Develsingel 17</t>
  </si>
  <si>
    <t>Nijverheidsstraat 2a</t>
  </si>
  <si>
    <t>Krommeweg 1</t>
  </si>
  <si>
    <t>Korte Smidsweg 11</t>
  </si>
  <si>
    <t>Laan van Westmolen 92</t>
  </si>
  <si>
    <t>Sportlaan 26</t>
  </si>
  <si>
    <t>Wilhelminastraat 8</t>
  </si>
  <si>
    <t>Nijverheidstraat 2b</t>
  </si>
  <si>
    <t>Molendijk 55</t>
  </si>
  <si>
    <t>weth. Van der Veldenweg 4</t>
  </si>
  <si>
    <t>Aston Martinlaan 20</t>
  </si>
  <si>
    <t>Handelstraat 13</t>
  </si>
  <si>
    <t>De Stiel 1</t>
  </si>
  <si>
    <t>Jan van der Heydenstraat 2</t>
  </si>
  <si>
    <t>Willem Dreeslaan 2</t>
  </si>
  <si>
    <t>Dam 4</t>
  </si>
  <si>
    <t>Middeldiepstraat 44</t>
  </si>
  <si>
    <t>Planetenlaan 78</t>
  </si>
  <si>
    <t>Voorstraat 88</t>
  </si>
  <si>
    <t>Julianastraat 28a</t>
  </si>
  <si>
    <t>Kerkweg 8</t>
  </si>
  <si>
    <t>Van Beukelaarweg 8</t>
  </si>
  <si>
    <t>zuidzijde 147</t>
  </si>
  <si>
    <t>Rijnstraat 1c</t>
  </si>
  <si>
    <t>Rivierdijk 422</t>
  </si>
  <si>
    <t>Arkelsedijk 22</t>
  </si>
  <si>
    <t>De vort 3</t>
  </si>
  <si>
    <t>Vlietskade 1002</t>
  </si>
  <si>
    <t>Sportplein 2a</t>
  </si>
  <si>
    <t xml:space="preserve">Sliedrecht </t>
  </si>
  <si>
    <t xml:space="preserve">Groot Ammers </t>
  </si>
  <si>
    <t xml:space="preserve">Strijen </t>
  </si>
  <si>
    <t xml:space="preserve">Dordrecht </t>
  </si>
  <si>
    <t>postcode</t>
  </si>
  <si>
    <t>3312 KL</t>
  </si>
  <si>
    <t>3311 RR</t>
  </si>
  <si>
    <t>3333 LD</t>
  </si>
  <si>
    <t>2995 AP</t>
  </si>
  <si>
    <t>3343 LB</t>
  </si>
  <si>
    <t>3295 BC</t>
  </si>
  <si>
    <t>3271 BK</t>
  </si>
  <si>
    <t>3299 XG</t>
  </si>
  <si>
    <t>3274 AP</t>
  </si>
  <si>
    <t>3291 CH</t>
  </si>
  <si>
    <t>3286 BG</t>
  </si>
  <si>
    <t>3281 AN</t>
  </si>
  <si>
    <t>3261 NB</t>
  </si>
  <si>
    <t>3264 XZ</t>
  </si>
  <si>
    <t>3267  CA</t>
  </si>
  <si>
    <t>3284 WB</t>
  </si>
  <si>
    <t>3354 AW</t>
  </si>
  <si>
    <t>2952 AB</t>
  </si>
  <si>
    <t>3361 VT</t>
  </si>
  <si>
    <t>2957 SN</t>
  </si>
  <si>
    <t>2964 AL</t>
  </si>
  <si>
    <t>2967 EE</t>
  </si>
  <si>
    <t>2974 LH</t>
  </si>
  <si>
    <t>2971 VL</t>
  </si>
  <si>
    <t>2977 AM</t>
  </si>
  <si>
    <t>3371 ST</t>
  </si>
  <si>
    <t>3372 BV</t>
  </si>
  <si>
    <t>4206 AC</t>
  </si>
  <si>
    <t>4225 SH</t>
  </si>
  <si>
    <t>4241 WB</t>
  </si>
  <si>
    <t>3381 LL</t>
  </si>
  <si>
    <t>post</t>
  </si>
  <si>
    <t>hoofd</t>
  </si>
  <si>
    <t>B +</t>
  </si>
  <si>
    <t>B</t>
  </si>
  <si>
    <t>Dordrecht (Leerpark)</t>
  </si>
  <si>
    <t>Dordrecht (Spinel Veiligheidscentrum)</t>
  </si>
  <si>
    <t>Spinel 100</t>
  </si>
  <si>
    <t>3316 LG</t>
  </si>
  <si>
    <t>Regulier afval</t>
  </si>
  <si>
    <t>Ledigingsfrequentie per inzamelmiddel</t>
  </si>
  <si>
    <t>Indicatief aantal ledigingen per inzamelmiddel per jaar</t>
  </si>
  <si>
    <t>Prijs (excl. btw) per lediging per inzamelmiddel (inclusief transport en verwerking)</t>
  </si>
  <si>
    <t>Restafval</t>
  </si>
  <si>
    <t>Rolcontainer</t>
  </si>
  <si>
    <t>Op afroep</t>
  </si>
  <si>
    <t>Totaalprijs regulier afval lediging op afroep - per jaar :</t>
  </si>
  <si>
    <t>Vertrouwelijk papier</t>
  </si>
  <si>
    <t>Indicatief gewicht in kilo's per inzamelmiddel</t>
  </si>
  <si>
    <t>Prijs (excl. btw) verwerkingskosten per kilo</t>
  </si>
  <si>
    <t>Prijs (excl. btw) per lediging per inzamelmiddel inclusief transport</t>
  </si>
  <si>
    <t>Totaalprijs vertrouwelijk papier lediging op afroep - per jaar :</t>
  </si>
  <si>
    <t>Indicatief aantal te huren/kopen inzamelmiddelen (loopt het hele jaar door)</t>
  </si>
  <si>
    <t>Prijs (excl. btw) per kilo</t>
  </si>
  <si>
    <t xml:space="preserve">Prijs (excl. BTW) koop per inzamelmiddel (eenmalig). Indien niet van toepassing vul 0 in. </t>
  </si>
  <si>
    <t>Afgewerkte olie</t>
  </si>
  <si>
    <t>Vaste tank</t>
  </si>
  <si>
    <t>Oliefilters</t>
  </si>
  <si>
    <t>Mono-ethyleenglycol</t>
  </si>
  <si>
    <t>Vloeistofvat</t>
  </si>
  <si>
    <t>60L</t>
  </si>
  <si>
    <t>Batterijen</t>
  </si>
  <si>
    <t>Vat</t>
  </si>
  <si>
    <t>200L</t>
  </si>
  <si>
    <t>Totaalprijs chemisch/gevaarlijk afval lediging op afroep per jaar :</t>
  </si>
  <si>
    <t>Bijlage 8 Prijzenblad (alleen de groene cellen invullen)</t>
  </si>
  <si>
    <t>Plaatsingskosten</t>
  </si>
  <si>
    <t>Verwijderingskosten</t>
  </si>
  <si>
    <t>Perscontainer</t>
  </si>
  <si>
    <t>Open container</t>
  </si>
  <si>
    <t>Palletbox</t>
  </si>
  <si>
    <t>Spuitbusdoos</t>
  </si>
  <si>
    <t>Kunstofdekselvat</t>
  </si>
  <si>
    <t>Jerrycan</t>
  </si>
  <si>
    <t>Optioneel</t>
  </si>
  <si>
    <t xml:space="preserve">Inhoud in liter </t>
  </si>
  <si>
    <t>Naam Inschrijver:</t>
  </si>
  <si>
    <t xml:space="preserve">Naam ondertekenaar: </t>
  </si>
  <si>
    <t>Handtekening:</t>
  </si>
  <si>
    <t xml:space="preserve">Datum: </t>
  </si>
  <si>
    <t>Totaaloverzicht</t>
  </si>
  <si>
    <t>Totaal (excl. Btw)</t>
  </si>
  <si>
    <t>Totaal</t>
  </si>
  <si>
    <t>Afvalstromen met periodieke ledigingsfrequentie - 4 jaar</t>
  </si>
  <si>
    <t>Afvalstromen met lediging op afroep - 4 jaar</t>
  </si>
  <si>
    <t>afvalstroom</t>
  </si>
  <si>
    <t>Papier karton
PMD afval
Restafval</t>
  </si>
  <si>
    <t>1
( hoofd)</t>
  </si>
  <si>
    <t>3
B (basis)</t>
  </si>
  <si>
    <t>2  
B + (basis +)</t>
  </si>
  <si>
    <t>soort afval</t>
  </si>
  <si>
    <t xml:space="preserve">1700L </t>
  </si>
  <si>
    <t>660L</t>
  </si>
  <si>
    <t xml:space="preserve">660L </t>
  </si>
  <si>
    <t>Rolcontainer 1700L</t>
  </si>
  <si>
    <t>Rolcontainer 660L</t>
  </si>
  <si>
    <t>Rolcontainer 240L</t>
  </si>
  <si>
    <t>1700L</t>
  </si>
  <si>
    <t xml:space="preserve">3000L </t>
  </si>
  <si>
    <t>Frituurvet</t>
  </si>
  <si>
    <t>TL buizen</t>
  </si>
  <si>
    <t>Box</t>
  </si>
  <si>
    <t>Prijs (excl. btw) huur per inzamelmiddel per keer</t>
  </si>
  <si>
    <t xml:space="preserve">Fictieve inschrijfprijs </t>
  </si>
  <si>
    <t xml:space="preserve">chemisch afval (op afroep)
Papier karton
PMD afval
Restafval
Vertrouwelijk papier (op afroep)
</t>
  </si>
  <si>
    <t>Prijs (excl. btw) per inzamelmiddel per 4 weken (inclusief huur, transport, lediging en verwerking)</t>
  </si>
  <si>
    <t>Totaalprijs (excl. btw) per jaar ( = 52 wkn)  (inclusief huur, transport, lediging en verwerking)</t>
  </si>
  <si>
    <t>Totaalprijs afvalstromen met een periodieke ledigingsfrequentie per jaar (=52 weken) :</t>
  </si>
  <si>
    <t>Prijs (excl. btw) huur per inzamelmiddel per 4 weken</t>
  </si>
  <si>
    <t>Totaalprijs (excl. btw) huur per jaar (= 52 weken)</t>
  </si>
  <si>
    <t>Totaalprijs (excl. btw) ledigingen (inclusief transport en verwerking) per jaar (= 52 weken)</t>
  </si>
  <si>
    <t>Totaalprijs (excl. btw) huur per jaar =(52 weken)</t>
  </si>
  <si>
    <t>Totaalprijs (excl. btw) verwerkingkosten per jaar (=52 weken)</t>
  </si>
  <si>
    <t>Totaalprijs (excl. btw) ledigingen inclusief transport per jaar (= 52 weken)</t>
  </si>
  <si>
    <t>Totaalprijs (excl. btw) verwerkingkosten per jaar (= 52 weken)</t>
  </si>
  <si>
    <t>Totaalprijs (excl. btw) ledigingen per jaar (= 52 weken)</t>
  </si>
  <si>
    <t>7. Bij het indienen van uw prijzen dient u ervan uit te gaan dat een jaar = 52 weken</t>
  </si>
  <si>
    <t>Aantal ledigingen per jaar (=52 weken) per inzamelmiddel</t>
  </si>
  <si>
    <t>papier/karton</t>
  </si>
  <si>
    <t>PMD afval</t>
  </si>
  <si>
    <t>Prijs ( excl. BTW) per inzamelmiddel per maand (inclusief huur, transport, lediging en verwerking)</t>
  </si>
  <si>
    <t xml:space="preserve">Prijs (excl. BTW) huur per inzamelmiddel per maand. Indien niet van toepassing vul 0 in. </t>
  </si>
  <si>
    <t>1. Inschrijver dient de groen gearceerde cellen van tabbladden 2, 3 en 4 te voorzien van de gevraagde informatie.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</si>
</sst>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1" x14ac:knownFonts="1">
    <font>
      <sz val="11"/>
      <color theme="1"/>
      <name val="Calibri"/>
      <family val="2"/>
      <scheme val="minor"/>
    </font>
    <font>
      <sz val="10"/>
      <name val="Arial"/>
      <family val="2"/>
    </font>
    <font>
      <sz val="9"/>
      <color theme="1"/>
      <name val="Calibri"/>
      <family val="2"/>
      <scheme val="minor"/>
    </font>
    <font>
      <b/>
      <sz val="9"/>
      <color theme="1"/>
      <name val="Calibri"/>
      <family val="2"/>
      <scheme val="minor"/>
    </font>
    <font>
      <sz val="9"/>
      <color indexed="8"/>
      <name val="Calibri"/>
      <family val="2"/>
      <scheme val="minor"/>
    </font>
    <font>
      <sz val="9"/>
      <color rgb="FFFF0000"/>
      <name val="Calibri"/>
      <family val="2"/>
      <scheme val="minor"/>
    </font>
    <font>
      <b/>
      <sz val="20"/>
      <color theme="1"/>
      <name val="Calibri"/>
      <family val="2"/>
      <scheme val="minor"/>
    </font>
    <font>
      <b/>
      <sz val="14"/>
      <color theme="1"/>
      <name val="Calibri"/>
      <family val="2"/>
      <scheme val="minor"/>
    </font>
    <font>
      <sz val="11"/>
      <color theme="1"/>
      <name val="Calibri"/>
      <family val="2"/>
      <scheme val="minor"/>
    </font>
    <font>
      <b/>
      <sz val="14"/>
      <color theme="0"/>
      <name val="Calibri"/>
      <family val="2"/>
    </font>
    <font>
      <sz val="9"/>
      <color theme="1"/>
      <name val="Calibri"/>
      <family val="2"/>
    </font>
    <font>
      <sz val="9"/>
      <color rgb="FF000000"/>
      <name val="Calibri"/>
      <family val="2"/>
      <scheme val="minor"/>
    </font>
    <font>
      <sz val="9"/>
      <name val="Calibri"/>
      <family val="2"/>
    </font>
    <font>
      <u val="singleAccounting"/>
      <sz val="9"/>
      <color theme="1"/>
      <name val="Calibri"/>
      <family val="2"/>
      <scheme val="minor"/>
    </font>
    <font>
      <sz val="8"/>
      <name val="Calibri"/>
      <family val="2"/>
      <scheme val="minor"/>
    </font>
    <font>
      <b/>
      <u/>
      <sz val="9"/>
      <color theme="1"/>
      <name val="Calibri"/>
      <family val="2"/>
      <scheme val="minor"/>
    </font>
    <font>
      <b/>
      <sz val="9"/>
      <name val="Calibri"/>
      <family val="2"/>
      <scheme val="minor"/>
    </font>
    <font>
      <sz val="9"/>
      <color rgb="FF222222"/>
      <name val="Verdana"/>
      <family val="2"/>
    </font>
    <font>
      <sz val="11"/>
      <color rgb="FF000000"/>
      <name val="Calibri"/>
      <family val="2"/>
      <scheme val="minor"/>
    </font>
    <font>
      <b/>
      <sz val="9"/>
      <color theme="0"/>
      <name val="Calibri"/>
      <family val="2"/>
      <scheme val="minor"/>
    </font>
    <font>
      <b/>
      <sz val="11"/>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1" tint="0.499984740745262"/>
        <bgColor indexed="64"/>
      </patternFill>
    </fill>
    <fill>
      <patternFill patternType="solid">
        <fgColor theme="2"/>
        <bgColor indexed="64"/>
      </patternFill>
    </fill>
    <fill>
      <patternFill patternType="solid">
        <fgColor rgb="FF00B0F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44" fontId="8" fillId="0" borderId="0" applyFont="0" applyFill="0" applyBorder="0" applyAlignment="0" applyProtection="0"/>
  </cellStyleXfs>
  <cellXfs count="99">
    <xf numFmtId="0" fontId="0" fillId="0" borderId="0" xfId="0"/>
    <xf numFmtId="0" fontId="2" fillId="0" borderId="0" xfId="0" applyFont="1" applyBorder="1"/>
    <xf numFmtId="0" fontId="2" fillId="0" borderId="2" xfId="0" applyFont="1" applyFill="1" applyBorder="1" applyProtection="1"/>
    <xf numFmtId="0" fontId="2" fillId="0" borderId="0" xfId="0" applyFont="1" applyFill="1"/>
    <xf numFmtId="0" fontId="5" fillId="0" borderId="0" xfId="0" applyFont="1" applyFill="1"/>
    <xf numFmtId="0" fontId="5" fillId="0" borderId="1" xfId="0" applyFont="1" applyFill="1" applyBorder="1" applyAlignment="1" applyProtection="1">
      <alignment horizontal="left" vertical="top"/>
    </xf>
    <xf numFmtId="0" fontId="4" fillId="4" borderId="1" xfId="0" applyFont="1" applyFill="1" applyBorder="1" applyAlignment="1" applyProtection="1">
      <alignment horizontal="left" vertical="top" wrapText="1"/>
    </xf>
    <xf numFmtId="0" fontId="4" fillId="0" borderId="1" xfId="0" applyFont="1" applyFill="1" applyBorder="1" applyAlignment="1" applyProtection="1">
      <alignment horizontal="left" vertical="top" wrapText="1"/>
    </xf>
    <xf numFmtId="0" fontId="2" fillId="0" borderId="1" xfId="0" applyFont="1" applyFill="1" applyBorder="1" applyAlignment="1" applyProtection="1">
      <alignment horizontal="left" vertical="top" wrapText="1"/>
    </xf>
    <xf numFmtId="0" fontId="3" fillId="2" borderId="1" xfId="0" applyFont="1" applyFill="1" applyBorder="1" applyAlignment="1" applyProtection="1">
      <alignment wrapText="1"/>
    </xf>
    <xf numFmtId="0" fontId="3" fillId="2" borderId="1" xfId="0" applyFont="1" applyFill="1" applyBorder="1" applyAlignment="1" applyProtection="1">
      <alignment horizontal="left" wrapText="1"/>
    </xf>
    <xf numFmtId="0" fontId="7" fillId="3" borderId="7" xfId="0" applyFont="1" applyFill="1" applyBorder="1" applyAlignment="1">
      <alignment horizontal="center" vertical="top"/>
    </xf>
    <xf numFmtId="0" fontId="10" fillId="0" borderId="1" xfId="0" applyFont="1" applyBorder="1" applyAlignment="1">
      <alignment horizontal="center"/>
    </xf>
    <xf numFmtId="0" fontId="10" fillId="3" borderId="1" xfId="0" applyFont="1" applyFill="1" applyBorder="1" applyAlignment="1">
      <alignment horizontal="center"/>
    </xf>
    <xf numFmtId="0" fontId="11" fillId="0" borderId="1" xfId="0" applyFont="1" applyBorder="1" applyAlignment="1">
      <alignment horizontal="center"/>
    </xf>
    <xf numFmtId="0" fontId="12" fillId="0" borderId="1" xfId="0" applyFont="1" applyBorder="1" applyAlignment="1">
      <alignment horizontal="center"/>
    </xf>
    <xf numFmtId="0" fontId="2" fillId="0" borderId="1" xfId="0" applyFont="1" applyBorder="1" applyAlignment="1">
      <alignment horizontal="center"/>
    </xf>
    <xf numFmtId="0" fontId="10" fillId="0" borderId="0" xfId="0" applyFont="1"/>
    <xf numFmtId="0" fontId="10" fillId="0" borderId="0" xfId="0" applyFont="1" applyAlignment="1">
      <alignment horizontal="center"/>
    </xf>
    <xf numFmtId="0" fontId="15" fillId="0" borderId="0" xfId="0" applyFont="1"/>
    <xf numFmtId="0" fontId="3" fillId="0" borderId="0" xfId="0" applyFont="1"/>
    <xf numFmtId="0" fontId="3"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vertical="top" wrapText="1"/>
    </xf>
    <xf numFmtId="44" fontId="10" fillId="0" borderId="0" xfId="0" applyNumberFormat="1" applyFont="1" applyAlignment="1">
      <alignment horizontal="center"/>
    </xf>
    <xf numFmtId="0" fontId="10" fillId="0" borderId="0" xfId="0" applyFont="1" applyAlignment="1">
      <alignment horizontal="left"/>
    </xf>
    <xf numFmtId="0" fontId="10" fillId="3" borderId="0" xfId="0" applyFont="1" applyFill="1" applyAlignment="1">
      <alignment horizontal="center"/>
    </xf>
    <xf numFmtId="0" fontId="10" fillId="3" borderId="1" xfId="0" applyFont="1" applyFill="1" applyBorder="1" applyAlignment="1">
      <alignment horizontal="center" wrapText="1"/>
    </xf>
    <xf numFmtId="0" fontId="10" fillId="0" borderId="1" xfId="0" applyFont="1" applyBorder="1" applyAlignment="1">
      <alignment horizontal="center" wrapText="1"/>
    </xf>
    <xf numFmtId="1" fontId="10" fillId="3" borderId="3" xfId="0" applyNumberFormat="1" applyFont="1" applyFill="1" applyBorder="1" applyAlignment="1">
      <alignment horizontal="center"/>
    </xf>
    <xf numFmtId="0" fontId="10" fillId="3" borderId="4" xfId="0" applyFont="1" applyFill="1" applyBorder="1" applyAlignment="1">
      <alignment horizontal="center"/>
    </xf>
    <xf numFmtId="0" fontId="12" fillId="3" borderId="1" xfId="0" applyFont="1" applyFill="1" applyBorder="1" applyAlignment="1">
      <alignment horizontal="center"/>
    </xf>
    <xf numFmtId="1" fontId="12" fillId="3" borderId="3" xfId="0" applyNumberFormat="1" applyFont="1" applyFill="1" applyBorder="1" applyAlignment="1">
      <alignment horizontal="center"/>
    </xf>
    <xf numFmtId="0" fontId="10" fillId="0" borderId="4" xfId="0" applyFont="1" applyBorder="1" applyAlignment="1">
      <alignment horizontal="center"/>
    </xf>
    <xf numFmtId="44" fontId="2" fillId="6" borderId="1" xfId="2" applyFont="1" applyFill="1" applyBorder="1" applyAlignment="1" applyProtection="1">
      <alignment horizontal="left"/>
      <protection locked="0"/>
    </xf>
    <xf numFmtId="44" fontId="10" fillId="6" borderId="1" xfId="2" applyFont="1" applyFill="1" applyBorder="1" applyAlignment="1">
      <alignment horizontal="center"/>
    </xf>
    <xf numFmtId="0" fontId="3" fillId="5" borderId="1" xfId="0" applyFont="1" applyFill="1" applyBorder="1" applyAlignment="1">
      <alignment horizontal="center" vertical="top"/>
    </xf>
    <xf numFmtId="0" fontId="3" fillId="5" borderId="1" xfId="0" applyFont="1" applyFill="1" applyBorder="1" applyAlignment="1">
      <alignment horizontal="center" vertical="top" wrapText="1"/>
    </xf>
    <xf numFmtId="44" fontId="10" fillId="7" borderId="1" xfId="0" applyNumberFormat="1" applyFont="1" applyFill="1" applyBorder="1"/>
    <xf numFmtId="0" fontId="2" fillId="0" borderId="1" xfId="0" applyFont="1" applyBorder="1"/>
    <xf numFmtId="0" fontId="2" fillId="0" borderId="1" xfId="0" applyFont="1" applyBorder="1" applyAlignment="1">
      <alignment wrapText="1"/>
    </xf>
    <xf numFmtId="0" fontId="17" fillId="0" borderId="1" xfId="0" applyFont="1" applyBorder="1"/>
    <xf numFmtId="44" fontId="2" fillId="6" borderId="1" xfId="2" applyFont="1" applyFill="1" applyBorder="1" applyAlignment="1" applyProtection="1">
      <alignment horizontal="center"/>
      <protection locked="0"/>
    </xf>
    <xf numFmtId="44" fontId="2" fillId="6" borderId="2" xfId="2" applyFont="1" applyFill="1" applyBorder="1" applyAlignment="1" applyProtection="1">
      <alignment horizontal="center"/>
      <protection locked="0"/>
    </xf>
    <xf numFmtId="0" fontId="3" fillId="5" borderId="1" xfId="0" applyFont="1" applyFill="1" applyBorder="1" applyAlignment="1">
      <alignment vertical="top"/>
    </xf>
    <xf numFmtId="0" fontId="16" fillId="5" borderId="1" xfId="0" applyFont="1" applyFill="1" applyBorder="1" applyAlignment="1">
      <alignment horizontal="center" vertical="top" wrapText="1"/>
    </xf>
    <xf numFmtId="44" fontId="10" fillId="7" borderId="1" xfId="0" applyNumberFormat="1" applyFont="1" applyFill="1" applyBorder="1" applyAlignment="1">
      <alignment horizontal="center"/>
    </xf>
    <xf numFmtId="0" fontId="16" fillId="5" borderId="3" xfId="0" applyFont="1" applyFill="1" applyBorder="1" applyAlignment="1">
      <alignment horizontal="center" vertical="top" wrapText="1"/>
    </xf>
    <xf numFmtId="44" fontId="10" fillId="7" borderId="2" xfId="0" applyNumberFormat="1" applyFont="1" applyFill="1" applyBorder="1" applyAlignment="1">
      <alignment horizontal="center"/>
    </xf>
    <xf numFmtId="0" fontId="3" fillId="5" borderId="3" xfId="0" applyFont="1" applyFill="1" applyBorder="1"/>
    <xf numFmtId="0" fontId="3" fillId="5" borderId="7" xfId="0" applyFont="1" applyFill="1" applyBorder="1"/>
    <xf numFmtId="44" fontId="13" fillId="5" borderId="7" xfId="2" applyFont="1" applyFill="1" applyBorder="1" applyAlignment="1" applyProtection="1">
      <alignment horizontal="center"/>
    </xf>
    <xf numFmtId="44" fontId="13" fillId="5" borderId="4" xfId="2" applyFont="1" applyFill="1" applyBorder="1" applyAlignment="1" applyProtection="1">
      <alignment horizontal="center"/>
    </xf>
    <xf numFmtId="0" fontId="3" fillId="5" borderId="1" xfId="0" applyFont="1" applyFill="1" applyBorder="1"/>
    <xf numFmtId="44" fontId="13" fillId="5" borderId="1" xfId="2" applyFont="1" applyFill="1" applyBorder="1" applyAlignment="1" applyProtection="1">
      <alignment horizontal="center"/>
    </xf>
    <xf numFmtId="0" fontId="16" fillId="5" borderId="5" xfId="0" applyFont="1" applyFill="1" applyBorder="1" applyAlignment="1">
      <alignment vertical="center"/>
    </xf>
    <xf numFmtId="0" fontId="16" fillId="5" borderId="6" xfId="0" applyFont="1" applyFill="1" applyBorder="1"/>
    <xf numFmtId="44" fontId="16" fillId="5" borderId="8" xfId="0" applyNumberFormat="1" applyFont="1" applyFill="1" applyBorder="1"/>
    <xf numFmtId="0" fontId="2" fillId="0" borderId="16" xfId="0" applyFont="1" applyBorder="1" applyAlignment="1" applyProtection="1">
      <alignment horizontal="left" vertical="center" wrapText="1"/>
      <protection hidden="1"/>
    </xf>
    <xf numFmtId="0" fontId="2" fillId="0" borderId="18" xfId="0" applyFont="1" applyBorder="1" applyAlignment="1" applyProtection="1">
      <alignment horizontal="left" vertical="center" wrapText="1"/>
      <protection hidden="1"/>
    </xf>
    <xf numFmtId="0" fontId="3" fillId="0" borderId="20" xfId="0" applyFont="1" applyBorder="1" applyAlignment="1" applyProtection="1">
      <alignment horizontal="left" vertical="center" wrapText="1"/>
      <protection hidden="1"/>
    </xf>
    <xf numFmtId="0" fontId="19" fillId="5" borderId="13" xfId="0" applyFont="1" applyFill="1" applyBorder="1" applyAlignment="1">
      <alignment horizontal="left" vertical="center"/>
    </xf>
    <xf numFmtId="0" fontId="2" fillId="5" borderId="14" xfId="0" applyFont="1" applyFill="1" applyBorder="1" applyAlignment="1" applyProtection="1">
      <alignment vertical="center" wrapText="1"/>
      <protection hidden="1"/>
    </xf>
    <xf numFmtId="0" fontId="2" fillId="5" borderId="15" xfId="0" applyFont="1" applyFill="1" applyBorder="1" applyAlignment="1" applyProtection="1">
      <alignment horizontal="center" vertical="center" wrapText="1"/>
      <protection hidden="1"/>
    </xf>
    <xf numFmtId="44" fontId="2" fillId="8" borderId="17" xfId="0" applyNumberFormat="1" applyFont="1" applyFill="1" applyBorder="1" applyAlignment="1" applyProtection="1">
      <alignment horizontal="left" vertical="center" wrapText="1"/>
      <protection hidden="1"/>
    </xf>
    <xf numFmtId="44" fontId="2" fillId="8" borderId="19" xfId="0" applyNumberFormat="1" applyFont="1" applyFill="1" applyBorder="1" applyAlignment="1" applyProtection="1">
      <alignment horizontal="left" vertical="center" wrapText="1"/>
      <protection hidden="1"/>
    </xf>
    <xf numFmtId="44" fontId="10" fillId="8" borderId="21" xfId="0" applyNumberFormat="1" applyFont="1" applyFill="1" applyBorder="1" applyAlignment="1">
      <alignment horizontal="left" vertical="center" wrapText="1"/>
    </xf>
    <xf numFmtId="0" fontId="20" fillId="0" borderId="0" xfId="0" applyFont="1"/>
    <xf numFmtId="0" fontId="16" fillId="5" borderId="12" xfId="0" applyFont="1" applyFill="1" applyBorder="1" applyAlignment="1" applyProtection="1">
      <alignment horizontal="left" vertical="center"/>
      <protection hidden="1"/>
    </xf>
    <xf numFmtId="0" fontId="2" fillId="0" borderId="1" xfId="0" applyFont="1" applyFill="1" applyBorder="1" applyAlignment="1">
      <alignment vertical="top" wrapText="1"/>
    </xf>
    <xf numFmtId="0" fontId="2" fillId="0" borderId="1" xfId="0" applyFont="1" applyFill="1" applyBorder="1" applyAlignment="1">
      <alignment wrapText="1"/>
    </xf>
    <xf numFmtId="44" fontId="2" fillId="7" borderId="1" xfId="2" applyFont="1" applyFill="1" applyBorder="1" applyAlignment="1" applyProtection="1">
      <alignment horizontal="left"/>
      <protection locked="0"/>
    </xf>
    <xf numFmtId="0" fontId="3" fillId="0" borderId="1" xfId="0" applyFont="1" applyFill="1" applyBorder="1" applyAlignment="1" applyProtection="1">
      <alignment horizontal="left" vertical="top" wrapText="1"/>
    </xf>
    <xf numFmtId="0" fontId="10" fillId="0" borderId="1" xfId="0" applyFont="1" applyBorder="1"/>
    <xf numFmtId="0" fontId="2" fillId="5" borderId="1" xfId="0" applyFont="1" applyFill="1" applyBorder="1"/>
    <xf numFmtId="44" fontId="13" fillId="5" borderId="1" xfId="2" applyFont="1" applyFill="1" applyBorder="1" applyProtection="1"/>
    <xf numFmtId="0" fontId="10" fillId="9" borderId="1" xfId="0" applyFont="1" applyFill="1" applyBorder="1" applyAlignment="1">
      <alignment horizontal="center"/>
    </xf>
    <xf numFmtId="0" fontId="0" fillId="6" borderId="9" xfId="0" applyFill="1" applyBorder="1" applyAlignment="1">
      <alignment horizontal="center" vertical="center" wrapText="1"/>
    </xf>
    <xf numFmtId="0" fontId="0" fillId="6" borderId="10"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5" xfId="0" applyFill="1" applyBorder="1" applyAlignment="1">
      <alignment horizontal="center" vertical="center" wrapText="1"/>
    </xf>
    <xf numFmtId="0" fontId="0" fillId="6" borderId="6" xfId="0" applyFill="1" applyBorder="1" applyAlignment="1">
      <alignment horizontal="center" vertical="center" wrapText="1"/>
    </xf>
    <xf numFmtId="0" fontId="0" fillId="6" borderId="8" xfId="0" applyFill="1" applyBorder="1" applyAlignment="1">
      <alignment horizontal="center" vertical="center" wrapText="1"/>
    </xf>
    <xf numFmtId="0" fontId="9" fillId="5" borderId="3" xfId="0" applyFont="1" applyFill="1" applyBorder="1" applyAlignment="1">
      <alignment horizontal="center"/>
    </xf>
    <xf numFmtId="0" fontId="9" fillId="5" borderId="7" xfId="0" applyFont="1" applyFill="1" applyBorder="1" applyAlignment="1">
      <alignment horizontal="center"/>
    </xf>
    <xf numFmtId="0" fontId="9" fillId="5" borderId="4" xfId="0" applyFont="1" applyFill="1" applyBorder="1" applyAlignment="1">
      <alignment horizontal="center"/>
    </xf>
    <xf numFmtId="0" fontId="6" fillId="0" borderId="7" xfId="0" applyFont="1" applyBorder="1" applyAlignment="1">
      <alignment horizontal="center"/>
    </xf>
    <xf numFmtId="0" fontId="6" fillId="0" borderId="4" xfId="0" applyFont="1" applyBorder="1" applyAlignment="1">
      <alignment horizontal="center"/>
    </xf>
    <xf numFmtId="0" fontId="6" fillId="3" borderId="1" xfId="0" applyFont="1" applyFill="1" applyBorder="1" applyAlignment="1">
      <alignment horizontal="center" vertical="top" wrapText="1"/>
    </xf>
    <xf numFmtId="0" fontId="6" fillId="3" borderId="1" xfId="0" applyFont="1" applyFill="1" applyBorder="1" applyAlignment="1">
      <alignment horizontal="center" vertical="top"/>
    </xf>
    <xf numFmtId="0" fontId="6" fillId="3" borderId="3" xfId="0" applyFont="1" applyFill="1" applyBorder="1" applyAlignment="1">
      <alignment horizontal="center" vertical="top"/>
    </xf>
    <xf numFmtId="0" fontId="0" fillId="0" borderId="1" xfId="0" applyBorder="1" applyAlignment="1">
      <alignment vertical="center" wrapText="1"/>
    </xf>
    <xf numFmtId="0" fontId="0" fillId="6" borderId="9" xfId="0" applyFill="1" applyBorder="1" applyAlignment="1">
      <alignment horizontal="center" vertical="center" wrapText="1"/>
    </xf>
    <xf numFmtId="0" fontId="0" fillId="6" borderId="10"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5" xfId="0" applyFill="1" applyBorder="1" applyAlignment="1">
      <alignment horizontal="center" vertical="center" wrapText="1"/>
    </xf>
    <xf numFmtId="0" fontId="0" fillId="6" borderId="6" xfId="0" applyFill="1" applyBorder="1" applyAlignment="1">
      <alignment horizontal="center" vertical="center" wrapText="1"/>
    </xf>
    <xf numFmtId="0" fontId="0" fillId="6" borderId="8" xfId="0" applyFill="1" applyBorder="1" applyAlignment="1">
      <alignment horizontal="center" vertical="center" wrapText="1"/>
    </xf>
    <xf numFmtId="0" fontId="18" fillId="0" borderId="1" xfId="0" applyFont="1" applyBorder="1" applyAlignment="1">
      <alignment vertical="center" wrapText="1"/>
    </xf>
  </cellXfs>
  <cellStyles count="3">
    <cellStyle name="Standaard" xfId="0" builtinId="0"/>
    <cellStyle name="Standaard 2" xfId="1" xr:uid="{00000000-0005-0000-0000-000001000000}"/>
    <cellStyle name="Valuta" xfId="2" builtinId="4"/>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15</xdr:row>
      <xdr:rowOff>121920</xdr:rowOff>
    </xdr:from>
    <xdr:to>
      <xdr:col>0</xdr:col>
      <xdr:colOff>970280</xdr:colOff>
      <xdr:row>19</xdr:row>
      <xdr:rowOff>133985</xdr:rowOff>
    </xdr:to>
    <xdr:pic>
      <xdr:nvPicPr>
        <xdr:cNvPr id="2" name="Afbeelding 1">
          <a:extLst>
            <a:ext uri="{FF2B5EF4-FFF2-40B4-BE49-F238E27FC236}">
              <a16:creationId xmlns:a16="http://schemas.microsoft.com/office/drawing/2014/main" id="{B995C6E3-B028-6931-E845-A465E271F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 y="3474720"/>
          <a:ext cx="939800" cy="6216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373380</xdr:colOff>
      <xdr:row>0</xdr:row>
      <xdr:rowOff>0</xdr:rowOff>
    </xdr:from>
    <xdr:to>
      <xdr:col>9</xdr:col>
      <xdr:colOff>19684</xdr:colOff>
      <xdr:row>2</xdr:row>
      <xdr:rowOff>54610</xdr:rowOff>
    </xdr:to>
    <xdr:pic>
      <xdr:nvPicPr>
        <xdr:cNvPr id="2" name="Afbeelding 1">
          <a:extLst>
            <a:ext uri="{FF2B5EF4-FFF2-40B4-BE49-F238E27FC236}">
              <a16:creationId xmlns:a16="http://schemas.microsoft.com/office/drawing/2014/main" id="{0F2C4FE3-537C-0D8A-306E-EC93ADFF67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69943" y="0"/>
          <a:ext cx="979487" cy="59880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4"/>
  <sheetViews>
    <sheetView zoomScale="136" zoomScaleNormal="136" workbookViewId="0">
      <selection activeCell="A8" sqref="A8"/>
    </sheetView>
  </sheetViews>
  <sheetFormatPr defaultColWidth="124.44140625" defaultRowHeight="12" x14ac:dyDescent="0.25"/>
  <cols>
    <col min="1" max="16384" width="124.44140625" style="3"/>
  </cols>
  <sheetData>
    <row r="1" spans="1:1" x14ac:dyDescent="0.25">
      <c r="A1" s="2"/>
    </row>
    <row r="2" spans="1:1" s="4" customFormat="1" x14ac:dyDescent="0.25">
      <c r="A2" s="5"/>
    </row>
    <row r="3" spans="1:1" x14ac:dyDescent="0.25">
      <c r="A3" s="9" t="s">
        <v>0</v>
      </c>
    </row>
    <row r="4" spans="1:1" x14ac:dyDescent="0.25">
      <c r="A4" s="6" t="s">
        <v>203</v>
      </c>
    </row>
    <row r="5" spans="1:1" ht="24" x14ac:dyDescent="0.25">
      <c r="A5" s="7" t="s">
        <v>7</v>
      </c>
    </row>
    <row r="6" spans="1:1" ht="24" x14ac:dyDescent="0.25">
      <c r="A6" s="7" t="s">
        <v>1</v>
      </c>
    </row>
    <row r="7" spans="1:1" x14ac:dyDescent="0.25">
      <c r="A7" s="8" t="s">
        <v>2</v>
      </c>
    </row>
    <row r="8" spans="1:1" x14ac:dyDescent="0.25">
      <c r="A8" s="8" t="s">
        <v>3</v>
      </c>
    </row>
    <row r="9" spans="1:1" ht="24" x14ac:dyDescent="0.25">
      <c r="A9" s="8" t="s">
        <v>5</v>
      </c>
    </row>
    <row r="10" spans="1:1" x14ac:dyDescent="0.25">
      <c r="A10" s="72" t="s">
        <v>197</v>
      </c>
    </row>
    <row r="11" spans="1:1" x14ac:dyDescent="0.25">
      <c r="A11" s="10" t="s">
        <v>4</v>
      </c>
    </row>
    <row r="12" spans="1:1" ht="24" x14ac:dyDescent="0.25">
      <c r="A12" s="7" t="s">
        <v>8</v>
      </c>
    </row>
    <row r="13" spans="1:1" ht="24" x14ac:dyDescent="0.25">
      <c r="A13" s="7" t="s">
        <v>9</v>
      </c>
    </row>
    <row r="14" spans="1:1" ht="27.6" customHeight="1" x14ac:dyDescent="0.25">
      <c r="A14" s="7" t="s">
        <v>6</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17"/>
  <sheetViews>
    <sheetView tabSelected="1" topLeftCell="A64" zoomScaleNormal="100" workbookViewId="0">
      <selection activeCell="M103" sqref="M103"/>
    </sheetView>
  </sheetViews>
  <sheetFormatPr defaultColWidth="8.88671875" defaultRowHeight="12" x14ac:dyDescent="0.25"/>
  <cols>
    <col min="1" max="1" width="22.21875" style="1" bestFit="1" customWidth="1"/>
    <col min="2" max="2" width="17.21875" style="1" customWidth="1"/>
    <col min="3" max="3" width="26.21875" style="1" bestFit="1" customWidth="1"/>
    <col min="4" max="4" width="8.77734375" style="1" bestFit="1" customWidth="1"/>
    <col min="5" max="5" width="13.6640625" style="1" customWidth="1"/>
    <col min="6" max="6" width="22.6640625" style="1" customWidth="1"/>
    <col min="7" max="7" width="15.44140625" style="1" customWidth="1"/>
    <col min="8" max="8" width="23.44140625" style="1" customWidth="1"/>
    <col min="9" max="9" width="19.33203125" style="1" customWidth="1"/>
    <col min="10" max="10" width="11.33203125" style="1" customWidth="1"/>
    <col min="11" max="11" width="13.88671875" style="1" customWidth="1"/>
    <col min="12" max="12" width="20.88671875" style="1" hidden="1" customWidth="1"/>
    <col min="13" max="13" width="16" style="1" customWidth="1"/>
    <col min="14" max="16384" width="8.88671875" style="1"/>
  </cols>
  <sheetData>
    <row r="1" spans="1:14" ht="25.8" x14ac:dyDescent="0.5">
      <c r="A1" s="88" t="s">
        <v>146</v>
      </c>
      <c r="B1" s="88"/>
      <c r="C1" s="89"/>
      <c r="D1" s="89"/>
      <c r="E1" s="89"/>
      <c r="F1" s="89"/>
      <c r="G1" s="90"/>
      <c r="H1" s="11"/>
      <c r="I1" s="86"/>
      <c r="J1" s="86"/>
      <c r="K1" s="86"/>
      <c r="L1" s="86"/>
      <c r="M1" s="86"/>
      <c r="N1" s="87"/>
    </row>
    <row r="2" spans="1:14" ht="18" x14ac:dyDescent="0.35">
      <c r="A2" s="83"/>
      <c r="B2" s="84"/>
      <c r="C2" s="84"/>
      <c r="D2" s="84"/>
      <c r="E2" s="84"/>
      <c r="F2" s="84"/>
      <c r="G2" s="84"/>
      <c r="H2" s="84"/>
      <c r="I2" s="84"/>
      <c r="J2" s="84"/>
      <c r="K2" s="84"/>
      <c r="L2" s="84"/>
      <c r="M2" s="85"/>
    </row>
    <row r="3" spans="1:14" ht="72" x14ac:dyDescent="0.25">
      <c r="A3" s="36" t="s">
        <v>10</v>
      </c>
      <c r="B3" s="36" t="s">
        <v>80</v>
      </c>
      <c r="C3" s="36" t="s">
        <v>11</v>
      </c>
      <c r="D3" s="36" t="s">
        <v>112</v>
      </c>
      <c r="E3" s="36" t="s">
        <v>12</v>
      </c>
      <c r="F3" s="36" t="s">
        <v>13</v>
      </c>
      <c r="G3" s="37" t="s">
        <v>156</v>
      </c>
      <c r="H3" s="37" t="s">
        <v>15</v>
      </c>
      <c r="I3" s="37" t="s">
        <v>16</v>
      </c>
      <c r="J3" s="37" t="s">
        <v>198</v>
      </c>
      <c r="K3" s="37" t="s">
        <v>201</v>
      </c>
      <c r="L3" s="37" t="s">
        <v>186</v>
      </c>
      <c r="M3" s="37" t="s">
        <v>187</v>
      </c>
    </row>
    <row r="4" spans="1:14" ht="16.5" customHeight="1" x14ac:dyDescent="0.25">
      <c r="A4" s="39" t="s">
        <v>116</v>
      </c>
      <c r="B4" s="39" t="s">
        <v>81</v>
      </c>
      <c r="C4" s="39" t="s">
        <v>45</v>
      </c>
      <c r="D4" s="39" t="s">
        <v>113</v>
      </c>
      <c r="E4" s="12" t="s">
        <v>199</v>
      </c>
      <c r="F4" s="12" t="s">
        <v>125</v>
      </c>
      <c r="G4" s="12" t="s">
        <v>172</v>
      </c>
      <c r="H4" s="13">
        <v>2</v>
      </c>
      <c r="I4" s="14" t="s">
        <v>17</v>
      </c>
      <c r="J4" s="12">
        <v>52</v>
      </c>
      <c r="K4" s="34"/>
      <c r="L4" s="71">
        <f>K4*4</f>
        <v>0</v>
      </c>
      <c r="M4" s="38">
        <f>H4*K4*12</f>
        <v>0</v>
      </c>
    </row>
    <row r="5" spans="1:14" ht="16.5" customHeight="1" x14ac:dyDescent="0.25">
      <c r="A5" s="39"/>
      <c r="B5" s="39"/>
      <c r="C5" s="39"/>
      <c r="D5" s="39"/>
      <c r="E5" s="12" t="s">
        <v>200</v>
      </c>
      <c r="F5" s="12" t="s">
        <v>125</v>
      </c>
      <c r="G5" s="12" t="s">
        <v>172</v>
      </c>
      <c r="H5" s="13">
        <v>2</v>
      </c>
      <c r="I5" s="14" t="s">
        <v>17</v>
      </c>
      <c r="J5" s="12">
        <v>52</v>
      </c>
      <c r="K5" s="34"/>
      <c r="L5" s="71"/>
      <c r="M5" s="38">
        <f t="shared" ref="M5:M68" si="0">H5*K5*12</f>
        <v>0</v>
      </c>
    </row>
    <row r="6" spans="1:14" ht="16.5" customHeight="1" x14ac:dyDescent="0.25">
      <c r="A6" s="39"/>
      <c r="B6" s="39"/>
      <c r="C6" s="39"/>
      <c r="D6" s="39"/>
      <c r="E6" s="12" t="s">
        <v>124</v>
      </c>
      <c r="F6" s="12" t="s">
        <v>125</v>
      </c>
      <c r="G6" s="12" t="s">
        <v>172</v>
      </c>
      <c r="H6" s="13">
        <v>2</v>
      </c>
      <c r="I6" s="14" t="s">
        <v>17</v>
      </c>
      <c r="J6" s="12">
        <v>52</v>
      </c>
      <c r="K6" s="34"/>
      <c r="L6" s="71"/>
      <c r="M6" s="38">
        <f t="shared" si="0"/>
        <v>0</v>
      </c>
    </row>
    <row r="7" spans="1:14" ht="16.5" customHeight="1" x14ac:dyDescent="0.25">
      <c r="A7" s="39" t="s">
        <v>116</v>
      </c>
      <c r="B7" s="39" t="s">
        <v>81</v>
      </c>
      <c r="C7" s="39" t="s">
        <v>45</v>
      </c>
      <c r="D7" s="39" t="s">
        <v>113</v>
      </c>
      <c r="E7" s="12" t="s">
        <v>199</v>
      </c>
      <c r="F7" s="12" t="s">
        <v>125</v>
      </c>
      <c r="G7" s="12" t="s">
        <v>18</v>
      </c>
      <c r="H7" s="13">
        <v>1</v>
      </c>
      <c r="I7" s="14" t="s">
        <v>17</v>
      </c>
      <c r="J7" s="12">
        <v>52</v>
      </c>
      <c r="K7" s="34"/>
      <c r="L7" s="71">
        <f t="shared" ref="L7:L13" si="1">K7*4</f>
        <v>0</v>
      </c>
      <c r="M7" s="38">
        <f t="shared" si="0"/>
        <v>0</v>
      </c>
    </row>
    <row r="8" spans="1:14" x14ac:dyDescent="0.25">
      <c r="A8" s="39"/>
      <c r="B8" s="39"/>
      <c r="C8" s="39"/>
      <c r="D8" s="39"/>
      <c r="E8" s="12" t="s">
        <v>200</v>
      </c>
      <c r="F8" s="12" t="s">
        <v>125</v>
      </c>
      <c r="G8" s="12" t="s">
        <v>18</v>
      </c>
      <c r="H8" s="13">
        <v>1</v>
      </c>
      <c r="I8" s="14" t="s">
        <v>17</v>
      </c>
      <c r="J8" s="12">
        <v>52</v>
      </c>
      <c r="K8" s="34"/>
      <c r="L8" s="71">
        <f t="shared" ref="L8" si="2">K8*4</f>
        <v>0</v>
      </c>
      <c r="M8" s="38">
        <f t="shared" si="0"/>
        <v>0</v>
      </c>
    </row>
    <row r="9" spans="1:14" ht="16.5" customHeight="1" x14ac:dyDescent="0.25">
      <c r="A9" s="39"/>
      <c r="B9" s="39"/>
      <c r="C9" s="39"/>
      <c r="D9" s="39"/>
      <c r="E9" s="12" t="s">
        <v>124</v>
      </c>
      <c r="F9" s="12" t="s">
        <v>125</v>
      </c>
      <c r="G9" s="12" t="s">
        <v>18</v>
      </c>
      <c r="H9" s="13">
        <v>1</v>
      </c>
      <c r="I9" s="14" t="s">
        <v>17</v>
      </c>
      <c r="J9" s="12">
        <v>52</v>
      </c>
      <c r="K9" s="34"/>
      <c r="L9" s="71"/>
      <c r="M9" s="38">
        <f t="shared" si="0"/>
        <v>0</v>
      </c>
    </row>
    <row r="10" spans="1:14" ht="16.5" customHeight="1" x14ac:dyDescent="0.25">
      <c r="A10" s="39" t="s">
        <v>79</v>
      </c>
      <c r="B10" s="39" t="s">
        <v>82</v>
      </c>
      <c r="C10" s="39" t="s">
        <v>46</v>
      </c>
      <c r="D10" s="39" t="s">
        <v>114</v>
      </c>
      <c r="E10" s="12" t="s">
        <v>199</v>
      </c>
      <c r="F10" s="12" t="s">
        <v>125</v>
      </c>
      <c r="G10" s="12" t="s">
        <v>174</v>
      </c>
      <c r="H10" s="13">
        <v>1</v>
      </c>
      <c r="I10" s="16" t="s">
        <v>19</v>
      </c>
      <c r="J10" s="12">
        <v>26</v>
      </c>
      <c r="K10" s="34"/>
      <c r="L10" s="71">
        <f>SUM(K10*4)/2</f>
        <v>0</v>
      </c>
      <c r="M10" s="38">
        <f t="shared" si="0"/>
        <v>0</v>
      </c>
    </row>
    <row r="11" spans="1:14" ht="16.5" customHeight="1" x14ac:dyDescent="0.25">
      <c r="A11" s="39"/>
      <c r="B11" s="39"/>
      <c r="C11" s="39"/>
      <c r="D11" s="39"/>
      <c r="E11" s="12" t="s">
        <v>200</v>
      </c>
      <c r="F11" s="12" t="s">
        <v>125</v>
      </c>
      <c r="G11" s="12" t="s">
        <v>174</v>
      </c>
      <c r="H11" s="13">
        <v>1</v>
      </c>
      <c r="I11" s="16" t="s">
        <v>19</v>
      </c>
      <c r="J11" s="12">
        <v>26</v>
      </c>
      <c r="K11" s="34"/>
      <c r="L11" s="71"/>
      <c r="M11" s="38">
        <f t="shared" si="0"/>
        <v>0</v>
      </c>
    </row>
    <row r="12" spans="1:14" ht="16.5" customHeight="1" x14ac:dyDescent="0.25">
      <c r="A12" s="39"/>
      <c r="B12" s="39"/>
      <c r="C12" s="39"/>
      <c r="D12" s="39"/>
      <c r="E12" s="12" t="s">
        <v>124</v>
      </c>
      <c r="F12" s="12" t="s">
        <v>125</v>
      </c>
      <c r="G12" s="12" t="s">
        <v>174</v>
      </c>
      <c r="H12" s="13">
        <v>1</v>
      </c>
      <c r="I12" s="16" t="s">
        <v>19</v>
      </c>
      <c r="J12" s="12">
        <v>26</v>
      </c>
      <c r="K12" s="34"/>
      <c r="L12" s="71"/>
      <c r="M12" s="38">
        <f t="shared" si="0"/>
        <v>0</v>
      </c>
    </row>
    <row r="13" spans="1:14" ht="22.8" customHeight="1" x14ac:dyDescent="0.25">
      <c r="A13" s="40" t="s">
        <v>117</v>
      </c>
      <c r="B13" s="39" t="s">
        <v>119</v>
      </c>
      <c r="C13" s="39" t="s">
        <v>118</v>
      </c>
      <c r="D13" s="39" t="s">
        <v>113</v>
      </c>
      <c r="E13" s="12" t="s">
        <v>199</v>
      </c>
      <c r="F13" s="12" t="s">
        <v>125</v>
      </c>
      <c r="G13" s="12" t="s">
        <v>178</v>
      </c>
      <c r="H13" s="13">
        <v>1</v>
      </c>
      <c r="I13" s="14" t="s">
        <v>17</v>
      </c>
      <c r="J13" s="12">
        <v>52</v>
      </c>
      <c r="K13" s="34"/>
      <c r="L13" s="71">
        <f t="shared" si="1"/>
        <v>0</v>
      </c>
      <c r="M13" s="38">
        <f t="shared" si="0"/>
        <v>0</v>
      </c>
    </row>
    <row r="14" spans="1:14" x14ac:dyDescent="0.25">
      <c r="A14" s="39"/>
      <c r="B14" s="39"/>
      <c r="C14" s="39"/>
      <c r="D14" s="39"/>
      <c r="E14" s="12" t="s">
        <v>200</v>
      </c>
      <c r="F14" s="12" t="s">
        <v>125</v>
      </c>
      <c r="G14" s="12" t="s">
        <v>178</v>
      </c>
      <c r="H14" s="13">
        <v>1</v>
      </c>
      <c r="I14" s="14" t="s">
        <v>17</v>
      </c>
      <c r="J14" s="12">
        <v>52</v>
      </c>
      <c r="K14" s="34"/>
      <c r="L14" s="39"/>
      <c r="M14" s="38">
        <f t="shared" si="0"/>
        <v>0</v>
      </c>
    </row>
    <row r="15" spans="1:14" ht="18" customHeight="1" x14ac:dyDescent="0.25">
      <c r="A15" s="40"/>
      <c r="B15" s="39"/>
      <c r="C15" s="39"/>
      <c r="D15" s="39"/>
      <c r="E15" s="12" t="s">
        <v>124</v>
      </c>
      <c r="F15" s="12" t="s">
        <v>125</v>
      </c>
      <c r="G15" s="12" t="s">
        <v>178</v>
      </c>
      <c r="H15" s="13">
        <v>1</v>
      </c>
      <c r="I15" s="14" t="s">
        <v>17</v>
      </c>
      <c r="J15" s="12">
        <v>52</v>
      </c>
      <c r="K15" s="34"/>
      <c r="L15" s="71"/>
      <c r="M15" s="38">
        <f t="shared" si="0"/>
        <v>0</v>
      </c>
    </row>
    <row r="16" spans="1:14" ht="16.5" customHeight="1" x14ac:dyDescent="0.25">
      <c r="A16" s="39" t="s">
        <v>20</v>
      </c>
      <c r="B16" s="39" t="s">
        <v>83</v>
      </c>
      <c r="C16" s="39" t="s">
        <v>47</v>
      </c>
      <c r="D16" s="39" t="s">
        <v>114</v>
      </c>
      <c r="E16" s="12" t="s">
        <v>199</v>
      </c>
      <c r="F16" s="12" t="s">
        <v>125</v>
      </c>
      <c r="G16" s="12" t="s">
        <v>174</v>
      </c>
      <c r="H16" s="13">
        <v>1</v>
      </c>
      <c r="I16" s="16" t="s">
        <v>19</v>
      </c>
      <c r="J16" s="12">
        <v>26</v>
      </c>
      <c r="K16" s="34"/>
      <c r="L16" s="71">
        <f t="shared" ref="L16:L100" si="3">SUM(K16*4)/2</f>
        <v>0</v>
      </c>
      <c r="M16" s="38">
        <f t="shared" si="0"/>
        <v>0</v>
      </c>
    </row>
    <row r="17" spans="1:13" ht="16.5" customHeight="1" x14ac:dyDescent="0.25">
      <c r="A17" s="39"/>
      <c r="B17" s="39"/>
      <c r="C17" s="39"/>
      <c r="D17" s="39"/>
      <c r="E17" s="12" t="s">
        <v>200</v>
      </c>
      <c r="F17" s="12" t="s">
        <v>125</v>
      </c>
      <c r="G17" s="12" t="s">
        <v>174</v>
      </c>
      <c r="H17" s="13">
        <v>1</v>
      </c>
      <c r="I17" s="16" t="s">
        <v>19</v>
      </c>
      <c r="J17" s="12">
        <v>26</v>
      </c>
      <c r="K17" s="34"/>
      <c r="L17" s="71"/>
      <c r="M17" s="38">
        <f t="shared" si="0"/>
        <v>0</v>
      </c>
    </row>
    <row r="18" spans="1:13" ht="16.5" customHeight="1" x14ac:dyDescent="0.25">
      <c r="A18" s="39"/>
      <c r="B18" s="39"/>
      <c r="C18" s="39"/>
      <c r="D18" s="39"/>
      <c r="E18" s="12" t="s">
        <v>124</v>
      </c>
      <c r="F18" s="12" t="s">
        <v>125</v>
      </c>
      <c r="G18" s="12" t="s">
        <v>174</v>
      </c>
      <c r="H18" s="13">
        <v>1</v>
      </c>
      <c r="I18" s="16" t="s">
        <v>19</v>
      </c>
      <c r="J18" s="12">
        <v>26</v>
      </c>
      <c r="K18" s="34"/>
      <c r="L18" s="71"/>
      <c r="M18" s="38">
        <f t="shared" si="0"/>
        <v>0</v>
      </c>
    </row>
    <row r="19" spans="1:13" ht="16.5" customHeight="1" x14ac:dyDescent="0.25">
      <c r="A19" s="39" t="s">
        <v>21</v>
      </c>
      <c r="B19" s="39" t="s">
        <v>84</v>
      </c>
      <c r="C19" s="39" t="s">
        <v>48</v>
      </c>
      <c r="D19" s="39" t="s">
        <v>115</v>
      </c>
      <c r="E19" s="12" t="s">
        <v>199</v>
      </c>
      <c r="F19" s="12" t="s">
        <v>125</v>
      </c>
      <c r="G19" s="15" t="s">
        <v>18</v>
      </c>
      <c r="H19" s="13">
        <v>1</v>
      </c>
      <c r="I19" s="16" t="s">
        <v>19</v>
      </c>
      <c r="J19" s="12">
        <v>26</v>
      </c>
      <c r="K19" s="34"/>
      <c r="L19" s="71">
        <f t="shared" si="3"/>
        <v>0</v>
      </c>
      <c r="M19" s="38">
        <f t="shared" si="0"/>
        <v>0</v>
      </c>
    </row>
    <row r="20" spans="1:13" ht="16.5" customHeight="1" x14ac:dyDescent="0.25">
      <c r="A20" s="39"/>
      <c r="B20" s="39"/>
      <c r="C20" s="39"/>
      <c r="D20" s="39"/>
      <c r="E20" s="12" t="s">
        <v>200</v>
      </c>
      <c r="F20" s="12" t="s">
        <v>125</v>
      </c>
      <c r="G20" s="15" t="s">
        <v>18</v>
      </c>
      <c r="H20" s="13">
        <v>1</v>
      </c>
      <c r="I20" s="16" t="s">
        <v>19</v>
      </c>
      <c r="J20" s="12">
        <v>26</v>
      </c>
      <c r="K20" s="34"/>
      <c r="L20" s="71"/>
      <c r="M20" s="38">
        <f t="shared" si="0"/>
        <v>0</v>
      </c>
    </row>
    <row r="21" spans="1:13" ht="16.5" customHeight="1" x14ac:dyDescent="0.25">
      <c r="A21" s="39"/>
      <c r="B21" s="39"/>
      <c r="C21" s="39"/>
      <c r="D21" s="39"/>
      <c r="E21" s="12" t="s">
        <v>124</v>
      </c>
      <c r="F21" s="12" t="s">
        <v>125</v>
      </c>
      <c r="G21" s="15" t="s">
        <v>18</v>
      </c>
      <c r="H21" s="13">
        <v>1</v>
      </c>
      <c r="I21" s="16" t="s">
        <v>19</v>
      </c>
      <c r="J21" s="12">
        <v>26</v>
      </c>
      <c r="K21" s="34"/>
      <c r="L21" s="71"/>
      <c r="M21" s="38">
        <f t="shared" si="0"/>
        <v>0</v>
      </c>
    </row>
    <row r="22" spans="1:13" ht="16.5" customHeight="1" x14ac:dyDescent="0.25">
      <c r="A22" s="39" t="s">
        <v>22</v>
      </c>
      <c r="B22" s="39" t="s">
        <v>85</v>
      </c>
      <c r="C22" s="39" t="s">
        <v>49</v>
      </c>
      <c r="D22" s="39" t="s">
        <v>114</v>
      </c>
      <c r="E22" s="12" t="s">
        <v>199</v>
      </c>
      <c r="F22" s="12" t="s">
        <v>125</v>
      </c>
      <c r="G22" s="12" t="s">
        <v>18</v>
      </c>
      <c r="H22" s="13">
        <v>1</v>
      </c>
      <c r="I22" s="16" t="s">
        <v>19</v>
      </c>
      <c r="J22" s="12">
        <v>26</v>
      </c>
      <c r="K22" s="34"/>
      <c r="L22" s="71">
        <f t="shared" si="3"/>
        <v>0</v>
      </c>
      <c r="M22" s="38">
        <f t="shared" si="0"/>
        <v>0</v>
      </c>
    </row>
    <row r="23" spans="1:13" ht="16.5" customHeight="1" x14ac:dyDescent="0.25">
      <c r="A23" s="39"/>
      <c r="B23" s="39"/>
      <c r="C23" s="39"/>
      <c r="D23" s="39"/>
      <c r="E23" s="12" t="s">
        <v>200</v>
      </c>
      <c r="F23" s="12" t="s">
        <v>125</v>
      </c>
      <c r="G23" s="12" t="s">
        <v>18</v>
      </c>
      <c r="H23" s="13">
        <v>1</v>
      </c>
      <c r="I23" s="16" t="s">
        <v>19</v>
      </c>
      <c r="J23" s="12">
        <v>26</v>
      </c>
      <c r="K23" s="34"/>
      <c r="L23" s="71"/>
      <c r="M23" s="38">
        <f t="shared" si="0"/>
        <v>0</v>
      </c>
    </row>
    <row r="24" spans="1:13" ht="16.5" customHeight="1" x14ac:dyDescent="0.25">
      <c r="A24" s="39"/>
      <c r="B24" s="39"/>
      <c r="C24" s="39"/>
      <c r="D24" s="39"/>
      <c r="E24" s="12" t="s">
        <v>124</v>
      </c>
      <c r="F24" s="12" t="s">
        <v>125</v>
      </c>
      <c r="G24" s="12" t="s">
        <v>18</v>
      </c>
      <c r="H24" s="13">
        <v>1</v>
      </c>
      <c r="I24" s="16" t="s">
        <v>19</v>
      </c>
      <c r="J24" s="12">
        <v>26</v>
      </c>
      <c r="K24" s="34"/>
      <c r="L24" s="71"/>
      <c r="M24" s="38">
        <f t="shared" si="0"/>
        <v>0</v>
      </c>
    </row>
    <row r="25" spans="1:13" ht="16.5" customHeight="1" x14ac:dyDescent="0.25">
      <c r="A25" s="39" t="s">
        <v>23</v>
      </c>
      <c r="B25" s="39" t="s">
        <v>86</v>
      </c>
      <c r="C25" s="39" t="s">
        <v>50</v>
      </c>
      <c r="D25" s="39" t="s">
        <v>115</v>
      </c>
      <c r="E25" s="12" t="s">
        <v>199</v>
      </c>
      <c r="F25" s="12" t="s">
        <v>125</v>
      </c>
      <c r="G25" s="12" t="s">
        <v>18</v>
      </c>
      <c r="H25" s="13">
        <v>1</v>
      </c>
      <c r="I25" s="16" t="s">
        <v>19</v>
      </c>
      <c r="J25" s="12">
        <v>26</v>
      </c>
      <c r="K25" s="34"/>
      <c r="L25" s="71">
        <f t="shared" si="3"/>
        <v>0</v>
      </c>
      <c r="M25" s="38">
        <f t="shared" si="0"/>
        <v>0</v>
      </c>
    </row>
    <row r="26" spans="1:13" ht="16.5" customHeight="1" x14ac:dyDescent="0.25">
      <c r="A26" s="39"/>
      <c r="B26" s="39"/>
      <c r="C26" s="39"/>
      <c r="D26" s="39"/>
      <c r="E26" s="12" t="s">
        <v>200</v>
      </c>
      <c r="F26" s="12" t="s">
        <v>125</v>
      </c>
      <c r="G26" s="12" t="s">
        <v>18</v>
      </c>
      <c r="H26" s="13">
        <v>1</v>
      </c>
      <c r="I26" s="16" t="s">
        <v>19</v>
      </c>
      <c r="J26" s="12">
        <v>26</v>
      </c>
      <c r="K26" s="34"/>
      <c r="L26" s="71"/>
      <c r="M26" s="38">
        <f t="shared" si="0"/>
        <v>0</v>
      </c>
    </row>
    <row r="27" spans="1:13" ht="16.5" customHeight="1" x14ac:dyDescent="0.25">
      <c r="A27" s="39"/>
      <c r="B27" s="39"/>
      <c r="C27" s="39"/>
      <c r="D27" s="39"/>
      <c r="E27" s="12" t="s">
        <v>124</v>
      </c>
      <c r="F27" s="12" t="s">
        <v>125</v>
      </c>
      <c r="G27" s="12" t="s">
        <v>18</v>
      </c>
      <c r="H27" s="13">
        <v>1</v>
      </c>
      <c r="I27" s="16" t="s">
        <v>19</v>
      </c>
      <c r="J27" s="12">
        <v>26</v>
      </c>
      <c r="K27" s="34"/>
      <c r="L27" s="71"/>
      <c r="M27" s="38">
        <f t="shared" si="0"/>
        <v>0</v>
      </c>
    </row>
    <row r="28" spans="1:13" ht="15" customHeight="1" x14ac:dyDescent="0.25">
      <c r="A28" s="39" t="s">
        <v>24</v>
      </c>
      <c r="B28" s="39" t="s">
        <v>87</v>
      </c>
      <c r="C28" s="39" t="s">
        <v>51</v>
      </c>
      <c r="D28" s="39" t="s">
        <v>115</v>
      </c>
      <c r="E28" s="12" t="s">
        <v>199</v>
      </c>
      <c r="F28" s="12" t="s">
        <v>125</v>
      </c>
      <c r="G28" s="12" t="s">
        <v>18</v>
      </c>
      <c r="H28" s="13">
        <v>1</v>
      </c>
      <c r="I28" s="16" t="s">
        <v>19</v>
      </c>
      <c r="J28" s="12">
        <v>26</v>
      </c>
      <c r="K28" s="34"/>
      <c r="L28" s="71">
        <f t="shared" si="3"/>
        <v>0</v>
      </c>
      <c r="M28" s="38">
        <f t="shared" si="0"/>
        <v>0</v>
      </c>
    </row>
    <row r="29" spans="1:13" ht="15" customHeight="1" x14ac:dyDescent="0.25">
      <c r="A29" s="39"/>
      <c r="B29" s="39"/>
      <c r="C29" s="39"/>
      <c r="D29" s="39"/>
      <c r="E29" s="12" t="s">
        <v>200</v>
      </c>
      <c r="F29" s="12" t="s">
        <v>125</v>
      </c>
      <c r="G29" s="12" t="s">
        <v>18</v>
      </c>
      <c r="H29" s="13">
        <v>1</v>
      </c>
      <c r="I29" s="16" t="s">
        <v>19</v>
      </c>
      <c r="J29" s="12">
        <v>26</v>
      </c>
      <c r="K29" s="34"/>
      <c r="L29" s="71"/>
      <c r="M29" s="38">
        <f t="shared" si="0"/>
        <v>0</v>
      </c>
    </row>
    <row r="30" spans="1:13" ht="15" customHeight="1" x14ac:dyDescent="0.25">
      <c r="A30" s="39"/>
      <c r="B30" s="39"/>
      <c r="C30" s="39"/>
      <c r="D30" s="39"/>
      <c r="E30" s="12" t="s">
        <v>124</v>
      </c>
      <c r="F30" s="12" t="s">
        <v>125</v>
      </c>
      <c r="G30" s="12" t="s">
        <v>18</v>
      </c>
      <c r="H30" s="13">
        <v>1</v>
      </c>
      <c r="I30" s="16" t="s">
        <v>19</v>
      </c>
      <c r="J30" s="12">
        <v>26</v>
      </c>
      <c r="K30" s="34"/>
      <c r="L30" s="71"/>
      <c r="M30" s="38">
        <f t="shared" si="0"/>
        <v>0</v>
      </c>
    </row>
    <row r="31" spans="1:13" ht="15" customHeight="1" x14ac:dyDescent="0.25">
      <c r="A31" s="39" t="s">
        <v>25</v>
      </c>
      <c r="B31" s="39" t="s">
        <v>88</v>
      </c>
      <c r="C31" s="39" t="s">
        <v>52</v>
      </c>
      <c r="D31" s="39" t="s">
        <v>115</v>
      </c>
      <c r="E31" s="12" t="s">
        <v>199</v>
      </c>
      <c r="F31" s="12" t="s">
        <v>125</v>
      </c>
      <c r="G31" s="12" t="s">
        <v>18</v>
      </c>
      <c r="H31" s="13">
        <v>1</v>
      </c>
      <c r="I31" s="16" t="s">
        <v>19</v>
      </c>
      <c r="J31" s="12">
        <v>26</v>
      </c>
      <c r="K31" s="34"/>
      <c r="L31" s="71">
        <f t="shared" si="3"/>
        <v>0</v>
      </c>
      <c r="M31" s="38">
        <f t="shared" si="0"/>
        <v>0</v>
      </c>
    </row>
    <row r="32" spans="1:13" ht="15" customHeight="1" x14ac:dyDescent="0.25">
      <c r="A32" s="39"/>
      <c r="B32" s="39"/>
      <c r="C32" s="39"/>
      <c r="D32" s="39"/>
      <c r="E32" s="12" t="s">
        <v>200</v>
      </c>
      <c r="F32" s="12" t="s">
        <v>125</v>
      </c>
      <c r="G32" s="12" t="s">
        <v>18</v>
      </c>
      <c r="H32" s="13">
        <v>1</v>
      </c>
      <c r="I32" s="16" t="s">
        <v>19</v>
      </c>
      <c r="J32" s="12">
        <v>26</v>
      </c>
      <c r="K32" s="34"/>
      <c r="L32" s="71"/>
      <c r="M32" s="38">
        <f t="shared" si="0"/>
        <v>0</v>
      </c>
    </row>
    <row r="33" spans="1:13" ht="15" customHeight="1" x14ac:dyDescent="0.25">
      <c r="A33" s="39"/>
      <c r="B33" s="39"/>
      <c r="C33" s="39"/>
      <c r="D33" s="39"/>
      <c r="E33" s="12" t="s">
        <v>124</v>
      </c>
      <c r="F33" s="12" t="s">
        <v>125</v>
      </c>
      <c r="G33" s="12" t="s">
        <v>18</v>
      </c>
      <c r="H33" s="13">
        <v>1</v>
      </c>
      <c r="I33" s="16" t="s">
        <v>19</v>
      </c>
      <c r="J33" s="12">
        <v>26</v>
      </c>
      <c r="K33" s="34"/>
      <c r="L33" s="71"/>
      <c r="M33" s="38">
        <f t="shared" si="0"/>
        <v>0</v>
      </c>
    </row>
    <row r="34" spans="1:13" ht="16.5" customHeight="1" x14ac:dyDescent="0.25">
      <c r="A34" s="39" t="s">
        <v>26</v>
      </c>
      <c r="B34" s="39" t="s">
        <v>89</v>
      </c>
      <c r="C34" s="39" t="s">
        <v>53</v>
      </c>
      <c r="D34" s="39" t="s">
        <v>115</v>
      </c>
      <c r="E34" s="12" t="s">
        <v>199</v>
      </c>
      <c r="F34" s="12" t="s">
        <v>125</v>
      </c>
      <c r="G34" s="12" t="s">
        <v>18</v>
      </c>
      <c r="H34" s="13">
        <v>1</v>
      </c>
      <c r="I34" s="16" t="s">
        <v>19</v>
      </c>
      <c r="J34" s="12">
        <v>26</v>
      </c>
      <c r="K34" s="34"/>
      <c r="L34" s="71">
        <f t="shared" si="3"/>
        <v>0</v>
      </c>
      <c r="M34" s="38">
        <f t="shared" si="0"/>
        <v>0</v>
      </c>
    </row>
    <row r="35" spans="1:13" ht="16.5" customHeight="1" x14ac:dyDescent="0.25">
      <c r="A35" s="39"/>
      <c r="B35" s="39"/>
      <c r="C35" s="39"/>
      <c r="D35" s="39"/>
      <c r="E35" s="12" t="s">
        <v>200</v>
      </c>
      <c r="F35" s="12" t="s">
        <v>125</v>
      </c>
      <c r="G35" s="12" t="s">
        <v>18</v>
      </c>
      <c r="H35" s="13">
        <v>1</v>
      </c>
      <c r="I35" s="16" t="s">
        <v>19</v>
      </c>
      <c r="J35" s="12">
        <v>26</v>
      </c>
      <c r="K35" s="34"/>
      <c r="L35" s="71"/>
      <c r="M35" s="38">
        <f t="shared" si="0"/>
        <v>0</v>
      </c>
    </row>
    <row r="36" spans="1:13" ht="16.5" customHeight="1" x14ac:dyDescent="0.25">
      <c r="A36" s="39"/>
      <c r="B36" s="39"/>
      <c r="C36" s="39"/>
      <c r="D36" s="39"/>
      <c r="E36" s="12" t="s">
        <v>124</v>
      </c>
      <c r="F36" s="12" t="s">
        <v>125</v>
      </c>
      <c r="G36" s="12" t="s">
        <v>18</v>
      </c>
      <c r="H36" s="13">
        <v>1</v>
      </c>
      <c r="I36" s="16" t="s">
        <v>19</v>
      </c>
      <c r="J36" s="12">
        <v>26</v>
      </c>
      <c r="K36" s="34"/>
      <c r="L36" s="71"/>
      <c r="M36" s="38">
        <f t="shared" si="0"/>
        <v>0</v>
      </c>
    </row>
    <row r="37" spans="1:13" ht="16.5" customHeight="1" x14ac:dyDescent="0.25">
      <c r="A37" s="39" t="s">
        <v>78</v>
      </c>
      <c r="B37" s="39" t="s">
        <v>90</v>
      </c>
      <c r="C37" s="39" t="s">
        <v>54</v>
      </c>
      <c r="D37" s="39" t="s">
        <v>115</v>
      </c>
      <c r="E37" s="12" t="s">
        <v>199</v>
      </c>
      <c r="F37" s="12" t="s">
        <v>125</v>
      </c>
      <c r="G37" s="12" t="s">
        <v>18</v>
      </c>
      <c r="H37" s="13">
        <v>1</v>
      </c>
      <c r="I37" s="16" t="s">
        <v>19</v>
      </c>
      <c r="J37" s="12">
        <v>26</v>
      </c>
      <c r="K37" s="34"/>
      <c r="L37" s="71">
        <f t="shared" si="3"/>
        <v>0</v>
      </c>
      <c r="M37" s="38">
        <f t="shared" si="0"/>
        <v>0</v>
      </c>
    </row>
    <row r="38" spans="1:13" ht="16.5" customHeight="1" x14ac:dyDescent="0.25">
      <c r="A38" s="39"/>
      <c r="B38" s="39"/>
      <c r="C38" s="39"/>
      <c r="D38" s="39"/>
      <c r="E38" s="12" t="s">
        <v>200</v>
      </c>
      <c r="F38" s="12" t="s">
        <v>125</v>
      </c>
      <c r="G38" s="12" t="s">
        <v>18</v>
      </c>
      <c r="H38" s="13">
        <v>1</v>
      </c>
      <c r="I38" s="16" t="s">
        <v>19</v>
      </c>
      <c r="J38" s="12">
        <v>26</v>
      </c>
      <c r="K38" s="34"/>
      <c r="L38" s="71"/>
      <c r="M38" s="38">
        <f t="shared" si="0"/>
        <v>0</v>
      </c>
    </row>
    <row r="39" spans="1:13" ht="16.5" customHeight="1" x14ac:dyDescent="0.25">
      <c r="A39" s="39"/>
      <c r="B39" s="39"/>
      <c r="C39" s="39"/>
      <c r="D39" s="39"/>
      <c r="E39" s="12" t="s">
        <v>124</v>
      </c>
      <c r="F39" s="12" t="s">
        <v>125</v>
      </c>
      <c r="G39" s="12" t="s">
        <v>18</v>
      </c>
      <c r="H39" s="13">
        <v>1</v>
      </c>
      <c r="I39" s="16" t="s">
        <v>19</v>
      </c>
      <c r="J39" s="12">
        <v>26</v>
      </c>
      <c r="K39" s="34"/>
      <c r="L39" s="71"/>
      <c r="M39" s="38">
        <f t="shared" si="0"/>
        <v>0</v>
      </c>
    </row>
    <row r="40" spans="1:13" ht="16.5" customHeight="1" x14ac:dyDescent="0.25">
      <c r="A40" s="39" t="s">
        <v>27</v>
      </c>
      <c r="B40" s="39" t="s">
        <v>91</v>
      </c>
      <c r="C40" s="39" t="s">
        <v>55</v>
      </c>
      <c r="D40" s="39" t="s">
        <v>115</v>
      </c>
      <c r="E40" s="12" t="s">
        <v>199</v>
      </c>
      <c r="F40" s="12" t="s">
        <v>125</v>
      </c>
      <c r="G40" s="12" t="s">
        <v>18</v>
      </c>
      <c r="H40" s="13">
        <v>1</v>
      </c>
      <c r="I40" s="16" t="s">
        <v>19</v>
      </c>
      <c r="J40" s="12">
        <v>26</v>
      </c>
      <c r="K40" s="34"/>
      <c r="L40" s="71">
        <f t="shared" si="3"/>
        <v>0</v>
      </c>
      <c r="M40" s="38">
        <f t="shared" si="0"/>
        <v>0</v>
      </c>
    </row>
    <row r="41" spans="1:13" ht="16.5" customHeight="1" x14ac:dyDescent="0.25">
      <c r="A41" s="39"/>
      <c r="B41" s="39"/>
      <c r="C41" s="39"/>
      <c r="D41" s="39"/>
      <c r="E41" s="12" t="s">
        <v>200</v>
      </c>
      <c r="F41" s="12" t="s">
        <v>125</v>
      </c>
      <c r="G41" s="12" t="s">
        <v>18</v>
      </c>
      <c r="H41" s="13">
        <v>1</v>
      </c>
      <c r="I41" s="16" t="s">
        <v>19</v>
      </c>
      <c r="J41" s="12">
        <v>26</v>
      </c>
      <c r="K41" s="34"/>
      <c r="L41" s="71"/>
      <c r="M41" s="38">
        <f t="shared" si="0"/>
        <v>0</v>
      </c>
    </row>
    <row r="42" spans="1:13" ht="16.5" customHeight="1" x14ac:dyDescent="0.25">
      <c r="A42" s="39"/>
      <c r="B42" s="39"/>
      <c r="C42" s="39"/>
      <c r="D42" s="39"/>
      <c r="E42" s="12" t="s">
        <v>124</v>
      </c>
      <c r="F42" s="12" t="s">
        <v>125</v>
      </c>
      <c r="G42" s="12" t="s">
        <v>18</v>
      </c>
      <c r="H42" s="13">
        <v>1</v>
      </c>
      <c r="I42" s="16" t="s">
        <v>19</v>
      </c>
      <c r="J42" s="12">
        <v>26</v>
      </c>
      <c r="K42" s="34"/>
      <c r="L42" s="71"/>
      <c r="M42" s="38">
        <f t="shared" si="0"/>
        <v>0</v>
      </c>
    </row>
    <row r="43" spans="1:13" x14ac:dyDescent="0.25">
      <c r="A43" s="39" t="s">
        <v>28</v>
      </c>
      <c r="B43" s="39" t="s">
        <v>92</v>
      </c>
      <c r="C43" s="39" t="s">
        <v>56</v>
      </c>
      <c r="D43" s="39" t="s">
        <v>115</v>
      </c>
      <c r="E43" s="12" t="s">
        <v>199</v>
      </c>
      <c r="F43" s="12" t="s">
        <v>125</v>
      </c>
      <c r="G43" s="12" t="s">
        <v>18</v>
      </c>
      <c r="H43" s="13">
        <v>1</v>
      </c>
      <c r="I43" s="16" t="s">
        <v>19</v>
      </c>
      <c r="J43" s="12">
        <v>26</v>
      </c>
      <c r="K43" s="34"/>
      <c r="L43" s="71">
        <f t="shared" si="3"/>
        <v>0</v>
      </c>
      <c r="M43" s="38">
        <f t="shared" si="0"/>
        <v>0</v>
      </c>
    </row>
    <row r="44" spans="1:13" x14ac:dyDescent="0.25">
      <c r="A44" s="39"/>
      <c r="B44" s="39"/>
      <c r="C44" s="39"/>
      <c r="D44" s="39"/>
      <c r="E44" s="12" t="s">
        <v>200</v>
      </c>
      <c r="F44" s="12" t="s">
        <v>125</v>
      </c>
      <c r="G44" s="12" t="s">
        <v>18</v>
      </c>
      <c r="H44" s="13">
        <v>1</v>
      </c>
      <c r="I44" s="16" t="s">
        <v>19</v>
      </c>
      <c r="J44" s="12">
        <v>26</v>
      </c>
      <c r="K44" s="34"/>
      <c r="L44" s="71"/>
      <c r="M44" s="38">
        <f t="shared" si="0"/>
        <v>0</v>
      </c>
    </row>
    <row r="45" spans="1:13" x14ac:dyDescent="0.25">
      <c r="A45" s="39"/>
      <c r="B45" s="39"/>
      <c r="C45" s="39"/>
      <c r="D45" s="39"/>
      <c r="E45" s="12" t="s">
        <v>124</v>
      </c>
      <c r="F45" s="12" t="s">
        <v>125</v>
      </c>
      <c r="G45" s="12" t="s">
        <v>18</v>
      </c>
      <c r="H45" s="13">
        <v>1</v>
      </c>
      <c r="I45" s="16" t="s">
        <v>19</v>
      </c>
      <c r="J45" s="12">
        <v>26</v>
      </c>
      <c r="K45" s="34"/>
      <c r="L45" s="71"/>
      <c r="M45" s="38">
        <f t="shared" si="0"/>
        <v>0</v>
      </c>
    </row>
    <row r="46" spans="1:13" x14ac:dyDescent="0.25">
      <c r="A46" s="39" t="s">
        <v>29</v>
      </c>
      <c r="B46" s="39" t="s">
        <v>93</v>
      </c>
      <c r="C46" s="39" t="s">
        <v>57</v>
      </c>
      <c r="D46" s="39" t="s">
        <v>114</v>
      </c>
      <c r="E46" s="12" t="s">
        <v>199</v>
      </c>
      <c r="F46" s="12" t="s">
        <v>125</v>
      </c>
      <c r="G46" s="12" t="s">
        <v>174</v>
      </c>
      <c r="H46" s="13">
        <v>1</v>
      </c>
      <c r="I46" s="16" t="s">
        <v>19</v>
      </c>
      <c r="J46" s="12">
        <v>26</v>
      </c>
      <c r="K46" s="34"/>
      <c r="L46" s="71">
        <f t="shared" si="3"/>
        <v>0</v>
      </c>
      <c r="M46" s="38">
        <f t="shared" si="0"/>
        <v>0</v>
      </c>
    </row>
    <row r="47" spans="1:13" x14ac:dyDescent="0.25">
      <c r="A47" s="39"/>
      <c r="B47" s="39"/>
      <c r="C47" s="39"/>
      <c r="D47" s="39"/>
      <c r="E47" s="12" t="s">
        <v>200</v>
      </c>
      <c r="F47" s="12" t="s">
        <v>125</v>
      </c>
      <c r="G47" s="12" t="s">
        <v>174</v>
      </c>
      <c r="H47" s="13">
        <v>1</v>
      </c>
      <c r="I47" s="16" t="s">
        <v>19</v>
      </c>
      <c r="J47" s="12">
        <v>26</v>
      </c>
      <c r="K47" s="34"/>
      <c r="L47" s="71"/>
      <c r="M47" s="38">
        <f t="shared" si="0"/>
        <v>0</v>
      </c>
    </row>
    <row r="48" spans="1:13" x14ac:dyDescent="0.25">
      <c r="A48" s="39"/>
      <c r="B48" s="39"/>
      <c r="C48" s="39"/>
      <c r="D48" s="39"/>
      <c r="E48" s="12" t="s">
        <v>124</v>
      </c>
      <c r="F48" s="12" t="s">
        <v>125</v>
      </c>
      <c r="G48" s="12" t="s">
        <v>174</v>
      </c>
      <c r="H48" s="13">
        <v>1</v>
      </c>
      <c r="I48" s="16" t="s">
        <v>19</v>
      </c>
      <c r="J48" s="12">
        <v>26</v>
      </c>
      <c r="K48" s="34"/>
      <c r="L48" s="71"/>
      <c r="M48" s="38">
        <f t="shared" si="0"/>
        <v>0</v>
      </c>
    </row>
    <row r="49" spans="1:13" x14ac:dyDescent="0.25">
      <c r="A49" s="39" t="s">
        <v>30</v>
      </c>
      <c r="B49" s="39" t="s">
        <v>94</v>
      </c>
      <c r="C49" s="39" t="s">
        <v>58</v>
      </c>
      <c r="D49" s="39" t="s">
        <v>115</v>
      </c>
      <c r="E49" s="12" t="s">
        <v>199</v>
      </c>
      <c r="F49" s="12" t="s">
        <v>125</v>
      </c>
      <c r="G49" s="12" t="s">
        <v>18</v>
      </c>
      <c r="H49" s="13">
        <v>1</v>
      </c>
      <c r="I49" s="16" t="s">
        <v>19</v>
      </c>
      <c r="J49" s="12">
        <v>26</v>
      </c>
      <c r="K49" s="34"/>
      <c r="L49" s="71">
        <f t="shared" si="3"/>
        <v>0</v>
      </c>
      <c r="M49" s="38">
        <f t="shared" si="0"/>
        <v>0</v>
      </c>
    </row>
    <row r="50" spans="1:13" x14ac:dyDescent="0.25">
      <c r="A50" s="39"/>
      <c r="B50" s="39"/>
      <c r="C50" s="39"/>
      <c r="D50" s="39"/>
      <c r="E50" s="12" t="s">
        <v>200</v>
      </c>
      <c r="F50" s="12" t="s">
        <v>125</v>
      </c>
      <c r="G50" s="12" t="s">
        <v>18</v>
      </c>
      <c r="H50" s="13">
        <v>1</v>
      </c>
      <c r="I50" s="16" t="s">
        <v>19</v>
      </c>
      <c r="J50" s="12">
        <v>26</v>
      </c>
      <c r="K50" s="34"/>
      <c r="L50" s="71"/>
      <c r="M50" s="38">
        <f t="shared" si="0"/>
        <v>0</v>
      </c>
    </row>
    <row r="51" spans="1:13" x14ac:dyDescent="0.25">
      <c r="A51" s="39"/>
      <c r="B51" s="39"/>
      <c r="C51" s="39"/>
      <c r="D51" s="39"/>
      <c r="E51" s="12" t="s">
        <v>124</v>
      </c>
      <c r="F51" s="12" t="s">
        <v>125</v>
      </c>
      <c r="G51" s="12" t="s">
        <v>18</v>
      </c>
      <c r="H51" s="13">
        <v>1</v>
      </c>
      <c r="I51" s="16" t="s">
        <v>19</v>
      </c>
      <c r="J51" s="12">
        <v>26</v>
      </c>
      <c r="K51" s="34"/>
      <c r="L51" s="71"/>
      <c r="M51" s="38">
        <f t="shared" si="0"/>
        <v>0</v>
      </c>
    </row>
    <row r="52" spans="1:13" x14ac:dyDescent="0.25">
      <c r="A52" s="39" t="s">
        <v>31</v>
      </c>
      <c r="B52" s="39" t="s">
        <v>95</v>
      </c>
      <c r="C52" s="39" t="s">
        <v>59</v>
      </c>
      <c r="D52" s="39" t="s">
        <v>115</v>
      </c>
      <c r="E52" s="12" t="s">
        <v>199</v>
      </c>
      <c r="F52" s="12" t="s">
        <v>125</v>
      </c>
      <c r="G52" s="12" t="s">
        <v>18</v>
      </c>
      <c r="H52" s="13">
        <v>1</v>
      </c>
      <c r="I52" s="16" t="s">
        <v>19</v>
      </c>
      <c r="J52" s="12">
        <v>26</v>
      </c>
      <c r="K52" s="34"/>
      <c r="L52" s="71">
        <f t="shared" si="3"/>
        <v>0</v>
      </c>
      <c r="M52" s="38">
        <f t="shared" si="0"/>
        <v>0</v>
      </c>
    </row>
    <row r="53" spans="1:13" x14ac:dyDescent="0.25">
      <c r="A53" s="39"/>
      <c r="B53" s="39"/>
      <c r="C53" s="39"/>
      <c r="D53" s="39"/>
      <c r="E53" s="12" t="s">
        <v>200</v>
      </c>
      <c r="F53" s="12" t="s">
        <v>125</v>
      </c>
      <c r="G53" s="12" t="s">
        <v>18</v>
      </c>
      <c r="H53" s="13">
        <v>1</v>
      </c>
      <c r="I53" s="16" t="s">
        <v>19</v>
      </c>
      <c r="J53" s="12">
        <v>26</v>
      </c>
      <c r="K53" s="34"/>
      <c r="L53" s="71"/>
      <c r="M53" s="38">
        <f t="shared" si="0"/>
        <v>0</v>
      </c>
    </row>
    <row r="54" spans="1:13" x14ac:dyDescent="0.25">
      <c r="A54" s="39"/>
      <c r="B54" s="39"/>
      <c r="C54" s="39"/>
      <c r="D54" s="39"/>
      <c r="E54" s="12" t="s">
        <v>124</v>
      </c>
      <c r="F54" s="12" t="s">
        <v>125</v>
      </c>
      <c r="G54" s="12" t="s">
        <v>18</v>
      </c>
      <c r="H54" s="13">
        <v>1</v>
      </c>
      <c r="I54" s="16" t="s">
        <v>19</v>
      </c>
      <c r="J54" s="12">
        <v>26</v>
      </c>
      <c r="K54" s="34"/>
      <c r="L54" s="71"/>
      <c r="M54" s="38">
        <f t="shared" si="0"/>
        <v>0</v>
      </c>
    </row>
    <row r="55" spans="1:13" ht="12" customHeight="1" x14ac:dyDescent="0.25">
      <c r="A55" s="39" t="s">
        <v>32</v>
      </c>
      <c r="B55" s="39" t="s">
        <v>96</v>
      </c>
      <c r="C55" s="39" t="s">
        <v>60</v>
      </c>
      <c r="D55" s="39" t="s">
        <v>115</v>
      </c>
      <c r="E55" s="12" t="s">
        <v>199</v>
      </c>
      <c r="F55" s="12" t="s">
        <v>125</v>
      </c>
      <c r="G55" s="12" t="s">
        <v>18</v>
      </c>
      <c r="H55" s="13">
        <v>1</v>
      </c>
      <c r="I55" s="16" t="s">
        <v>19</v>
      </c>
      <c r="J55" s="12">
        <v>26</v>
      </c>
      <c r="K55" s="34"/>
      <c r="L55" s="71">
        <f t="shared" si="3"/>
        <v>0</v>
      </c>
      <c r="M55" s="38">
        <f t="shared" si="0"/>
        <v>0</v>
      </c>
    </row>
    <row r="56" spans="1:13" ht="12" customHeight="1" x14ac:dyDescent="0.25">
      <c r="A56" s="39"/>
      <c r="B56" s="39"/>
      <c r="C56" s="39"/>
      <c r="D56" s="39"/>
      <c r="E56" s="12" t="s">
        <v>200</v>
      </c>
      <c r="F56" s="12" t="s">
        <v>125</v>
      </c>
      <c r="G56" s="12" t="s">
        <v>18</v>
      </c>
      <c r="H56" s="13">
        <v>1</v>
      </c>
      <c r="I56" s="16" t="s">
        <v>19</v>
      </c>
      <c r="J56" s="12">
        <v>26</v>
      </c>
      <c r="K56" s="34"/>
      <c r="L56" s="71"/>
      <c r="M56" s="38">
        <f t="shared" si="0"/>
        <v>0</v>
      </c>
    </row>
    <row r="57" spans="1:13" ht="12" customHeight="1" x14ac:dyDescent="0.25">
      <c r="A57" s="39"/>
      <c r="B57" s="39"/>
      <c r="C57" s="39"/>
      <c r="D57" s="39"/>
      <c r="E57" s="12" t="s">
        <v>124</v>
      </c>
      <c r="F57" s="12" t="s">
        <v>125</v>
      </c>
      <c r="G57" s="12" t="s">
        <v>18</v>
      </c>
      <c r="H57" s="13">
        <v>1</v>
      </c>
      <c r="I57" s="16" t="s">
        <v>19</v>
      </c>
      <c r="J57" s="12">
        <v>26</v>
      </c>
      <c r="K57" s="34"/>
      <c r="L57" s="71"/>
      <c r="M57" s="38">
        <f t="shared" si="0"/>
        <v>0</v>
      </c>
    </row>
    <row r="58" spans="1:13" ht="12" customHeight="1" x14ac:dyDescent="0.25">
      <c r="A58" s="39" t="s">
        <v>33</v>
      </c>
      <c r="B58" s="39" t="s">
        <v>97</v>
      </c>
      <c r="C58" s="39" t="s">
        <v>61</v>
      </c>
      <c r="D58" s="39" t="s">
        <v>114</v>
      </c>
      <c r="E58" s="12" t="s">
        <v>199</v>
      </c>
      <c r="F58" s="12" t="s">
        <v>125</v>
      </c>
      <c r="G58" s="12" t="s">
        <v>173</v>
      </c>
      <c r="H58" s="13">
        <v>1</v>
      </c>
      <c r="I58" s="16" t="s">
        <v>19</v>
      </c>
      <c r="J58" s="12">
        <v>26</v>
      </c>
      <c r="K58" s="34"/>
      <c r="L58" s="71">
        <f t="shared" si="3"/>
        <v>0</v>
      </c>
      <c r="M58" s="38">
        <f t="shared" si="0"/>
        <v>0</v>
      </c>
    </row>
    <row r="59" spans="1:13" ht="12" customHeight="1" x14ac:dyDescent="0.25">
      <c r="A59" s="39"/>
      <c r="B59" s="39"/>
      <c r="C59" s="39"/>
      <c r="D59" s="39"/>
      <c r="E59" s="12" t="s">
        <v>200</v>
      </c>
      <c r="F59" s="12" t="s">
        <v>125</v>
      </c>
      <c r="G59" s="12" t="s">
        <v>173</v>
      </c>
      <c r="H59" s="13">
        <v>1</v>
      </c>
      <c r="I59" s="16" t="s">
        <v>19</v>
      </c>
      <c r="J59" s="12">
        <v>26</v>
      </c>
      <c r="K59" s="34"/>
      <c r="L59" s="71"/>
      <c r="M59" s="38">
        <f t="shared" si="0"/>
        <v>0</v>
      </c>
    </row>
    <row r="60" spans="1:13" ht="12" customHeight="1" x14ac:dyDescent="0.25">
      <c r="A60" s="39"/>
      <c r="B60" s="39"/>
      <c r="C60" s="39"/>
      <c r="D60" s="39"/>
      <c r="E60" s="12" t="s">
        <v>124</v>
      </c>
      <c r="F60" s="12" t="s">
        <v>125</v>
      </c>
      <c r="G60" s="12" t="s">
        <v>173</v>
      </c>
      <c r="H60" s="13">
        <v>1</v>
      </c>
      <c r="I60" s="16" t="s">
        <v>19</v>
      </c>
      <c r="J60" s="12">
        <v>26</v>
      </c>
      <c r="K60" s="34"/>
      <c r="L60" s="71"/>
      <c r="M60" s="38">
        <f t="shared" si="0"/>
        <v>0</v>
      </c>
    </row>
    <row r="61" spans="1:13" ht="12" customHeight="1" x14ac:dyDescent="0.25">
      <c r="A61" s="39" t="s">
        <v>34</v>
      </c>
      <c r="B61" s="39" t="s">
        <v>98</v>
      </c>
      <c r="C61" s="39" t="s">
        <v>62</v>
      </c>
      <c r="D61" s="39" t="s">
        <v>114</v>
      </c>
      <c r="E61" s="12" t="s">
        <v>199</v>
      </c>
      <c r="F61" s="12" t="s">
        <v>125</v>
      </c>
      <c r="G61" s="12" t="s">
        <v>173</v>
      </c>
      <c r="H61" s="13">
        <v>1</v>
      </c>
      <c r="I61" s="16" t="s">
        <v>19</v>
      </c>
      <c r="J61" s="12">
        <v>26</v>
      </c>
      <c r="K61" s="34"/>
      <c r="L61" s="71">
        <f t="shared" si="3"/>
        <v>0</v>
      </c>
      <c r="M61" s="38">
        <f t="shared" si="0"/>
        <v>0</v>
      </c>
    </row>
    <row r="62" spans="1:13" ht="12" customHeight="1" x14ac:dyDescent="0.25">
      <c r="A62" s="39"/>
      <c r="B62" s="39"/>
      <c r="C62" s="39"/>
      <c r="D62" s="39"/>
      <c r="E62" s="12" t="s">
        <v>200</v>
      </c>
      <c r="F62" s="12" t="s">
        <v>125</v>
      </c>
      <c r="G62" s="12" t="s">
        <v>173</v>
      </c>
      <c r="H62" s="13">
        <v>1</v>
      </c>
      <c r="I62" s="16" t="s">
        <v>19</v>
      </c>
      <c r="J62" s="12">
        <v>26</v>
      </c>
      <c r="K62" s="34"/>
      <c r="L62" s="71"/>
      <c r="M62" s="38">
        <f t="shared" si="0"/>
        <v>0</v>
      </c>
    </row>
    <row r="63" spans="1:13" ht="12" customHeight="1" x14ac:dyDescent="0.25">
      <c r="A63" s="39"/>
      <c r="B63" s="39"/>
      <c r="C63" s="39"/>
      <c r="D63" s="39"/>
      <c r="E63" s="12" t="s">
        <v>124</v>
      </c>
      <c r="F63" s="12" t="s">
        <v>125</v>
      </c>
      <c r="G63" s="12" t="s">
        <v>173</v>
      </c>
      <c r="H63" s="13">
        <v>1</v>
      </c>
      <c r="I63" s="16" t="s">
        <v>19</v>
      </c>
      <c r="J63" s="12">
        <v>26</v>
      </c>
      <c r="K63" s="34"/>
      <c r="L63" s="71"/>
      <c r="M63" s="38">
        <f t="shared" si="0"/>
        <v>0</v>
      </c>
    </row>
    <row r="64" spans="1:13" ht="12" customHeight="1" x14ac:dyDescent="0.25">
      <c r="A64" s="39" t="s">
        <v>76</v>
      </c>
      <c r="B64" s="39" t="s">
        <v>99</v>
      </c>
      <c r="C64" s="39" t="s">
        <v>63</v>
      </c>
      <c r="D64" s="39" t="s">
        <v>114</v>
      </c>
      <c r="E64" s="12" t="s">
        <v>199</v>
      </c>
      <c r="F64" s="12" t="s">
        <v>125</v>
      </c>
      <c r="G64" s="12" t="s">
        <v>18</v>
      </c>
      <c r="H64" s="13">
        <v>1</v>
      </c>
      <c r="I64" s="16" t="s">
        <v>19</v>
      </c>
      <c r="J64" s="12">
        <v>26</v>
      </c>
      <c r="K64" s="34"/>
      <c r="L64" s="71">
        <f t="shared" si="3"/>
        <v>0</v>
      </c>
      <c r="M64" s="38">
        <f t="shared" si="0"/>
        <v>0</v>
      </c>
    </row>
    <row r="65" spans="1:13" ht="12" customHeight="1" x14ac:dyDescent="0.25">
      <c r="A65" s="39"/>
      <c r="B65" s="39"/>
      <c r="C65" s="39"/>
      <c r="D65" s="39"/>
      <c r="E65" s="12" t="s">
        <v>200</v>
      </c>
      <c r="F65" s="12" t="s">
        <v>125</v>
      </c>
      <c r="G65" s="12" t="s">
        <v>18</v>
      </c>
      <c r="H65" s="13">
        <v>1</v>
      </c>
      <c r="I65" s="16" t="s">
        <v>19</v>
      </c>
      <c r="J65" s="12">
        <v>26</v>
      </c>
      <c r="K65" s="34"/>
      <c r="L65" s="71"/>
      <c r="M65" s="38">
        <f t="shared" si="0"/>
        <v>0</v>
      </c>
    </row>
    <row r="66" spans="1:13" ht="12" customHeight="1" x14ac:dyDescent="0.25">
      <c r="A66" s="39"/>
      <c r="B66" s="39"/>
      <c r="C66" s="39"/>
      <c r="D66" s="39"/>
      <c r="E66" s="12" t="s">
        <v>124</v>
      </c>
      <c r="F66" s="12" t="s">
        <v>125</v>
      </c>
      <c r="G66" s="12" t="s">
        <v>18</v>
      </c>
      <c r="H66" s="13">
        <v>1</v>
      </c>
      <c r="I66" s="16" t="s">
        <v>19</v>
      </c>
      <c r="J66" s="12">
        <v>26</v>
      </c>
      <c r="K66" s="34"/>
      <c r="L66" s="71"/>
      <c r="M66" s="38">
        <f t="shared" si="0"/>
        <v>0</v>
      </c>
    </row>
    <row r="67" spans="1:13" ht="12" customHeight="1" x14ac:dyDescent="0.25">
      <c r="A67" s="39" t="s">
        <v>35</v>
      </c>
      <c r="B67" s="39" t="s">
        <v>100</v>
      </c>
      <c r="C67" s="39" t="s">
        <v>64</v>
      </c>
      <c r="D67" s="39" t="s">
        <v>115</v>
      </c>
      <c r="E67" s="12" t="s">
        <v>199</v>
      </c>
      <c r="F67" s="12" t="s">
        <v>125</v>
      </c>
      <c r="G67" s="12" t="s">
        <v>18</v>
      </c>
      <c r="H67" s="13">
        <v>1</v>
      </c>
      <c r="I67" s="16" t="s">
        <v>19</v>
      </c>
      <c r="J67" s="12">
        <v>26</v>
      </c>
      <c r="K67" s="34"/>
      <c r="L67" s="71">
        <f t="shared" si="3"/>
        <v>0</v>
      </c>
      <c r="M67" s="38">
        <f t="shared" si="0"/>
        <v>0</v>
      </c>
    </row>
    <row r="68" spans="1:13" ht="12" customHeight="1" x14ac:dyDescent="0.25">
      <c r="A68" s="39"/>
      <c r="B68" s="39"/>
      <c r="C68" s="39"/>
      <c r="D68" s="39"/>
      <c r="E68" s="12" t="s">
        <v>200</v>
      </c>
      <c r="F68" s="12" t="s">
        <v>125</v>
      </c>
      <c r="G68" s="12" t="s">
        <v>18</v>
      </c>
      <c r="H68" s="13">
        <v>1</v>
      </c>
      <c r="I68" s="16" t="s">
        <v>19</v>
      </c>
      <c r="J68" s="12">
        <v>26</v>
      </c>
      <c r="K68" s="34"/>
      <c r="L68" s="71"/>
      <c r="M68" s="38">
        <f t="shared" si="0"/>
        <v>0</v>
      </c>
    </row>
    <row r="69" spans="1:13" ht="12" customHeight="1" x14ac:dyDescent="0.25">
      <c r="A69" s="39"/>
      <c r="B69" s="39"/>
      <c r="C69" s="39"/>
      <c r="D69" s="39"/>
      <c r="E69" s="12" t="s">
        <v>124</v>
      </c>
      <c r="F69" s="12" t="s">
        <v>125</v>
      </c>
      <c r="G69" s="12" t="s">
        <v>18</v>
      </c>
      <c r="H69" s="13">
        <v>1</v>
      </c>
      <c r="I69" s="16" t="s">
        <v>19</v>
      </c>
      <c r="J69" s="12">
        <v>26</v>
      </c>
      <c r="K69" s="34"/>
      <c r="L69" s="71"/>
      <c r="M69" s="38">
        <f t="shared" ref="M69:M102" si="4">H69*K69*12</f>
        <v>0</v>
      </c>
    </row>
    <row r="70" spans="1:13" ht="12" customHeight="1" x14ac:dyDescent="0.25">
      <c r="A70" s="39" t="s">
        <v>77</v>
      </c>
      <c r="B70" s="39" t="s">
        <v>101</v>
      </c>
      <c r="C70" s="39" t="s">
        <v>65</v>
      </c>
      <c r="D70" s="39" t="s">
        <v>115</v>
      </c>
      <c r="E70" s="12" t="s">
        <v>199</v>
      </c>
      <c r="F70" s="12" t="s">
        <v>125</v>
      </c>
      <c r="G70" s="12" t="s">
        <v>18</v>
      </c>
      <c r="H70" s="13">
        <v>1</v>
      </c>
      <c r="I70" s="16" t="s">
        <v>19</v>
      </c>
      <c r="J70" s="12">
        <v>26</v>
      </c>
      <c r="K70" s="34"/>
      <c r="L70" s="71">
        <f t="shared" si="3"/>
        <v>0</v>
      </c>
      <c r="M70" s="38">
        <f t="shared" si="4"/>
        <v>0</v>
      </c>
    </row>
    <row r="71" spans="1:13" ht="12" customHeight="1" x14ac:dyDescent="0.25">
      <c r="A71" s="39"/>
      <c r="B71" s="39"/>
      <c r="C71" s="39"/>
      <c r="D71" s="39"/>
      <c r="E71" s="12" t="s">
        <v>200</v>
      </c>
      <c r="F71" s="12" t="s">
        <v>125</v>
      </c>
      <c r="G71" s="12" t="s">
        <v>18</v>
      </c>
      <c r="H71" s="13">
        <v>1</v>
      </c>
      <c r="I71" s="16" t="s">
        <v>19</v>
      </c>
      <c r="J71" s="12">
        <v>26</v>
      </c>
      <c r="K71" s="34"/>
      <c r="L71" s="71"/>
      <c r="M71" s="38">
        <f t="shared" si="4"/>
        <v>0</v>
      </c>
    </row>
    <row r="72" spans="1:13" ht="12" customHeight="1" x14ac:dyDescent="0.25">
      <c r="A72" s="39"/>
      <c r="B72" s="39"/>
      <c r="C72" s="39"/>
      <c r="D72" s="39"/>
      <c r="E72" s="12" t="s">
        <v>124</v>
      </c>
      <c r="F72" s="12" t="s">
        <v>125</v>
      </c>
      <c r="G72" s="12" t="s">
        <v>18</v>
      </c>
      <c r="H72" s="13">
        <v>1</v>
      </c>
      <c r="I72" s="16" t="s">
        <v>19</v>
      </c>
      <c r="J72" s="12">
        <v>26</v>
      </c>
      <c r="K72" s="34"/>
      <c r="L72" s="71"/>
      <c r="M72" s="38">
        <f t="shared" si="4"/>
        <v>0</v>
      </c>
    </row>
    <row r="73" spans="1:13" ht="12" customHeight="1" x14ac:dyDescent="0.25">
      <c r="A73" s="39" t="s">
        <v>36</v>
      </c>
      <c r="B73" s="39" t="s">
        <v>102</v>
      </c>
      <c r="C73" s="39" t="s">
        <v>66</v>
      </c>
      <c r="D73" s="39" t="s">
        <v>115</v>
      </c>
      <c r="E73" s="12" t="s">
        <v>199</v>
      </c>
      <c r="F73" s="12" t="s">
        <v>125</v>
      </c>
      <c r="G73" s="12" t="s">
        <v>18</v>
      </c>
      <c r="H73" s="13">
        <v>1</v>
      </c>
      <c r="I73" s="16" t="s">
        <v>19</v>
      </c>
      <c r="J73" s="12">
        <v>26</v>
      </c>
      <c r="K73" s="34"/>
      <c r="L73" s="71">
        <f t="shared" si="3"/>
        <v>0</v>
      </c>
      <c r="M73" s="38">
        <f t="shared" si="4"/>
        <v>0</v>
      </c>
    </row>
    <row r="74" spans="1:13" ht="12" customHeight="1" x14ac:dyDescent="0.25">
      <c r="A74" s="39"/>
      <c r="B74" s="39"/>
      <c r="C74" s="39"/>
      <c r="D74" s="39"/>
      <c r="E74" s="12" t="s">
        <v>200</v>
      </c>
      <c r="F74" s="12" t="s">
        <v>125</v>
      </c>
      <c r="G74" s="12" t="s">
        <v>18</v>
      </c>
      <c r="H74" s="13">
        <v>1</v>
      </c>
      <c r="I74" s="16" t="s">
        <v>19</v>
      </c>
      <c r="J74" s="12">
        <v>26</v>
      </c>
      <c r="K74" s="34"/>
      <c r="L74" s="71"/>
      <c r="M74" s="38">
        <f t="shared" si="4"/>
        <v>0</v>
      </c>
    </row>
    <row r="75" spans="1:13" ht="12" customHeight="1" x14ac:dyDescent="0.25">
      <c r="A75" s="39"/>
      <c r="B75" s="39"/>
      <c r="C75" s="39"/>
      <c r="D75" s="39"/>
      <c r="E75" s="12" t="s">
        <v>124</v>
      </c>
      <c r="F75" s="12" t="s">
        <v>125</v>
      </c>
      <c r="G75" s="12" t="s">
        <v>18</v>
      </c>
      <c r="H75" s="13">
        <v>1</v>
      </c>
      <c r="I75" s="16" t="s">
        <v>19</v>
      </c>
      <c r="J75" s="12">
        <v>26</v>
      </c>
      <c r="K75" s="34"/>
      <c r="L75" s="71"/>
      <c r="M75" s="38">
        <f t="shared" si="4"/>
        <v>0</v>
      </c>
    </row>
    <row r="76" spans="1:13" ht="12" customHeight="1" x14ac:dyDescent="0.25">
      <c r="A76" s="39" t="s">
        <v>37</v>
      </c>
      <c r="B76" s="39" t="s">
        <v>103</v>
      </c>
      <c r="C76" s="39" t="s">
        <v>67</v>
      </c>
      <c r="D76" s="39" t="s">
        <v>115</v>
      </c>
      <c r="E76" s="12" t="s">
        <v>199</v>
      </c>
      <c r="F76" s="12" t="s">
        <v>125</v>
      </c>
      <c r="G76" s="12" t="s">
        <v>18</v>
      </c>
      <c r="H76" s="13">
        <v>1</v>
      </c>
      <c r="I76" s="16" t="s">
        <v>19</v>
      </c>
      <c r="J76" s="12">
        <v>26</v>
      </c>
      <c r="K76" s="34"/>
      <c r="L76" s="71">
        <f t="shared" si="3"/>
        <v>0</v>
      </c>
      <c r="M76" s="38">
        <f t="shared" si="4"/>
        <v>0</v>
      </c>
    </row>
    <row r="77" spans="1:13" ht="12" customHeight="1" x14ac:dyDescent="0.25">
      <c r="A77" s="39"/>
      <c r="B77" s="39"/>
      <c r="C77" s="39"/>
      <c r="D77" s="39"/>
      <c r="E77" s="12" t="s">
        <v>200</v>
      </c>
      <c r="F77" s="12" t="s">
        <v>125</v>
      </c>
      <c r="G77" s="12" t="s">
        <v>18</v>
      </c>
      <c r="H77" s="13">
        <v>1</v>
      </c>
      <c r="I77" s="16" t="s">
        <v>19</v>
      </c>
      <c r="J77" s="12">
        <v>26</v>
      </c>
      <c r="K77" s="34"/>
      <c r="L77" s="71"/>
      <c r="M77" s="38">
        <f t="shared" si="4"/>
        <v>0</v>
      </c>
    </row>
    <row r="78" spans="1:13" ht="12" customHeight="1" x14ac:dyDescent="0.25">
      <c r="A78" s="39"/>
      <c r="B78" s="39"/>
      <c r="C78" s="39"/>
      <c r="D78" s="39"/>
      <c r="E78" s="12" t="s">
        <v>124</v>
      </c>
      <c r="F78" s="12" t="s">
        <v>125</v>
      </c>
      <c r="G78" s="12" t="s">
        <v>18</v>
      </c>
      <c r="H78" s="13">
        <v>1</v>
      </c>
      <c r="I78" s="16" t="s">
        <v>19</v>
      </c>
      <c r="J78" s="12">
        <v>26</v>
      </c>
      <c r="K78" s="34"/>
      <c r="L78" s="71"/>
      <c r="M78" s="38">
        <f t="shared" si="4"/>
        <v>0</v>
      </c>
    </row>
    <row r="79" spans="1:13" x14ac:dyDescent="0.25">
      <c r="A79" s="39" t="s">
        <v>38</v>
      </c>
      <c r="B79" s="39" t="s">
        <v>104</v>
      </c>
      <c r="C79" s="39" t="s">
        <v>68</v>
      </c>
      <c r="D79" s="39" t="s">
        <v>115</v>
      </c>
      <c r="E79" s="12" t="s">
        <v>199</v>
      </c>
      <c r="F79" s="12" t="s">
        <v>125</v>
      </c>
      <c r="G79" s="12" t="s">
        <v>18</v>
      </c>
      <c r="H79" s="13">
        <v>1</v>
      </c>
      <c r="I79" s="16" t="s">
        <v>19</v>
      </c>
      <c r="J79" s="12">
        <v>26</v>
      </c>
      <c r="K79" s="34"/>
      <c r="L79" s="71">
        <f t="shared" si="3"/>
        <v>0</v>
      </c>
      <c r="M79" s="38">
        <f t="shared" si="4"/>
        <v>0</v>
      </c>
    </row>
    <row r="80" spans="1:13" x14ac:dyDescent="0.25">
      <c r="A80" s="39"/>
      <c r="B80" s="39"/>
      <c r="C80" s="41"/>
      <c r="D80" s="39"/>
      <c r="E80" s="12" t="s">
        <v>200</v>
      </c>
      <c r="F80" s="12" t="s">
        <v>125</v>
      </c>
      <c r="G80" s="12" t="s">
        <v>18</v>
      </c>
      <c r="H80" s="13">
        <v>1</v>
      </c>
      <c r="I80" s="16" t="s">
        <v>19</v>
      </c>
      <c r="J80" s="12">
        <v>26</v>
      </c>
      <c r="K80" s="34"/>
      <c r="L80" s="71"/>
      <c r="M80" s="38">
        <f t="shared" si="4"/>
        <v>0</v>
      </c>
    </row>
    <row r="81" spans="1:13" x14ac:dyDescent="0.25">
      <c r="A81" s="39"/>
      <c r="B81" s="39"/>
      <c r="C81" s="41"/>
      <c r="D81" s="39"/>
      <c r="E81" s="12" t="s">
        <v>124</v>
      </c>
      <c r="F81" s="12" t="s">
        <v>125</v>
      </c>
      <c r="G81" s="12" t="s">
        <v>18</v>
      </c>
      <c r="H81" s="13">
        <v>1</v>
      </c>
      <c r="I81" s="16" t="s">
        <v>19</v>
      </c>
      <c r="J81" s="12">
        <v>26</v>
      </c>
      <c r="K81" s="34"/>
      <c r="L81" s="71"/>
      <c r="M81" s="38">
        <f t="shared" si="4"/>
        <v>0</v>
      </c>
    </row>
    <row r="82" spans="1:13" x14ac:dyDescent="0.25">
      <c r="A82" s="39" t="s">
        <v>39</v>
      </c>
      <c r="B82" s="39" t="s">
        <v>105</v>
      </c>
      <c r="C82" s="39" t="s">
        <v>69</v>
      </c>
      <c r="D82" s="39" t="s">
        <v>115</v>
      </c>
      <c r="E82" s="12" t="s">
        <v>199</v>
      </c>
      <c r="F82" s="12" t="s">
        <v>125</v>
      </c>
      <c r="G82" s="12" t="s">
        <v>18</v>
      </c>
      <c r="H82" s="13">
        <v>1</v>
      </c>
      <c r="I82" s="16" t="s">
        <v>19</v>
      </c>
      <c r="J82" s="12">
        <v>26</v>
      </c>
      <c r="K82" s="34"/>
      <c r="L82" s="71">
        <f t="shared" si="3"/>
        <v>0</v>
      </c>
      <c r="M82" s="38">
        <f t="shared" si="4"/>
        <v>0</v>
      </c>
    </row>
    <row r="83" spans="1:13" x14ac:dyDescent="0.25">
      <c r="A83" s="39"/>
      <c r="B83" s="39"/>
      <c r="C83" s="39"/>
      <c r="D83" s="39"/>
      <c r="E83" s="12" t="s">
        <v>200</v>
      </c>
      <c r="F83" s="12" t="s">
        <v>125</v>
      </c>
      <c r="G83" s="12" t="s">
        <v>18</v>
      </c>
      <c r="H83" s="13">
        <v>1</v>
      </c>
      <c r="I83" s="16" t="s">
        <v>19</v>
      </c>
      <c r="J83" s="12">
        <v>26</v>
      </c>
      <c r="K83" s="34"/>
      <c r="L83" s="71"/>
      <c r="M83" s="38">
        <f t="shared" si="4"/>
        <v>0</v>
      </c>
    </row>
    <row r="84" spans="1:13" x14ac:dyDescent="0.25">
      <c r="A84" s="39"/>
      <c r="B84" s="39"/>
      <c r="C84" s="39"/>
      <c r="D84" s="39"/>
      <c r="E84" s="12" t="s">
        <v>124</v>
      </c>
      <c r="F84" s="12" t="s">
        <v>125</v>
      </c>
      <c r="G84" s="12" t="s">
        <v>18</v>
      </c>
      <c r="H84" s="13">
        <v>1</v>
      </c>
      <c r="I84" s="16" t="s">
        <v>19</v>
      </c>
      <c r="J84" s="12">
        <v>26</v>
      </c>
      <c r="K84" s="34"/>
      <c r="L84" s="71"/>
      <c r="M84" s="38">
        <f t="shared" si="4"/>
        <v>0</v>
      </c>
    </row>
    <row r="85" spans="1:13" x14ac:dyDescent="0.25">
      <c r="A85" s="39" t="s">
        <v>40</v>
      </c>
      <c r="B85" s="39" t="s">
        <v>106</v>
      </c>
      <c r="C85" s="39" t="s">
        <v>70</v>
      </c>
      <c r="D85" s="39" t="s">
        <v>115</v>
      </c>
      <c r="E85" s="12" t="s">
        <v>199</v>
      </c>
      <c r="F85" s="12" t="s">
        <v>125</v>
      </c>
      <c r="G85" s="12" t="s">
        <v>18</v>
      </c>
      <c r="H85" s="13">
        <v>1</v>
      </c>
      <c r="I85" s="16" t="s">
        <v>19</v>
      </c>
      <c r="J85" s="12">
        <v>26</v>
      </c>
      <c r="K85" s="34"/>
      <c r="L85" s="71">
        <f t="shared" si="3"/>
        <v>0</v>
      </c>
      <c r="M85" s="38">
        <f t="shared" si="4"/>
        <v>0</v>
      </c>
    </row>
    <row r="86" spans="1:13" x14ac:dyDescent="0.25">
      <c r="A86" s="39"/>
      <c r="B86" s="39"/>
      <c r="C86" s="39"/>
      <c r="D86" s="39"/>
      <c r="E86" s="12" t="s">
        <v>200</v>
      </c>
      <c r="F86" s="12" t="s">
        <v>125</v>
      </c>
      <c r="G86" s="12" t="s">
        <v>18</v>
      </c>
      <c r="H86" s="13">
        <v>1</v>
      </c>
      <c r="I86" s="16" t="s">
        <v>19</v>
      </c>
      <c r="J86" s="12">
        <v>26</v>
      </c>
      <c r="K86" s="34"/>
      <c r="L86" s="71"/>
      <c r="M86" s="38">
        <f t="shared" si="4"/>
        <v>0</v>
      </c>
    </row>
    <row r="87" spans="1:13" x14ac:dyDescent="0.25">
      <c r="A87" s="39"/>
      <c r="B87" s="39"/>
      <c r="C87" s="39"/>
      <c r="D87" s="39"/>
      <c r="E87" s="12" t="s">
        <v>124</v>
      </c>
      <c r="F87" s="12" t="s">
        <v>125</v>
      </c>
      <c r="G87" s="12" t="s">
        <v>18</v>
      </c>
      <c r="H87" s="13">
        <v>1</v>
      </c>
      <c r="I87" s="16" t="s">
        <v>19</v>
      </c>
      <c r="J87" s="12">
        <v>26</v>
      </c>
      <c r="K87" s="34"/>
      <c r="L87" s="71"/>
      <c r="M87" s="38">
        <f t="shared" si="4"/>
        <v>0</v>
      </c>
    </row>
    <row r="88" spans="1:13" x14ac:dyDescent="0.25">
      <c r="A88" s="39" t="s">
        <v>40</v>
      </c>
      <c r="B88" s="39" t="s">
        <v>107</v>
      </c>
      <c r="C88" s="39" t="s">
        <v>71</v>
      </c>
      <c r="D88" s="39" t="s">
        <v>115</v>
      </c>
      <c r="E88" s="12" t="s">
        <v>199</v>
      </c>
      <c r="F88" s="12" t="s">
        <v>125</v>
      </c>
      <c r="G88" s="12" t="s">
        <v>18</v>
      </c>
      <c r="H88" s="13">
        <v>1</v>
      </c>
      <c r="I88" s="16" t="s">
        <v>19</v>
      </c>
      <c r="J88" s="12">
        <v>26</v>
      </c>
      <c r="K88" s="34"/>
      <c r="L88" s="71">
        <f t="shared" si="3"/>
        <v>0</v>
      </c>
      <c r="M88" s="38">
        <f t="shared" si="4"/>
        <v>0</v>
      </c>
    </row>
    <row r="89" spans="1:13" x14ac:dyDescent="0.25">
      <c r="A89" s="39"/>
      <c r="B89" s="39"/>
      <c r="C89" s="39"/>
      <c r="D89" s="39"/>
      <c r="E89" s="12" t="s">
        <v>200</v>
      </c>
      <c r="F89" s="12" t="s">
        <v>125</v>
      </c>
      <c r="G89" s="12" t="s">
        <v>18</v>
      </c>
      <c r="H89" s="13">
        <v>1</v>
      </c>
      <c r="I89" s="16" t="s">
        <v>19</v>
      </c>
      <c r="J89" s="12">
        <v>26</v>
      </c>
      <c r="K89" s="34"/>
      <c r="L89" s="71"/>
      <c r="M89" s="38">
        <f t="shared" si="4"/>
        <v>0</v>
      </c>
    </row>
    <row r="90" spans="1:13" x14ac:dyDescent="0.25">
      <c r="A90" s="39"/>
      <c r="B90" s="39"/>
      <c r="C90" s="39"/>
      <c r="D90" s="39"/>
      <c r="E90" s="12" t="s">
        <v>124</v>
      </c>
      <c r="F90" s="12" t="s">
        <v>125</v>
      </c>
      <c r="G90" s="12" t="s">
        <v>18</v>
      </c>
      <c r="H90" s="13">
        <v>1</v>
      </c>
      <c r="I90" s="16" t="s">
        <v>19</v>
      </c>
      <c r="J90" s="12">
        <v>26</v>
      </c>
      <c r="K90" s="34"/>
      <c r="L90" s="71"/>
      <c r="M90" s="38">
        <f t="shared" si="4"/>
        <v>0</v>
      </c>
    </row>
    <row r="91" spans="1:13" x14ac:dyDescent="0.25">
      <c r="A91" s="39" t="s">
        <v>41</v>
      </c>
      <c r="B91" s="39" t="s">
        <v>108</v>
      </c>
      <c r="C91" s="39" t="s">
        <v>72</v>
      </c>
      <c r="D91" s="39" t="s">
        <v>114</v>
      </c>
      <c r="E91" s="12" t="s">
        <v>199</v>
      </c>
      <c r="F91" s="12" t="s">
        <v>125</v>
      </c>
      <c r="G91" s="12" t="s">
        <v>173</v>
      </c>
      <c r="H91" s="13">
        <v>1</v>
      </c>
      <c r="I91" s="16" t="s">
        <v>19</v>
      </c>
      <c r="J91" s="12">
        <v>26</v>
      </c>
      <c r="K91" s="34"/>
      <c r="L91" s="71">
        <f t="shared" si="3"/>
        <v>0</v>
      </c>
      <c r="M91" s="38">
        <f t="shared" si="4"/>
        <v>0</v>
      </c>
    </row>
    <row r="92" spans="1:13" x14ac:dyDescent="0.25">
      <c r="A92" s="39"/>
      <c r="B92" s="39"/>
      <c r="C92" s="39"/>
      <c r="D92" s="39"/>
      <c r="E92" s="12" t="s">
        <v>200</v>
      </c>
      <c r="F92" s="12" t="s">
        <v>125</v>
      </c>
      <c r="G92" s="12" t="s">
        <v>173</v>
      </c>
      <c r="H92" s="13">
        <v>1</v>
      </c>
      <c r="I92" s="16" t="s">
        <v>19</v>
      </c>
      <c r="J92" s="12">
        <v>26</v>
      </c>
      <c r="K92" s="34"/>
      <c r="L92" s="71"/>
      <c r="M92" s="38">
        <f t="shared" si="4"/>
        <v>0</v>
      </c>
    </row>
    <row r="93" spans="1:13" x14ac:dyDescent="0.25">
      <c r="A93" s="39"/>
      <c r="B93" s="39"/>
      <c r="C93" s="39"/>
      <c r="D93" s="39"/>
      <c r="E93" s="12" t="s">
        <v>124</v>
      </c>
      <c r="F93" s="12" t="s">
        <v>125</v>
      </c>
      <c r="G93" s="12" t="s">
        <v>173</v>
      </c>
      <c r="H93" s="13">
        <v>1</v>
      </c>
      <c r="I93" s="16" t="s">
        <v>19</v>
      </c>
      <c r="J93" s="12">
        <v>26</v>
      </c>
      <c r="K93" s="34"/>
      <c r="L93" s="71"/>
      <c r="M93" s="38">
        <f t="shared" si="4"/>
        <v>0</v>
      </c>
    </row>
    <row r="94" spans="1:13" x14ac:dyDescent="0.25">
      <c r="A94" s="39" t="s">
        <v>42</v>
      </c>
      <c r="B94" s="39" t="s">
        <v>109</v>
      </c>
      <c r="C94" s="39" t="s">
        <v>73</v>
      </c>
      <c r="D94" s="39" t="s">
        <v>115</v>
      </c>
      <c r="E94" s="12" t="s">
        <v>199</v>
      </c>
      <c r="F94" s="12" t="s">
        <v>125</v>
      </c>
      <c r="G94" s="12" t="s">
        <v>18</v>
      </c>
      <c r="H94" s="13">
        <v>1</v>
      </c>
      <c r="I94" s="16" t="s">
        <v>19</v>
      </c>
      <c r="J94" s="12">
        <v>26</v>
      </c>
      <c r="K94" s="34"/>
      <c r="L94" s="71">
        <f t="shared" si="3"/>
        <v>0</v>
      </c>
      <c r="M94" s="38">
        <f t="shared" si="4"/>
        <v>0</v>
      </c>
    </row>
    <row r="95" spans="1:13" x14ac:dyDescent="0.25">
      <c r="A95" s="39"/>
      <c r="B95" s="39"/>
      <c r="C95" s="39"/>
      <c r="D95" s="39"/>
      <c r="E95" s="12" t="s">
        <v>200</v>
      </c>
      <c r="F95" s="12" t="s">
        <v>125</v>
      </c>
      <c r="G95" s="12" t="s">
        <v>18</v>
      </c>
      <c r="H95" s="13">
        <v>1</v>
      </c>
      <c r="I95" s="16" t="s">
        <v>19</v>
      </c>
      <c r="J95" s="12">
        <v>26</v>
      </c>
      <c r="K95" s="34"/>
      <c r="L95" s="71"/>
      <c r="M95" s="38">
        <f t="shared" si="4"/>
        <v>0</v>
      </c>
    </row>
    <row r="96" spans="1:13" x14ac:dyDescent="0.25">
      <c r="A96" s="39"/>
      <c r="B96" s="39"/>
      <c r="C96" s="39"/>
      <c r="D96" s="39"/>
      <c r="E96" s="12" t="s">
        <v>124</v>
      </c>
      <c r="F96" s="12" t="s">
        <v>125</v>
      </c>
      <c r="G96" s="12" t="s">
        <v>18</v>
      </c>
      <c r="H96" s="13">
        <v>1</v>
      </c>
      <c r="I96" s="16" t="s">
        <v>19</v>
      </c>
      <c r="J96" s="12">
        <v>26</v>
      </c>
      <c r="K96" s="34"/>
      <c r="L96" s="71"/>
      <c r="M96" s="38">
        <f t="shared" si="4"/>
        <v>0</v>
      </c>
    </row>
    <row r="97" spans="1:13" x14ac:dyDescent="0.25">
      <c r="A97" s="39" t="s">
        <v>43</v>
      </c>
      <c r="B97" s="39" t="s">
        <v>110</v>
      </c>
      <c r="C97" s="39" t="s">
        <v>74</v>
      </c>
      <c r="D97" s="39" t="s">
        <v>115</v>
      </c>
      <c r="E97" s="12" t="s">
        <v>199</v>
      </c>
      <c r="F97" s="12" t="s">
        <v>125</v>
      </c>
      <c r="G97" s="12" t="s">
        <v>18</v>
      </c>
      <c r="H97" s="13">
        <v>1</v>
      </c>
      <c r="I97" s="16" t="s">
        <v>19</v>
      </c>
      <c r="J97" s="12">
        <v>26</v>
      </c>
      <c r="K97" s="34"/>
      <c r="L97" s="71">
        <f t="shared" si="3"/>
        <v>0</v>
      </c>
      <c r="M97" s="38">
        <f t="shared" si="4"/>
        <v>0</v>
      </c>
    </row>
    <row r="98" spans="1:13" x14ac:dyDescent="0.25">
      <c r="A98" s="39"/>
      <c r="B98" s="39"/>
      <c r="C98" s="39"/>
      <c r="D98" s="39"/>
      <c r="E98" s="12" t="s">
        <v>200</v>
      </c>
      <c r="F98" s="12" t="s">
        <v>125</v>
      </c>
      <c r="G98" s="12" t="s">
        <v>18</v>
      </c>
      <c r="H98" s="13">
        <v>1</v>
      </c>
      <c r="I98" s="16" t="s">
        <v>19</v>
      </c>
      <c r="J98" s="12">
        <v>26</v>
      </c>
      <c r="K98" s="34"/>
      <c r="L98" s="71"/>
      <c r="M98" s="38">
        <f t="shared" si="4"/>
        <v>0</v>
      </c>
    </row>
    <row r="99" spans="1:13" x14ac:dyDescent="0.25">
      <c r="A99" s="39"/>
      <c r="B99" s="39"/>
      <c r="C99" s="39"/>
      <c r="D99" s="39"/>
      <c r="E99" s="12" t="s">
        <v>124</v>
      </c>
      <c r="F99" s="12" t="s">
        <v>125</v>
      </c>
      <c r="G99" s="12" t="s">
        <v>18</v>
      </c>
      <c r="H99" s="13">
        <v>1</v>
      </c>
      <c r="I99" s="16" t="s">
        <v>19</v>
      </c>
      <c r="J99" s="12">
        <v>26</v>
      </c>
      <c r="K99" s="34"/>
      <c r="L99" s="71"/>
      <c r="M99" s="38">
        <f t="shared" si="4"/>
        <v>0</v>
      </c>
    </row>
    <row r="100" spans="1:13" x14ac:dyDescent="0.25">
      <c r="A100" s="39" t="s">
        <v>44</v>
      </c>
      <c r="B100" s="39" t="s">
        <v>111</v>
      </c>
      <c r="C100" s="39" t="s">
        <v>75</v>
      </c>
      <c r="D100" s="39" t="s">
        <v>115</v>
      </c>
      <c r="E100" s="12" t="s">
        <v>199</v>
      </c>
      <c r="F100" s="12" t="s">
        <v>125</v>
      </c>
      <c r="G100" s="12" t="s">
        <v>18</v>
      </c>
      <c r="H100" s="13">
        <v>1</v>
      </c>
      <c r="I100" s="16" t="s">
        <v>19</v>
      </c>
      <c r="J100" s="12">
        <v>26</v>
      </c>
      <c r="K100" s="34"/>
      <c r="L100" s="71">
        <f t="shared" si="3"/>
        <v>0</v>
      </c>
      <c r="M100" s="38">
        <f t="shared" si="4"/>
        <v>0</v>
      </c>
    </row>
    <row r="101" spans="1:13" x14ac:dyDescent="0.25">
      <c r="A101" s="39"/>
      <c r="B101" s="39"/>
      <c r="C101" s="39"/>
      <c r="D101" s="39"/>
      <c r="E101" s="12" t="s">
        <v>200</v>
      </c>
      <c r="F101" s="12" t="s">
        <v>125</v>
      </c>
      <c r="G101" s="12" t="s">
        <v>18</v>
      </c>
      <c r="H101" s="13">
        <v>1</v>
      </c>
      <c r="I101" s="16" t="s">
        <v>19</v>
      </c>
      <c r="J101" s="12">
        <v>26</v>
      </c>
      <c r="K101" s="34"/>
      <c r="L101" s="71"/>
      <c r="M101" s="38">
        <f t="shared" si="4"/>
        <v>0</v>
      </c>
    </row>
    <row r="102" spans="1:13" x14ac:dyDescent="0.25">
      <c r="A102" s="39"/>
      <c r="B102" s="39"/>
      <c r="C102" s="39"/>
      <c r="D102" s="39"/>
      <c r="E102" s="12" t="s">
        <v>124</v>
      </c>
      <c r="F102" s="12" t="s">
        <v>125</v>
      </c>
      <c r="G102" s="12" t="s">
        <v>18</v>
      </c>
      <c r="H102" s="13">
        <v>1</v>
      </c>
      <c r="I102" s="16" t="s">
        <v>19</v>
      </c>
      <c r="J102" s="12">
        <v>26</v>
      </c>
      <c r="K102" s="34"/>
      <c r="L102" s="71"/>
      <c r="M102" s="38">
        <f t="shared" si="4"/>
        <v>0</v>
      </c>
    </row>
    <row r="103" spans="1:13" ht="13.8" x14ac:dyDescent="0.4">
      <c r="A103" s="73"/>
      <c r="B103" s="73"/>
      <c r="C103" s="73"/>
      <c r="D103" s="73"/>
      <c r="E103" s="12"/>
      <c r="F103" s="12"/>
      <c r="G103" s="12"/>
      <c r="H103" s="53" t="s">
        <v>188</v>
      </c>
      <c r="I103" s="74"/>
      <c r="J103" s="74"/>
      <c r="K103" s="74"/>
      <c r="L103" s="53"/>
      <c r="M103" s="75">
        <f>SUM(M4:M102)</f>
        <v>0</v>
      </c>
    </row>
    <row r="104" spans="1:13" x14ac:dyDescent="0.25">
      <c r="A104" s="1" t="s">
        <v>155</v>
      </c>
    </row>
    <row r="105" spans="1:13" x14ac:dyDescent="0.25">
      <c r="A105" s="36" t="s">
        <v>13</v>
      </c>
      <c r="B105" s="36" t="s">
        <v>147</v>
      </c>
      <c r="C105" s="37" t="s">
        <v>148</v>
      </c>
      <c r="E105" s="53" t="s">
        <v>166</v>
      </c>
      <c r="F105" s="53" t="s">
        <v>171</v>
      </c>
    </row>
    <row r="106" spans="1:13" ht="100.2" customHeight="1" x14ac:dyDescent="0.25">
      <c r="A106" s="12" t="s">
        <v>175</v>
      </c>
      <c r="B106" s="35"/>
      <c r="C106" s="35"/>
      <c r="E106" s="69" t="s">
        <v>168</v>
      </c>
      <c r="F106" s="70" t="s">
        <v>185</v>
      </c>
    </row>
    <row r="107" spans="1:13" ht="36" x14ac:dyDescent="0.25">
      <c r="A107" s="12" t="s">
        <v>176</v>
      </c>
      <c r="B107" s="35"/>
      <c r="C107" s="35"/>
      <c r="E107" s="69" t="s">
        <v>170</v>
      </c>
      <c r="F107" s="70" t="s">
        <v>167</v>
      </c>
    </row>
    <row r="108" spans="1:13" ht="37.200000000000003" customHeight="1" x14ac:dyDescent="0.25">
      <c r="A108" s="12" t="s">
        <v>177</v>
      </c>
      <c r="B108" s="35"/>
      <c r="C108" s="35"/>
      <c r="E108" s="69" t="s">
        <v>169</v>
      </c>
      <c r="F108" s="70" t="s">
        <v>167</v>
      </c>
    </row>
    <row r="109" spans="1:13" x14ac:dyDescent="0.25">
      <c r="A109" s="12" t="s">
        <v>149</v>
      </c>
      <c r="B109" s="35"/>
      <c r="C109" s="35"/>
    </row>
    <row r="110" spans="1:13" x14ac:dyDescent="0.25">
      <c r="A110" s="12" t="s">
        <v>150</v>
      </c>
      <c r="B110" s="35"/>
      <c r="C110" s="35"/>
    </row>
    <row r="111" spans="1:13" x14ac:dyDescent="0.25">
      <c r="A111" s="12" t="s">
        <v>137</v>
      </c>
      <c r="B111" s="35"/>
      <c r="C111" s="35"/>
    </row>
    <row r="112" spans="1:13" x14ac:dyDescent="0.25">
      <c r="A112" s="12" t="s">
        <v>140</v>
      </c>
      <c r="B112" s="35"/>
      <c r="C112" s="35"/>
    </row>
    <row r="113" spans="1:3" x14ac:dyDescent="0.25">
      <c r="A113" s="12" t="s">
        <v>143</v>
      </c>
      <c r="B113" s="35"/>
      <c r="C113" s="35"/>
    </row>
    <row r="114" spans="1:3" x14ac:dyDescent="0.25">
      <c r="A114" s="12" t="s">
        <v>151</v>
      </c>
      <c r="B114" s="35"/>
      <c r="C114" s="35"/>
    </row>
    <row r="115" spans="1:3" x14ac:dyDescent="0.25">
      <c r="A115" s="12" t="s">
        <v>152</v>
      </c>
      <c r="B115" s="35"/>
      <c r="C115" s="35"/>
    </row>
    <row r="116" spans="1:3" x14ac:dyDescent="0.25">
      <c r="A116" s="12" t="s">
        <v>153</v>
      </c>
      <c r="B116" s="35"/>
      <c r="C116" s="35"/>
    </row>
    <row r="117" spans="1:3" x14ac:dyDescent="0.25">
      <c r="A117" s="12" t="s">
        <v>154</v>
      </c>
      <c r="B117" s="35"/>
      <c r="C117" s="35"/>
    </row>
  </sheetData>
  <mergeCells count="3">
    <mergeCell ref="A2:M2"/>
    <mergeCell ref="I1:N1"/>
    <mergeCell ref="A1:G1"/>
  </mergeCells>
  <phoneticPr fontId="14" type="noConversion"/>
  <pageMargins left="0.7" right="0.7" top="0.75" bottom="0.75" header="0.3" footer="0.3"/>
  <pageSetup paperSize="9" scale="9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74463-083D-4C10-8995-6A603D5614F2}">
  <dimension ref="A1:O19"/>
  <sheetViews>
    <sheetView topLeftCell="A2" zoomScaleNormal="100" workbookViewId="0">
      <selection activeCell="L19" sqref="L19"/>
    </sheetView>
  </sheetViews>
  <sheetFormatPr defaultRowHeight="14.4" x14ac:dyDescent="0.3"/>
  <cols>
    <col min="1" max="1" width="19.109375" bestFit="1" customWidth="1"/>
    <col min="2" max="2" width="30.44140625" bestFit="1" customWidth="1"/>
    <col min="3" max="3" width="12.109375" customWidth="1"/>
    <col min="4" max="4" width="11.109375" bestFit="1" customWidth="1"/>
    <col min="6" max="6" width="9.44140625" customWidth="1"/>
    <col min="7" max="7" width="15.88671875" customWidth="1"/>
    <col min="10" max="10" width="11.5546875" customWidth="1"/>
    <col min="11" max="11" width="19.88671875" customWidth="1"/>
    <col min="12" max="12" width="15.44140625" customWidth="1"/>
  </cols>
  <sheetData>
    <row r="1" spans="1:15" x14ac:dyDescent="0.3">
      <c r="A1" s="19" t="s">
        <v>120</v>
      </c>
      <c r="B1" s="20"/>
      <c r="C1" s="21"/>
      <c r="D1" s="21"/>
      <c r="E1" s="22"/>
      <c r="F1" s="22"/>
      <c r="G1" s="18"/>
      <c r="H1" s="18"/>
      <c r="I1" s="18"/>
      <c r="J1" s="18"/>
      <c r="K1" s="18"/>
      <c r="L1" s="18"/>
      <c r="M1" s="18"/>
      <c r="N1" s="17"/>
      <c r="O1" s="17"/>
    </row>
    <row r="2" spans="1:15" ht="84" x14ac:dyDescent="0.3">
      <c r="A2" s="44" t="s">
        <v>10</v>
      </c>
      <c r="B2" s="44" t="s">
        <v>11</v>
      </c>
      <c r="C2" s="36" t="s">
        <v>12</v>
      </c>
      <c r="D2" s="36" t="s">
        <v>13</v>
      </c>
      <c r="E2" s="37" t="s">
        <v>14</v>
      </c>
      <c r="F2" s="37" t="s">
        <v>15</v>
      </c>
      <c r="G2" s="37" t="s">
        <v>121</v>
      </c>
      <c r="H2" s="37" t="s">
        <v>122</v>
      </c>
      <c r="I2" s="45" t="s">
        <v>189</v>
      </c>
      <c r="J2" s="37" t="s">
        <v>123</v>
      </c>
      <c r="K2" s="37" t="s">
        <v>190</v>
      </c>
      <c r="L2" s="37" t="s">
        <v>191</v>
      </c>
      <c r="M2" s="23"/>
      <c r="N2" s="17"/>
      <c r="O2" s="17"/>
    </row>
    <row r="3" spans="1:15" x14ac:dyDescent="0.3">
      <c r="A3" s="39" t="s">
        <v>116</v>
      </c>
      <c r="B3" s="39" t="s">
        <v>45</v>
      </c>
      <c r="C3" s="13" t="s">
        <v>124</v>
      </c>
      <c r="D3" s="13" t="s">
        <v>125</v>
      </c>
      <c r="E3" s="13" t="s">
        <v>178</v>
      </c>
      <c r="F3" s="76">
        <v>2</v>
      </c>
      <c r="G3" s="16" t="s">
        <v>126</v>
      </c>
      <c r="H3" s="76">
        <v>4</v>
      </c>
      <c r="I3" s="42"/>
      <c r="J3" s="42"/>
      <c r="K3" s="46">
        <f>(I3*F3)*H3</f>
        <v>0</v>
      </c>
      <c r="L3" s="46">
        <f>F3*J3*H3</f>
        <v>0</v>
      </c>
      <c r="M3" s="24"/>
      <c r="N3" s="17"/>
      <c r="O3" s="17"/>
    </row>
    <row r="4" spans="1:15" ht="24.6" x14ac:dyDescent="0.3">
      <c r="A4" s="40" t="s">
        <v>117</v>
      </c>
      <c r="B4" s="39" t="s">
        <v>118</v>
      </c>
      <c r="C4" s="12" t="s">
        <v>124</v>
      </c>
      <c r="D4" s="13" t="s">
        <v>125</v>
      </c>
      <c r="E4" s="13" t="s">
        <v>178</v>
      </c>
      <c r="F4" s="76">
        <v>1</v>
      </c>
      <c r="G4" s="16" t="s">
        <v>126</v>
      </c>
      <c r="H4" s="76">
        <v>4</v>
      </c>
      <c r="I4" s="42"/>
      <c r="J4" s="42"/>
      <c r="K4" s="46">
        <f>(I4*F4)*H4</f>
        <v>0</v>
      </c>
      <c r="L4" s="46">
        <f>F4*J4*H4</f>
        <v>0</v>
      </c>
      <c r="M4" s="24"/>
      <c r="N4" s="25"/>
      <c r="O4" s="25"/>
    </row>
    <row r="5" spans="1:15" x14ac:dyDescent="0.3">
      <c r="A5" s="25"/>
      <c r="B5" s="25"/>
      <c r="C5" s="18"/>
      <c r="D5" s="18"/>
      <c r="E5" s="18"/>
      <c r="F5" s="18"/>
      <c r="G5" s="22"/>
      <c r="H5" s="26"/>
      <c r="I5" s="55" t="s">
        <v>127</v>
      </c>
      <c r="J5" s="56"/>
      <c r="K5" s="56"/>
      <c r="L5" s="57">
        <f>SUM(K3:K4)+SUM(L3:L4)</f>
        <v>0</v>
      </c>
      <c r="M5" s="24"/>
      <c r="N5" s="25"/>
      <c r="O5" s="25"/>
    </row>
    <row r="6" spans="1:15" x14ac:dyDescent="0.3">
      <c r="A6" s="19" t="s">
        <v>128</v>
      </c>
      <c r="B6" s="20"/>
      <c r="C6" s="21"/>
      <c r="D6" s="21"/>
      <c r="E6" s="22"/>
      <c r="F6" s="22"/>
      <c r="G6" s="18"/>
      <c r="H6" s="18"/>
      <c r="I6" s="18"/>
      <c r="J6" s="18"/>
      <c r="K6" s="18"/>
      <c r="L6" s="18"/>
      <c r="M6" s="18"/>
      <c r="N6" s="17"/>
      <c r="O6" s="17"/>
    </row>
    <row r="7" spans="1:15" ht="84" x14ac:dyDescent="0.3">
      <c r="A7" s="44" t="s">
        <v>10</v>
      </c>
      <c r="B7" s="44" t="s">
        <v>11</v>
      </c>
      <c r="C7" s="36" t="s">
        <v>12</v>
      </c>
      <c r="D7" s="36" t="s">
        <v>13</v>
      </c>
      <c r="E7" s="37" t="s">
        <v>14</v>
      </c>
      <c r="F7" s="37" t="s">
        <v>15</v>
      </c>
      <c r="G7" s="37" t="s">
        <v>121</v>
      </c>
      <c r="H7" s="37" t="s">
        <v>122</v>
      </c>
      <c r="I7" s="45" t="s">
        <v>129</v>
      </c>
      <c r="J7" s="45" t="s">
        <v>183</v>
      </c>
      <c r="K7" s="45" t="s">
        <v>130</v>
      </c>
      <c r="L7" s="37" t="s">
        <v>131</v>
      </c>
      <c r="M7" s="37" t="s">
        <v>192</v>
      </c>
      <c r="N7" s="37" t="s">
        <v>193</v>
      </c>
      <c r="O7" s="37" t="s">
        <v>194</v>
      </c>
    </row>
    <row r="8" spans="1:15" ht="24.6" x14ac:dyDescent="0.3">
      <c r="A8" s="39" t="s">
        <v>116</v>
      </c>
      <c r="B8" s="39" t="s">
        <v>45</v>
      </c>
      <c r="C8" s="27" t="s">
        <v>128</v>
      </c>
      <c r="D8" s="13" t="s">
        <v>125</v>
      </c>
      <c r="E8" s="13" t="s">
        <v>18</v>
      </c>
      <c r="F8" s="76">
        <v>1</v>
      </c>
      <c r="G8" s="16" t="s">
        <v>126</v>
      </c>
      <c r="H8" s="76">
        <v>4</v>
      </c>
      <c r="I8" s="13">
        <v>15</v>
      </c>
      <c r="J8" s="42"/>
      <c r="K8" s="42"/>
      <c r="L8" s="42"/>
      <c r="M8" s="46">
        <f>(F8*J8)*H8</f>
        <v>0</v>
      </c>
      <c r="N8" s="46">
        <f>((F8*I8)*K8)*H8</f>
        <v>0</v>
      </c>
      <c r="O8" s="46">
        <f>(F8*H8)*L8</f>
        <v>0</v>
      </c>
    </row>
    <row r="9" spans="1:15" ht="24.6" x14ac:dyDescent="0.3">
      <c r="A9" s="40" t="s">
        <v>117</v>
      </c>
      <c r="B9" s="39" t="s">
        <v>118</v>
      </c>
      <c r="C9" s="28" t="s">
        <v>128</v>
      </c>
      <c r="D9" s="12" t="s">
        <v>125</v>
      </c>
      <c r="E9" s="12" t="s">
        <v>18</v>
      </c>
      <c r="F9" s="76">
        <v>1</v>
      </c>
      <c r="G9" s="16" t="s">
        <v>126</v>
      </c>
      <c r="H9" s="76">
        <v>4</v>
      </c>
      <c r="I9" s="13">
        <v>15</v>
      </c>
      <c r="J9" s="42"/>
      <c r="K9" s="42"/>
      <c r="L9" s="42"/>
      <c r="M9" s="46">
        <f>(F9*J9)*H9</f>
        <v>0</v>
      </c>
      <c r="N9" s="46">
        <f>((F9*I9)*K9)*H9</f>
        <v>0</v>
      </c>
      <c r="O9" s="46">
        <f>(F9*H9)*L9</f>
        <v>0</v>
      </c>
    </row>
    <row r="10" spans="1:15" ht="15.6" x14ac:dyDescent="0.4">
      <c r="A10" s="17"/>
      <c r="B10" s="17"/>
      <c r="C10" s="18"/>
      <c r="D10" s="18"/>
      <c r="E10" s="18"/>
      <c r="F10" s="18"/>
      <c r="G10" s="18"/>
      <c r="H10" s="18"/>
      <c r="I10" s="18"/>
      <c r="J10" s="49" t="s">
        <v>132</v>
      </c>
      <c r="K10" s="50"/>
      <c r="L10" s="50"/>
      <c r="M10" s="50"/>
      <c r="N10" s="51"/>
      <c r="O10" s="52">
        <f>(SUM(M8:M9)+SUM(N8:N9))+SUM(O8:O9)</f>
        <v>0</v>
      </c>
    </row>
    <row r="12" spans="1:15" ht="120" x14ac:dyDescent="0.3">
      <c r="A12" s="36" t="s">
        <v>12</v>
      </c>
      <c r="B12" s="36" t="s">
        <v>13</v>
      </c>
      <c r="C12" s="37" t="s">
        <v>14</v>
      </c>
      <c r="D12" s="37" t="s">
        <v>133</v>
      </c>
      <c r="E12" s="37" t="s">
        <v>121</v>
      </c>
      <c r="F12" s="37" t="s">
        <v>122</v>
      </c>
      <c r="G12" s="47" t="s">
        <v>129</v>
      </c>
      <c r="H12" s="45" t="s">
        <v>134</v>
      </c>
      <c r="I12" s="45" t="s">
        <v>135</v>
      </c>
      <c r="J12" s="45" t="s">
        <v>202</v>
      </c>
      <c r="K12" s="37" t="s">
        <v>195</v>
      </c>
      <c r="L12" s="37" t="s">
        <v>196</v>
      </c>
    </row>
    <row r="13" spans="1:15" x14ac:dyDescent="0.3">
      <c r="A13" s="13" t="s">
        <v>136</v>
      </c>
      <c r="B13" s="13" t="s">
        <v>137</v>
      </c>
      <c r="C13" s="13" t="s">
        <v>179</v>
      </c>
      <c r="D13" s="13">
        <v>1</v>
      </c>
      <c r="E13" s="16" t="s">
        <v>126</v>
      </c>
      <c r="F13" s="13">
        <v>2</v>
      </c>
      <c r="G13" s="29">
        <v>3000</v>
      </c>
      <c r="H13" s="42"/>
      <c r="I13" s="42"/>
      <c r="J13" s="42"/>
      <c r="K13" s="46">
        <f t="shared" ref="K13:K18" si="0">((D13*G13)*H13)*F13</f>
        <v>0</v>
      </c>
      <c r="L13" s="46">
        <f>(D13*I13)+(D13*J13)</f>
        <v>0</v>
      </c>
    </row>
    <row r="14" spans="1:15" x14ac:dyDescent="0.3">
      <c r="A14" s="30" t="s">
        <v>138</v>
      </c>
      <c r="B14" s="13" t="s">
        <v>125</v>
      </c>
      <c r="C14" s="13" t="s">
        <v>18</v>
      </c>
      <c r="D14" s="13">
        <v>1</v>
      </c>
      <c r="E14" s="16" t="s">
        <v>126</v>
      </c>
      <c r="F14" s="31">
        <v>3</v>
      </c>
      <c r="G14" s="32">
        <v>220</v>
      </c>
      <c r="H14" s="42"/>
      <c r="I14" s="42"/>
      <c r="J14" s="42"/>
      <c r="K14" s="46">
        <f t="shared" si="0"/>
        <v>0</v>
      </c>
      <c r="L14" s="46">
        <f t="shared" ref="L14:L18" si="1">(D14*I14)+(D14*J14)</f>
        <v>0</v>
      </c>
    </row>
    <row r="15" spans="1:15" x14ac:dyDescent="0.3">
      <c r="A15" s="30" t="s">
        <v>139</v>
      </c>
      <c r="B15" s="13" t="s">
        <v>140</v>
      </c>
      <c r="C15" s="13" t="s">
        <v>144</v>
      </c>
      <c r="D15" s="13">
        <v>1</v>
      </c>
      <c r="E15" s="16" t="s">
        <v>126</v>
      </c>
      <c r="F15" s="31">
        <v>1</v>
      </c>
      <c r="G15" s="32">
        <v>200</v>
      </c>
      <c r="H15" s="43"/>
      <c r="I15" s="42"/>
      <c r="J15" s="42"/>
      <c r="K15" s="48">
        <f t="shared" si="0"/>
        <v>0</v>
      </c>
      <c r="L15" s="46">
        <f t="shared" si="1"/>
        <v>0</v>
      </c>
    </row>
    <row r="16" spans="1:15" x14ac:dyDescent="0.3">
      <c r="A16" s="12" t="s">
        <v>142</v>
      </c>
      <c r="B16" s="12" t="s">
        <v>143</v>
      </c>
      <c r="C16" s="12" t="s">
        <v>141</v>
      </c>
      <c r="D16" s="12">
        <v>7</v>
      </c>
      <c r="E16" s="16" t="s">
        <v>126</v>
      </c>
      <c r="F16" s="13">
        <v>2</v>
      </c>
      <c r="G16" s="29">
        <v>70</v>
      </c>
      <c r="H16" s="42"/>
      <c r="I16" s="42"/>
      <c r="J16" s="42"/>
      <c r="K16" s="46">
        <f t="shared" si="0"/>
        <v>0</v>
      </c>
      <c r="L16" s="46">
        <f t="shared" si="1"/>
        <v>0</v>
      </c>
    </row>
    <row r="17" spans="1:12" x14ac:dyDescent="0.3">
      <c r="A17" s="33" t="s">
        <v>180</v>
      </c>
      <c r="B17" s="13" t="s">
        <v>140</v>
      </c>
      <c r="C17" s="13" t="s">
        <v>144</v>
      </c>
      <c r="D17" s="12">
        <v>1</v>
      </c>
      <c r="E17" s="16" t="s">
        <v>126</v>
      </c>
      <c r="F17" s="13">
        <v>4</v>
      </c>
      <c r="G17" s="29">
        <v>200</v>
      </c>
      <c r="H17" s="42"/>
      <c r="I17" s="42"/>
      <c r="J17" s="42"/>
      <c r="K17" s="46">
        <f t="shared" si="0"/>
        <v>0</v>
      </c>
      <c r="L17" s="46">
        <f t="shared" si="1"/>
        <v>0</v>
      </c>
    </row>
    <row r="18" spans="1:12" x14ac:dyDescent="0.3">
      <c r="A18" s="30" t="s">
        <v>181</v>
      </c>
      <c r="B18" s="13" t="s">
        <v>182</v>
      </c>
      <c r="C18" s="12" t="s">
        <v>144</v>
      </c>
      <c r="D18" s="12">
        <v>1</v>
      </c>
      <c r="E18" s="16" t="s">
        <v>126</v>
      </c>
      <c r="F18" s="13">
        <v>1</v>
      </c>
      <c r="G18" s="29">
        <v>150</v>
      </c>
      <c r="H18" s="42"/>
      <c r="I18" s="42"/>
      <c r="J18" s="42"/>
      <c r="K18" s="46">
        <f t="shared" si="0"/>
        <v>0</v>
      </c>
      <c r="L18" s="46">
        <f t="shared" si="1"/>
        <v>0</v>
      </c>
    </row>
    <row r="19" spans="1:12" ht="15.6" x14ac:dyDescent="0.4">
      <c r="A19" s="18"/>
      <c r="B19" s="18"/>
      <c r="C19" s="18"/>
      <c r="D19" s="18"/>
      <c r="E19" s="18"/>
      <c r="F19" s="18"/>
      <c r="G19" s="18"/>
      <c r="H19" s="18"/>
      <c r="I19" s="53" t="s">
        <v>145</v>
      </c>
      <c r="J19" s="53"/>
      <c r="K19" s="53"/>
      <c r="L19" s="54">
        <f>(SUM(K13:K18)+SUM(L13:L18))</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3BBCA-BEDB-4A85-A8A1-69246B4EC7D8}">
  <dimension ref="A1:F16"/>
  <sheetViews>
    <sheetView workbookViewId="0">
      <selection activeCell="A22" sqref="A22"/>
    </sheetView>
  </sheetViews>
  <sheetFormatPr defaultRowHeight="14.4" x14ac:dyDescent="0.3"/>
  <cols>
    <col min="1" max="1" width="45.109375" customWidth="1"/>
    <col min="2" max="2" width="33.21875" customWidth="1"/>
    <col min="3" max="3" width="45.5546875" customWidth="1"/>
    <col min="4" max="4" width="0.21875" customWidth="1"/>
    <col min="5" max="5" width="8.33203125" hidden="1" customWidth="1"/>
    <col min="6" max="6" width="36.21875" hidden="1" customWidth="1"/>
  </cols>
  <sheetData>
    <row r="1" spans="1:6" x14ac:dyDescent="0.3">
      <c r="A1" s="67" t="s">
        <v>161</v>
      </c>
    </row>
    <row r="2" spans="1:6" x14ac:dyDescent="0.3">
      <c r="A2" s="91" t="s">
        <v>157</v>
      </c>
      <c r="B2" s="92"/>
      <c r="C2" s="93"/>
      <c r="D2" s="93"/>
      <c r="E2" s="93"/>
      <c r="F2" s="94"/>
    </row>
    <row r="3" spans="1:6" x14ac:dyDescent="0.3">
      <c r="A3" s="91"/>
      <c r="B3" s="95"/>
      <c r="C3" s="96"/>
      <c r="D3" s="96"/>
      <c r="E3" s="96"/>
      <c r="F3" s="97"/>
    </row>
    <row r="4" spans="1:6" x14ac:dyDescent="0.3">
      <c r="A4" s="98" t="s">
        <v>158</v>
      </c>
      <c r="B4" s="77"/>
      <c r="C4" s="78"/>
      <c r="D4" s="78"/>
      <c r="E4" s="78"/>
      <c r="F4" s="79"/>
    </row>
    <row r="5" spans="1:6" x14ac:dyDescent="0.3">
      <c r="A5" s="98"/>
      <c r="B5" s="80"/>
      <c r="C5" s="81"/>
      <c r="D5" s="81"/>
      <c r="E5" s="81"/>
      <c r="F5" s="82"/>
    </row>
    <row r="6" spans="1:6" x14ac:dyDescent="0.3">
      <c r="A6" s="98" t="s">
        <v>159</v>
      </c>
      <c r="B6" s="77"/>
      <c r="C6" s="78"/>
      <c r="D6" s="78"/>
      <c r="E6" s="78"/>
      <c r="F6" s="79"/>
    </row>
    <row r="7" spans="1:6" ht="55.8" customHeight="1" x14ac:dyDescent="0.3">
      <c r="A7" s="98"/>
      <c r="B7" s="80"/>
      <c r="C7" s="81"/>
      <c r="D7" s="81"/>
      <c r="E7" s="81"/>
      <c r="F7" s="82"/>
    </row>
    <row r="8" spans="1:6" x14ac:dyDescent="0.3">
      <c r="A8" s="98" t="s">
        <v>160</v>
      </c>
      <c r="B8" s="77"/>
      <c r="C8" s="78"/>
      <c r="D8" s="78"/>
      <c r="E8" s="78"/>
      <c r="F8" s="79"/>
    </row>
    <row r="9" spans="1:6" x14ac:dyDescent="0.3">
      <c r="A9" s="98"/>
      <c r="B9" s="80"/>
      <c r="C9" s="81"/>
      <c r="D9" s="81"/>
      <c r="E9" s="81"/>
      <c r="F9" s="82"/>
    </row>
    <row r="10" spans="1:6" ht="15" thickBot="1" x14ac:dyDescent="0.35"/>
    <row r="11" spans="1:6" x14ac:dyDescent="0.3">
      <c r="A11" s="68" t="s">
        <v>184</v>
      </c>
      <c r="B11" s="61"/>
    </row>
    <row r="12" spans="1:6" x14ac:dyDescent="0.3">
      <c r="A12" s="62"/>
      <c r="B12" s="63" t="s">
        <v>162</v>
      </c>
    </row>
    <row r="13" spans="1:6" ht="25.8" customHeight="1" x14ac:dyDescent="0.3">
      <c r="A13" s="58" t="s">
        <v>164</v>
      </c>
      <c r="B13" s="64">
        <f>'Ledigingsfrequentie (periodiek)'!M105*4</f>
        <v>0</v>
      </c>
    </row>
    <row r="14" spans="1:6" x14ac:dyDescent="0.3">
      <c r="A14" s="58" t="s">
        <v>165</v>
      </c>
      <c r="B14" s="64">
        <f>('Lediging op afroep'!L5+'Lediging op afroep'!O10+'Lediging op afroep'!L19)*4</f>
        <v>0</v>
      </c>
    </row>
    <row r="15" spans="1:6" ht="15" thickBot="1" x14ac:dyDescent="0.35">
      <c r="A15" s="59"/>
      <c r="B15" s="65"/>
    </row>
    <row r="16" spans="1:6" ht="15.6" thickTop="1" thickBot="1" x14ac:dyDescent="0.35">
      <c r="A16" s="60" t="s">
        <v>163</v>
      </c>
      <c r="B16" s="66">
        <f>B13+B14</f>
        <v>0</v>
      </c>
    </row>
  </sheetData>
  <mergeCells count="5">
    <mergeCell ref="A2:A3"/>
    <mergeCell ref="B2:F3"/>
    <mergeCell ref="A4:A5"/>
    <mergeCell ref="A6:A7"/>
    <mergeCell ref="A8:A9"/>
  </mergeCells>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CA7925D5F64D94F90CB4ABF621E0A87" ma:contentTypeVersion="18" ma:contentTypeDescription="Een nieuw document maken." ma:contentTypeScope="" ma:versionID="31695b0b12aec14814bb5e7b66b828ac">
  <xsd:schema xmlns:xsd="http://www.w3.org/2001/XMLSchema" xmlns:xs="http://www.w3.org/2001/XMLSchema" xmlns:p="http://schemas.microsoft.com/office/2006/metadata/properties" xmlns:ns2="610e9351-e273-4656-bece-28dbc2b10c2e" xmlns:ns3="b67d14fc-1544-41db-b84e-bcf2c45be47d" targetNamespace="http://schemas.microsoft.com/office/2006/metadata/properties" ma:root="true" ma:fieldsID="83be0d7dd970b850c0deae7c58188133" ns2:_="" ns3:_="">
    <xsd:import namespace="610e9351-e273-4656-bece-28dbc2b10c2e"/>
    <xsd:import namespace="b67d14fc-1544-41db-b84e-bcf2c45be4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Status" minOccurs="0"/>
                <xsd:element ref="ns2:Behandelendinkoopadviseu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0e9351-e273-4656-bece-28dbc2b10c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a7f9710d-b0ea-4af6-a346-380705d0c7d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Status" ma:index="21" nillable="true" ma:displayName="Status" ma:description="Status Procedure" ma:format="Dropdown" ma:internalName="Status">
      <xsd:simpleType>
        <xsd:union memberTypes="dms:Text">
          <xsd:simpleType>
            <xsd:restriction base="dms:Choice">
              <xsd:enumeration value="Actief"/>
              <xsd:enumeration value="Afgerond"/>
            </xsd:restriction>
          </xsd:simpleType>
        </xsd:union>
      </xsd:simpleType>
    </xsd:element>
    <xsd:element name="Behandelendinkoopadviseur" ma:index="22" nillable="true" ma:displayName="Behandelend inkoopadviseur" ma:format="Dropdown" ma:internalName="Behandelendinkoopadviseur">
      <xsd:simpleType>
        <xsd:union memberTypes="dms:Text">
          <xsd:simpleType>
            <xsd:restriction base="dms:Choice">
              <xsd:enumeration value="Corine"/>
              <xsd:enumeration value="Marcel"/>
              <xsd:enumeration value="Wille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b67d14fc-1544-41db-b84e-bcf2c45be47d"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e0c7d08b-bd93-4263-a7f0-a370bd9e2f25}" ma:internalName="TaxCatchAll" ma:showField="CatchAllData" ma:web="b67d14fc-1544-41db-b84e-bcf2c45be4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 xmlns="610e9351-e273-4656-bece-28dbc2b10c2e" xsi:nil="true"/>
    <Behandelendinkoopadviseur xmlns="610e9351-e273-4656-bece-28dbc2b10c2e" xsi:nil="true"/>
    <lcf76f155ced4ddcb4097134ff3c332f xmlns="610e9351-e273-4656-bece-28dbc2b10c2e">
      <Terms xmlns="http://schemas.microsoft.com/office/infopath/2007/PartnerControls"/>
    </lcf76f155ced4ddcb4097134ff3c332f>
    <TaxCatchAll xmlns="b67d14fc-1544-41db-b84e-bcf2c45be47d" xsi:nil="true"/>
  </documentManagement>
</p:properties>
</file>

<file path=customXml/itemProps1.xml><?xml version="1.0" encoding="utf-8"?>
<ds:datastoreItem xmlns:ds="http://schemas.openxmlformats.org/officeDocument/2006/customXml" ds:itemID="{2A4DAC69-2299-4F17-8B1C-83532E280877}">
  <ds:schemaRefs>
    <ds:schemaRef ds:uri="http://schemas.microsoft.com/sharepoint/v3/contenttype/forms"/>
  </ds:schemaRefs>
</ds:datastoreItem>
</file>

<file path=customXml/itemProps2.xml><?xml version="1.0" encoding="utf-8"?>
<ds:datastoreItem xmlns:ds="http://schemas.openxmlformats.org/officeDocument/2006/customXml" ds:itemID="{71536E84-4195-4EA0-AB2E-CA563685CA6B}"/>
</file>

<file path=customXml/itemProps3.xml><?xml version="1.0" encoding="utf-8"?>
<ds:datastoreItem xmlns:ds="http://schemas.openxmlformats.org/officeDocument/2006/customXml" ds:itemID="{00B1EA8E-C9C0-4D5A-B4A9-AA3CBA978F45}">
  <ds:schemaRefs>
    <ds:schemaRef ds:uri="6b6ceee1-2753-439b-9b28-db4f8b767bcc"/>
    <ds:schemaRef ds:uri="http://purl.org/dc/terms/"/>
    <ds:schemaRef ds:uri="e1ed2f85-7ef6-44a0-b7d8-f0061e17e1f8"/>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Instructie en gebruik</vt:lpstr>
      <vt:lpstr>Ledigingsfrequentie (periodiek)</vt:lpstr>
      <vt:lpstr>Lediging op afroep</vt:lpstr>
      <vt:lpstr>Totaaloverzicht</vt:lpstr>
      <vt:lpstr>'Ledigingsfrequentie (periodiek)'!Afdrukbereik</vt:lpstr>
    </vt:vector>
  </TitlesOfParts>
  <Company>Significant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Hilko Pruntel (Inkopenvoor)</dc:creator>
  <cp:lastModifiedBy>Imambaks, Marcel</cp:lastModifiedBy>
  <cp:lastPrinted>2021-05-22T09:39:13Z</cp:lastPrinted>
  <dcterms:created xsi:type="dcterms:W3CDTF">2017-01-10T11:26:05Z</dcterms:created>
  <dcterms:modified xsi:type="dcterms:W3CDTF">2024-07-11T06:20:32Z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0x01010062E0C1B7C4F67146A57A11BFDC92CDD6</vt:lpwstr>
  </property>
</Properties>
</file>