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03"/>
  <workbookPr filterPrivacy="1" codeName="ThisWorkbook" autoCompressPictures="0"/>
  <xr:revisionPtr revIDLastSave="2" documentId="13_ncr:1_{CACA1D89-7E1B-AD46-85F6-E946E2163AB2}" xr6:coauthVersionLast="47" xr6:coauthVersionMax="47" xr10:uidLastSave="{5A9FC004-408C-4DAB-8308-5697341953AE}"/>
  <bookViews>
    <workbookView xWindow="140" yWindow="880" windowWidth="35700" windowHeight="19140" firstSheet="9" activeTab="9" xr2:uid="{00000000-000D-0000-FFFF-FFFF00000000}"/>
  </bookViews>
  <sheets>
    <sheet name="Beoordelen open vragen" sheetId="6" r:id="rId1"/>
    <sheet name="Beoordelen interview" sheetId="21" r:id="rId2"/>
    <sheet name="Beoordelaar 1" sheetId="7" r:id="rId3"/>
    <sheet name="Beoordelaar 2" sheetId="15" r:id="rId4"/>
    <sheet name="Beoordelaar 3" sheetId="16" r:id="rId5"/>
    <sheet name="Beoordelaar 4" sheetId="17" r:id="rId6"/>
    <sheet name="Beoordelaar 5" sheetId="18" r:id="rId7"/>
    <sheet name="Beoordelaar 6" sheetId="19" r:id="rId8"/>
    <sheet name="Beoordelaar 7" sheetId="20" r:id="rId9"/>
    <sheet name="Consensus" sheetId="9" r:id="rId10"/>
    <sheet name="Eindscores" sheetId="22" r:id="rId11"/>
  </sheets>
  <definedNames>
    <definedName name="OLE_LINK2" localSheetId="0">'Beoordelen open vragen'!$A$4</definedName>
    <definedName name="Score">'Beoordelen open vragen'!$B$3:$B$8</definedName>
  </definedName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59" i="9" l="1"/>
  <c r="D50" i="9"/>
  <c r="D41" i="9"/>
  <c r="D29" i="9"/>
  <c r="D20" i="9"/>
  <c r="D11" i="9"/>
  <c r="D60" i="9"/>
  <c r="C4" i="22"/>
  <c r="D30" i="9"/>
  <c r="C3" i="22"/>
  <c r="C5" i="22"/>
  <c r="C9" i="22"/>
  <c r="D2" i="9"/>
  <c r="C2" i="22"/>
  <c r="A16" i="20"/>
  <c r="A14" i="20"/>
  <c r="A12" i="20"/>
  <c r="A11" i="20"/>
  <c r="A8" i="20"/>
  <c r="A7" i="20"/>
  <c r="A6" i="20"/>
  <c r="A5" i="20"/>
  <c r="A4" i="20"/>
  <c r="A3" i="20"/>
  <c r="A2" i="20"/>
  <c r="A16" i="19"/>
  <c r="A14" i="19"/>
  <c r="A12" i="19"/>
  <c r="A11" i="19"/>
  <c r="A8" i="19"/>
  <c r="A7" i="19"/>
  <c r="A6" i="19"/>
  <c r="A5" i="19"/>
  <c r="A4" i="19"/>
  <c r="A3" i="19"/>
  <c r="A2" i="19"/>
  <c r="A16" i="18"/>
  <c r="A14" i="18"/>
  <c r="A12" i="18"/>
  <c r="A11" i="18"/>
  <c r="A8" i="18"/>
  <c r="A7" i="18"/>
  <c r="A6" i="18"/>
  <c r="A5" i="18"/>
  <c r="A4" i="18"/>
  <c r="A3" i="18"/>
  <c r="A2" i="18"/>
  <c r="A16" i="17"/>
  <c r="A14" i="17"/>
  <c r="A12" i="17"/>
  <c r="A11" i="17"/>
  <c r="A8" i="17"/>
  <c r="A7" i="17"/>
  <c r="A6" i="17"/>
  <c r="A5" i="17"/>
  <c r="A4" i="17"/>
  <c r="A3" i="17"/>
  <c r="A2" i="17"/>
  <c r="A16" i="16"/>
  <c r="A14" i="16"/>
  <c r="A12" i="16"/>
  <c r="A11" i="16"/>
  <c r="A8" i="16"/>
  <c r="A7" i="16"/>
  <c r="A6" i="16"/>
  <c r="A5" i="16"/>
  <c r="A4" i="16"/>
  <c r="A3" i="16"/>
  <c r="A2" i="16"/>
  <c r="A16" i="15"/>
  <c r="A14" i="15"/>
  <c r="A12" i="15"/>
  <c r="A11" i="15"/>
  <c r="A8" i="15"/>
  <c r="A7" i="15"/>
  <c r="A6" i="15"/>
  <c r="A5" i="15"/>
  <c r="A4" i="15"/>
  <c r="A3" i="15"/>
  <c r="A2" i="15"/>
  <c r="D57" i="9"/>
  <c r="D56" i="9"/>
  <c r="D55" i="9"/>
  <c r="D54" i="9"/>
  <c r="D53" i="9"/>
  <c r="D52" i="9"/>
  <c r="D51" i="9"/>
  <c r="D48" i="9"/>
  <c r="D47" i="9"/>
  <c r="D46" i="9"/>
  <c r="D45" i="9"/>
  <c r="D44" i="9"/>
  <c r="D43" i="9"/>
  <c r="D42" i="9"/>
  <c r="D39" i="9"/>
  <c r="D38" i="9"/>
  <c r="D37" i="9"/>
  <c r="D36" i="9"/>
  <c r="D35" i="9"/>
  <c r="D34" i="9"/>
  <c r="D33" i="9"/>
  <c r="A51" i="9"/>
  <c r="A14" i="7"/>
  <c r="A16" i="7"/>
  <c r="D32" i="9"/>
  <c r="A42" i="9"/>
  <c r="A33" i="9"/>
  <c r="A32" i="9"/>
  <c r="A2" i="9"/>
  <c r="A12" i="7"/>
  <c r="A7" i="7"/>
  <c r="A8" i="7"/>
  <c r="A5" i="7"/>
  <c r="A6" i="7"/>
  <c r="A3" i="7"/>
  <c r="A4" i="7"/>
  <c r="A11" i="7"/>
  <c r="A2" i="7"/>
  <c r="D27" i="9"/>
  <c r="D26" i="9"/>
  <c r="D25" i="9"/>
  <c r="D24" i="9"/>
  <c r="D23" i="9"/>
  <c r="D18" i="9"/>
  <c r="D17" i="9"/>
  <c r="D16" i="9"/>
  <c r="D15" i="9"/>
  <c r="D14" i="9"/>
  <c r="D9" i="9"/>
  <c r="D8" i="9"/>
  <c r="D7" i="9"/>
  <c r="D6" i="9"/>
  <c r="D5" i="9"/>
  <c r="A21" i="9"/>
  <c r="A12" i="9"/>
  <c r="A3" i="9"/>
  <c r="D13" i="9"/>
  <c r="D12" i="9"/>
  <c r="D22" i="9"/>
  <c r="D21" i="9"/>
  <c r="D4" i="9"/>
  <c r="D3" i="9"/>
</calcChain>
</file>

<file path=xl/sharedStrings.xml><?xml version="1.0" encoding="utf-8"?>
<sst xmlns="http://schemas.openxmlformats.org/spreadsheetml/2006/main" count="207" uniqueCount="48">
  <si>
    <t>Beoordeling criterium Open vragen</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</si>
  <si>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scoort. Alle antwoorden van een inschrijver dienen realistisch en uitvoerbaar te zijn. Een honorering van de antwoorden zal nimmer leiden tot een verplichte afname van datgene wat inschrijver heeft ingediend. </t>
  </si>
  <si>
    <t>6.1.1 WERKWIJZE JAARREKENING (INTERIM EN EINDEJAARSCONTROLE) EN BEKOSTIGINGSCONTROLE (ASSURANCERAPPORTEN)</t>
  </si>
  <si>
    <t>Score:</t>
  </si>
  <si>
    <t>Zie bijlage 6 - Kwaliteit</t>
  </si>
  <si>
    <t>Uitmuntend</t>
  </si>
  <si>
    <t>6.1.2 	RAPPORTAGEVORM</t>
  </si>
  <si>
    <t>Goed</t>
  </si>
  <si>
    <t>Voldoende</t>
  </si>
  <si>
    <t>6.1.3 ADVIESROL/ KENNIS OP AANDACHTSGEBIEDEN</t>
  </si>
  <si>
    <t>Matig</t>
  </si>
  <si>
    <t>Onvoldoende</t>
  </si>
  <si>
    <t>Beoordeling criterium Interview</t>
  </si>
  <si>
    <t xml:space="preserve">Om vast te kunnen stellen dat de inschrijver beschikt over deskundige adviseurs en medewerkers om de (nadere) opdrachten te kunnen uitvoeren zullen de beoordelaars drie vragen stellen, deze vragen zijn opgesteld VOOR publicatie van deze aanbesteding en in bewaring gesteld bij het begeleidende adviesbureau. </t>
  </si>
  <si>
    <t>Vraag 1</t>
  </si>
  <si>
    <t>Vraag 2</t>
  </si>
  <si>
    <t>Vraag 3</t>
  </si>
  <si>
    <t>Beoordelaar 1: &lt;&lt;&gt;&gt;</t>
  </si>
  <si>
    <t>&lt;NAAM INSCHRIJVER&gt;</t>
  </si>
  <si>
    <t>&lt;MOTIVATIE&gt;</t>
  </si>
  <si>
    <t>Beoordelaar 2: &lt;&lt;&gt;&gt;</t>
  </si>
  <si>
    <t>Beoordelaar 3: &lt;&lt;&gt;&gt;</t>
  </si>
  <si>
    <t>Beoordelaar 4: &lt;&lt;&gt;&gt;</t>
  </si>
  <si>
    <t>Beoordelaar 5: &lt;&lt;&gt;&gt;</t>
  </si>
  <si>
    <t>Beoordelaar 6: &lt;&lt;&gt;&gt;</t>
  </si>
  <si>
    <t>Beoordelaar 7: &lt;&lt;&gt;&gt;</t>
  </si>
  <si>
    <t>Totaalwaardes open vragen</t>
  </si>
  <si>
    <t>Beoordelaar 1</t>
  </si>
  <si>
    <t>&lt;&lt;MOTIVATIE&gt;&gt;</t>
  </si>
  <si>
    <t>Beoordelaar 2</t>
  </si>
  <si>
    <t>Beoordelaar 3</t>
  </si>
  <si>
    <t>Beoordelaar 4</t>
  </si>
  <si>
    <t>Beoordelaar 5</t>
  </si>
  <si>
    <t>Beoordelaar 6</t>
  </si>
  <si>
    <t>Beoordelaar 7</t>
  </si>
  <si>
    <t>Consensus:</t>
  </si>
  <si>
    <t>Behaalde waarde vraag 1:</t>
  </si>
  <si>
    <t>Behaalde waarde vraag 2:</t>
  </si>
  <si>
    <t>Behaalde waarde vraag 3:</t>
  </si>
  <si>
    <t>Totaal behaalde waarde subcriterium open vragen:</t>
  </si>
  <si>
    <t>Totaal behaalde waarde subcriterium interview:</t>
  </si>
  <si>
    <t>Totaalwaarde criterium kwaliteit</t>
  </si>
  <si>
    <t>Onderdeel</t>
  </si>
  <si>
    <t>6.1 Open vragen + toelichting</t>
  </si>
  <si>
    <t xml:space="preserve">6.2 Interview </t>
  </si>
  <si>
    <t>Totaal behaalde waarde criterium kwaliteit:</t>
  </si>
  <si>
    <t>Totaal behaalde waarde criterium prijs:</t>
  </si>
  <si>
    <t>FICTIEVE EINDWAARDE (prijs -/- 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</si>
</sst>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164" formatCode="&quot;€&quot;\ #,##0_-"/>
    <numFmt numFmtId="165" formatCode="#,##0.00_ ;\-#,##0.00\ "/>
    <numFmt numFmtId="166" formatCode="#,##0_ ;\-#,##0\ "/>
    <numFmt numFmtId="167" formatCode="&quot;€&quot;\ #,##0.00"/>
  </numFmts>
  <fonts count="17">
    <font>
      <sz val="11"/>
      <color theme="1"/>
      <name val="Calibri"/>
      <family val="2"/>
      <scheme val="minor"/>
    </font>
    <font>
      <sz val="12"/>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0"/>
      <name val="Verdana"/>
      <family val="2"/>
    </font>
    <font>
      <b/>
      <sz val="10"/>
      <color theme="0"/>
      <name val="Verdana"/>
      <family val="2"/>
    </font>
    <font>
      <b/>
      <sz val="11"/>
      <color theme="1"/>
      <name val="Verdana"/>
      <family val="2"/>
    </font>
    <font>
      <sz val="10"/>
      <color theme="0"/>
      <name val="Verdana"/>
      <family val="2"/>
    </font>
    <font>
      <b/>
      <sz val="11"/>
      <color theme="1"/>
      <name val="Calibri"/>
      <family val="2"/>
      <scheme val="minor"/>
    </font>
    <font>
      <b/>
      <sz val="11"/>
      <color theme="0"/>
      <name val="Verdana"/>
      <family val="2"/>
    </font>
    <font>
      <b/>
      <sz val="14"/>
      <color theme="0"/>
      <name val="Verdana"/>
      <family val="2"/>
    </font>
    <font>
      <sz val="10"/>
      <color theme="1"/>
      <name val="Calibri"/>
      <family val="2"/>
      <scheme val="minor"/>
    </font>
    <font>
      <sz val="10"/>
      <color rgb="FF454545"/>
      <name val="Helvetica Neue"/>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0"/>
        <bgColor theme="0"/>
      </patternFill>
    </fill>
    <fill>
      <patternFill patternType="solid">
        <fgColor theme="6"/>
        <bgColor indexed="64"/>
      </patternFill>
    </fill>
    <fill>
      <patternFill patternType="solid">
        <fgColor theme="6"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75">
    <xf numFmtId="0" fontId="0" fillId="0" borderId="0" xfId="0"/>
    <xf numFmtId="0" fontId="3" fillId="0" borderId="0" xfId="0" applyFont="1"/>
    <xf numFmtId="0" fontId="0" fillId="0" borderId="0" xfId="0" applyAlignment="1">
      <alignment wrapText="1"/>
    </xf>
    <xf numFmtId="0" fontId="2" fillId="0" borderId="0" xfId="0" applyFont="1"/>
    <xf numFmtId="0" fontId="3" fillId="2" borderId="0" xfId="0" applyFont="1" applyFill="1"/>
    <xf numFmtId="0" fontId="4" fillId="2" borderId="7" xfId="0" applyFont="1" applyFill="1" applyBorder="1" applyAlignment="1">
      <alignment horizontal="left" vertical="center" indent="1"/>
    </xf>
    <xf numFmtId="0" fontId="3" fillId="2" borderId="7" xfId="0" applyFont="1" applyFill="1" applyBorder="1" applyAlignment="1">
      <alignment horizontal="left" vertical="center" wrapText="1" indent="1"/>
    </xf>
    <xf numFmtId="0" fontId="3" fillId="2" borderId="7" xfId="0" applyFont="1" applyFill="1" applyBorder="1"/>
    <xf numFmtId="164" fontId="3" fillId="0" borderId="0" xfId="0" applyNumberFormat="1" applyFont="1" applyAlignment="1">
      <alignment horizontal="center" wrapText="1"/>
    </xf>
    <xf numFmtId="0" fontId="3" fillId="0" borderId="0" xfId="0" applyFont="1" applyAlignment="1">
      <alignment wrapText="1"/>
    </xf>
    <xf numFmtId="0" fontId="11" fillId="0" borderId="0" xfId="0" applyFont="1" applyAlignment="1">
      <alignment wrapText="1"/>
    </xf>
    <xf numFmtId="0" fontId="5" fillId="2" borderId="7" xfId="0" applyFont="1" applyFill="1" applyBorder="1" applyAlignment="1">
      <alignment horizontal="left" vertical="center" indent="1"/>
    </xf>
    <xf numFmtId="0" fontId="3" fillId="5"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9" fillId="0" borderId="0" xfId="0" applyFont="1" applyAlignment="1">
      <alignment wrapText="1"/>
    </xf>
    <xf numFmtId="0" fontId="12" fillId="0" borderId="0" xfId="0" applyFont="1" applyAlignment="1">
      <alignment wrapText="1"/>
    </xf>
    <xf numFmtId="0" fontId="4" fillId="0" borderId="0" xfId="0" applyFont="1" applyAlignment="1">
      <alignment wrapText="1"/>
    </xf>
    <xf numFmtId="0" fontId="5" fillId="6" borderId="2" xfId="0" applyFont="1" applyFill="1" applyBorder="1" applyAlignment="1">
      <alignment horizontal="center" vertical="center"/>
    </xf>
    <xf numFmtId="0" fontId="5" fillId="6" borderId="2" xfId="0" applyFont="1" applyFill="1" applyBorder="1" applyAlignment="1" applyProtection="1">
      <alignment horizontal="left" vertical="center" indent="1"/>
      <protection locked="0"/>
    </xf>
    <xf numFmtId="0" fontId="4" fillId="3" borderId="2" xfId="0" applyFont="1" applyFill="1" applyBorder="1" applyAlignment="1">
      <alignment horizontal="left" vertical="center" indent="1"/>
    </xf>
    <xf numFmtId="0" fontId="3" fillId="3" borderId="2" xfId="0" applyFont="1" applyFill="1" applyBorder="1"/>
    <xf numFmtId="0" fontId="3" fillId="4" borderId="6" xfId="0" applyFont="1" applyFill="1" applyBorder="1" applyAlignment="1">
      <alignment vertical="center" wrapText="1"/>
    </xf>
    <xf numFmtId="0" fontId="1" fillId="0" borderId="0" xfId="0" applyFont="1"/>
    <xf numFmtId="5" fontId="5" fillId="6" borderId="1" xfId="0" applyNumberFormat="1" applyFont="1" applyFill="1" applyBorder="1" applyAlignment="1">
      <alignment horizontal="center" vertical="center" wrapText="1"/>
    </xf>
    <xf numFmtId="5" fontId="9" fillId="3" borderId="1" xfId="0" applyNumberFormat="1" applyFont="1" applyFill="1" applyBorder="1" applyAlignment="1">
      <alignment horizontal="center" vertical="center" wrapText="1"/>
    </xf>
    <xf numFmtId="166" fontId="8" fillId="4" borderId="1" xfId="0" applyNumberFormat="1" applyFont="1" applyFill="1" applyBorder="1" applyAlignment="1" applyProtection="1">
      <alignment horizontal="center" vertical="center" wrapText="1"/>
      <protection locked="0"/>
    </xf>
    <xf numFmtId="165" fontId="3" fillId="9" borderId="1" xfId="0" applyNumberFormat="1" applyFont="1" applyFill="1" applyBorder="1" applyAlignment="1">
      <alignment horizontal="center" vertical="center" wrapText="1"/>
    </xf>
    <xf numFmtId="0" fontId="4" fillId="4" borderId="1" xfId="0" applyFont="1" applyFill="1" applyBorder="1" applyAlignment="1">
      <alignment vertical="center" wrapText="1"/>
    </xf>
    <xf numFmtId="164" fontId="4" fillId="5" borderId="1" xfId="0" applyNumberFormat="1"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wrapText="1"/>
      <protection locked="0"/>
    </xf>
    <xf numFmtId="164" fontId="4" fillId="3" borderId="1" xfId="0" applyNumberFormat="1" applyFont="1" applyFill="1" applyBorder="1" applyAlignment="1">
      <alignment horizontal="center" vertical="center" wrapText="1"/>
    </xf>
    <xf numFmtId="0" fontId="3" fillId="3" borderId="1" xfId="0" applyFont="1" applyFill="1" applyBorder="1" applyAlignment="1">
      <alignment wrapText="1"/>
    </xf>
    <xf numFmtId="164" fontId="5" fillId="6" borderId="1" xfId="0" applyNumberFormat="1" applyFont="1" applyFill="1" applyBorder="1" applyAlignment="1" applyProtection="1">
      <alignment horizontal="center" vertical="center" wrapText="1"/>
      <protection locked="0"/>
    </xf>
    <xf numFmtId="0" fontId="4" fillId="4" borderId="2" xfId="0" applyFont="1" applyFill="1" applyBorder="1" applyAlignment="1">
      <alignment vertical="center"/>
    </xf>
    <xf numFmtId="0" fontId="9" fillId="0" borderId="7" xfId="0" applyFont="1" applyBorder="1" applyAlignment="1">
      <alignment horizontal="left" vertical="center" indent="1"/>
    </xf>
    <xf numFmtId="0" fontId="9" fillId="4" borderId="3" xfId="0" applyFont="1" applyFill="1" applyBorder="1" applyAlignment="1">
      <alignment vertical="center"/>
    </xf>
    <xf numFmtId="0" fontId="15"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center" vertical="center"/>
    </xf>
    <xf numFmtId="0" fontId="4" fillId="9" borderId="1" xfId="0" applyFont="1" applyFill="1" applyBorder="1" applyAlignment="1">
      <alignment vertical="center" wrapText="1"/>
    </xf>
    <xf numFmtId="167" fontId="4" fillId="9" borderId="9" xfId="0" applyNumberFormat="1" applyFont="1" applyFill="1" applyBorder="1" applyAlignment="1">
      <alignment horizontal="center" vertical="center" wrapText="1"/>
    </xf>
    <xf numFmtId="0" fontId="15" fillId="0" borderId="0" xfId="0" applyFont="1" applyAlignment="1">
      <alignment wrapText="1"/>
    </xf>
    <xf numFmtId="167" fontId="4" fillId="9" borderId="1" xfId="0" applyNumberFormat="1" applyFont="1" applyFill="1" applyBorder="1" applyAlignment="1">
      <alignment horizontal="center" vertical="center" wrapText="1"/>
    </xf>
    <xf numFmtId="0" fontId="4" fillId="3" borderId="1" xfId="0" applyFont="1" applyFill="1" applyBorder="1" applyAlignment="1">
      <alignment horizontal="right" vertical="center"/>
    </xf>
    <xf numFmtId="167" fontId="4" fillId="3" borderId="1" xfId="0" applyNumberFormat="1" applyFont="1" applyFill="1" applyBorder="1" applyAlignment="1">
      <alignment horizontal="center" vertical="center"/>
    </xf>
    <xf numFmtId="0" fontId="4" fillId="9" borderId="1" xfId="0" applyFont="1" applyFill="1" applyBorder="1" applyAlignment="1">
      <alignment horizontal="right" vertical="center"/>
    </xf>
    <xf numFmtId="167" fontId="4" fillId="9" borderId="1" xfId="0" applyNumberFormat="1" applyFont="1" applyFill="1" applyBorder="1" applyAlignment="1" applyProtection="1">
      <alignment horizontal="center" vertical="center"/>
      <protection locked="0"/>
    </xf>
    <xf numFmtId="0" fontId="4" fillId="8" borderId="1" xfId="0" applyFont="1" applyFill="1" applyBorder="1" applyAlignment="1">
      <alignment horizontal="left" vertical="center"/>
    </xf>
    <xf numFmtId="167" fontId="4" fillId="8" borderId="1" xfId="0" applyNumberFormat="1" applyFont="1" applyFill="1" applyBorder="1" applyAlignment="1">
      <alignment horizontal="center" vertical="center"/>
    </xf>
    <xf numFmtId="0" fontId="16" fillId="0" borderId="0" xfId="0" applyFont="1"/>
    <xf numFmtId="0" fontId="9" fillId="3" borderId="1" xfId="0" applyFont="1" applyFill="1" applyBorder="1" applyAlignment="1">
      <alignment horizontal="left" vertical="center" wrapText="1"/>
    </xf>
    <xf numFmtId="0" fontId="4" fillId="8" borderId="1" xfId="0" applyFont="1" applyFill="1" applyBorder="1" applyAlignment="1">
      <alignment vertical="center" wrapText="1"/>
    </xf>
    <xf numFmtId="0" fontId="4" fillId="7" borderId="9" xfId="0" applyFont="1" applyFill="1" applyBorder="1" applyAlignment="1">
      <alignment vertical="center" wrapText="1"/>
    </xf>
    <xf numFmtId="0" fontId="3" fillId="9" borderId="1" xfId="0" applyFont="1" applyFill="1" applyBorder="1" applyAlignment="1">
      <alignment vertical="center" wrapText="1"/>
    </xf>
    <xf numFmtId="0" fontId="3" fillId="7" borderId="7" xfId="0" applyFont="1" applyFill="1" applyBorder="1" applyAlignment="1">
      <alignment vertical="center" wrapText="1"/>
    </xf>
    <xf numFmtId="0" fontId="10" fillId="7" borderId="7" xfId="0" applyFont="1" applyFill="1" applyBorder="1" applyAlignment="1">
      <alignment horizontal="right" vertical="center" wrapText="1"/>
    </xf>
    <xf numFmtId="0" fontId="13" fillId="3" borderId="5" xfId="0" applyFont="1" applyFill="1" applyBorder="1" applyAlignment="1">
      <alignment horizontal="right" vertical="center" wrapText="1"/>
    </xf>
    <xf numFmtId="0" fontId="13" fillId="3" borderId="3" xfId="0" applyFont="1" applyFill="1" applyBorder="1" applyAlignment="1">
      <alignment horizontal="right" vertical="center" wrapText="1"/>
    </xf>
    <xf numFmtId="0" fontId="5" fillId="7" borderId="7" xfId="0" applyFont="1" applyFill="1" applyBorder="1" applyAlignment="1">
      <alignment horizontal="left" vertical="center" wrapText="1"/>
    </xf>
    <xf numFmtId="167" fontId="5" fillId="6" borderId="1" xfId="0" applyNumberFormat="1" applyFont="1" applyFill="1" applyBorder="1" applyAlignment="1">
      <alignment horizontal="center"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9" borderId="6" xfId="0" applyFont="1" applyFill="1" applyBorder="1" applyAlignment="1">
      <alignment horizontal="left" vertical="center" wrapText="1"/>
    </xf>
    <xf numFmtId="0" fontId="10" fillId="9" borderId="8" xfId="0" applyFont="1" applyFill="1" applyBorder="1" applyAlignment="1">
      <alignment horizontal="left" vertical="center" wrapText="1"/>
    </xf>
    <xf numFmtId="165" fontId="3" fillId="5" borderId="9" xfId="0" applyNumberFormat="1" applyFont="1" applyFill="1" applyBorder="1" applyAlignment="1">
      <alignment horizontal="center" vertical="center" wrapText="1"/>
    </xf>
    <xf numFmtId="165" fontId="3" fillId="5" borderId="7" xfId="0" applyNumberFormat="1" applyFont="1" applyFill="1" applyBorder="1" applyAlignment="1">
      <alignment horizontal="center" vertical="center" wrapText="1"/>
    </xf>
    <xf numFmtId="165" fontId="3" fillId="5" borderId="10" xfId="0" applyNumberFormat="1" applyFont="1" applyFill="1" applyBorder="1" applyAlignment="1">
      <alignment horizontal="center" vertical="center" wrapText="1"/>
    </xf>
    <xf numFmtId="0" fontId="10" fillId="4" borderId="2" xfId="0" applyFont="1" applyFill="1" applyBorder="1" applyAlignment="1">
      <alignment horizontal="right" vertical="center" wrapText="1"/>
    </xf>
    <xf numFmtId="0" fontId="10" fillId="4" borderId="3" xfId="0" applyFont="1" applyFill="1" applyBorder="1" applyAlignment="1">
      <alignment horizontal="right" vertical="center" wrapText="1"/>
    </xf>
    <xf numFmtId="0" fontId="5" fillId="6" borderId="1" xfId="0" applyFont="1" applyFill="1" applyBorder="1" applyAlignment="1">
      <alignment horizontal="left" vertical="center" wrapText="1"/>
    </xf>
    <xf numFmtId="0" fontId="14" fillId="6" borderId="2"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29"/>
  <sheetViews>
    <sheetView showGridLines="0" zoomScale="130" zoomScaleNormal="130" workbookViewId="0">
      <selection activeCell="A7" sqref="A7"/>
    </sheetView>
  </sheetViews>
  <sheetFormatPr defaultColWidth="8.85546875" defaultRowHeight="15"/>
  <cols>
    <col min="1" max="1" width="97.85546875" customWidth="1"/>
  </cols>
  <sheetData>
    <row r="1" spans="1:2" ht="30" customHeight="1">
      <c r="A1" s="17" t="s">
        <v>0</v>
      </c>
      <c r="B1" s="1"/>
    </row>
    <row r="2" spans="1:2" s="2" customFormat="1" ht="90" customHeight="1">
      <c r="A2" s="50" t="s">
        <v>1</v>
      </c>
      <c r="B2" s="9"/>
    </row>
    <row r="3" spans="1:2" s="15" customFormat="1" ht="30" customHeight="1">
      <c r="A3" s="13" t="s">
        <v>2</v>
      </c>
      <c r="B3" s="14" t="s">
        <v>3</v>
      </c>
    </row>
    <row r="4" spans="1:2" s="2" customFormat="1" ht="60" customHeight="1">
      <c r="A4" s="12" t="s">
        <v>4</v>
      </c>
      <c r="B4" s="10" t="s">
        <v>5</v>
      </c>
    </row>
    <row r="5" spans="1:2" s="15" customFormat="1" ht="30" customHeight="1">
      <c r="A5" s="13" t="s">
        <v>6</v>
      </c>
      <c r="B5" s="14" t="s">
        <v>7</v>
      </c>
    </row>
    <row r="6" spans="1:2" s="2" customFormat="1" ht="60" customHeight="1">
      <c r="A6" s="12" t="s">
        <v>4</v>
      </c>
      <c r="B6" s="10" t="s">
        <v>8</v>
      </c>
    </row>
    <row r="7" spans="1:2" s="15" customFormat="1" ht="30" customHeight="1">
      <c r="A7" s="13" t="s">
        <v>9</v>
      </c>
      <c r="B7" s="14" t="s">
        <v>10</v>
      </c>
    </row>
    <row r="8" spans="1:2" s="2" customFormat="1" ht="60" customHeight="1">
      <c r="A8" s="12" t="s">
        <v>4</v>
      </c>
      <c r="B8" s="10" t="s">
        <v>11</v>
      </c>
    </row>
    <row r="9" spans="1:2" s="2" customFormat="1" ht="15" customHeight="1">
      <c r="A9"/>
      <c r="B9"/>
    </row>
    <row r="10" spans="1:2" s="2" customFormat="1" ht="15" customHeight="1">
      <c r="A10"/>
      <c r="B10"/>
    </row>
    <row r="11" spans="1:2" s="2" customFormat="1" ht="15" customHeight="1">
      <c r="A11"/>
      <c r="B11"/>
    </row>
    <row r="12" spans="1:2" s="2" customFormat="1" ht="15" customHeight="1">
      <c r="A12"/>
      <c r="B12"/>
    </row>
    <row r="13" spans="1:2" s="2" customFormat="1" ht="15" customHeight="1">
      <c r="A13"/>
      <c r="B13"/>
    </row>
    <row r="14" spans="1:2" s="2" customFormat="1" ht="15" customHeight="1">
      <c r="A14"/>
      <c r="B14"/>
    </row>
    <row r="15" spans="1:2" s="2" customFormat="1" ht="15" customHeight="1">
      <c r="A15"/>
      <c r="B15"/>
    </row>
    <row r="16" spans="1:2" s="2" customFormat="1" ht="15" customHeight="1">
      <c r="A16"/>
      <c r="B16"/>
    </row>
    <row r="17" spans="1:2" s="2" customFormat="1" ht="15" customHeight="1">
      <c r="A17"/>
      <c r="B17"/>
    </row>
    <row r="18" spans="1:2" s="2" customFormat="1" ht="15" customHeight="1">
      <c r="A18"/>
      <c r="B18"/>
    </row>
    <row r="19" spans="1:2" s="2" customFormat="1" ht="15" customHeight="1">
      <c r="A19"/>
      <c r="B19"/>
    </row>
    <row r="20" spans="1:2" s="2" customFormat="1" ht="15" customHeight="1">
      <c r="A20"/>
      <c r="B20"/>
    </row>
    <row r="21" spans="1:2" s="2" customFormat="1" ht="15" customHeight="1">
      <c r="A21"/>
      <c r="B21"/>
    </row>
    <row r="22" spans="1:2" s="2" customFormat="1" ht="15" customHeight="1">
      <c r="A22"/>
      <c r="B22"/>
    </row>
    <row r="23" spans="1:2" ht="20.100000000000001" customHeight="1"/>
    <row r="24" spans="1:2" ht="35.1" customHeight="1"/>
    <row r="25" spans="1:2" ht="35.1" customHeight="1"/>
    <row r="26" spans="1:2" ht="35.1" customHeight="1"/>
    <row r="27" spans="1:2" ht="35.1" customHeight="1"/>
    <row r="28" spans="1:2" ht="35.1" customHeight="1"/>
    <row r="29" spans="1:2" ht="20.100000000000001" customHeight="1"/>
  </sheetData>
  <sheetProtection algorithmName="SHA-512" hashValue="lywCsnpJOk7ZhKFenOLhakF3E5puED3W9Z+bhTMcIQREdSnpZpDjStREYXl+NiJzZLSNZ1/3uUzVbnK2+8BWcQ==" saltValue="Q0x19ZC83IHBH4kvWbZxwQ==" spinCount="100000" sheet="1" objects="1" scenarios="1"/>
  <pageMargins left="0.31496062992125984" right="0.31496062992125984" top="0.35433070866141736" bottom="0.35433070866141736" header="0.31496062992125984" footer="0.31496062992125984"/>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
    <pageSetUpPr fitToPage="1"/>
  </sheetPr>
  <dimension ref="A1:E60"/>
  <sheetViews>
    <sheetView showGridLines="0" tabSelected="1" zoomScaleNormal="100" workbookViewId="0">
      <selection activeCell="D10" sqref="D10"/>
    </sheetView>
  </sheetViews>
  <sheetFormatPr defaultColWidth="8.85546875" defaultRowHeight="15"/>
  <cols>
    <col min="1" max="1" width="68.85546875" style="2" bestFit="1" customWidth="1"/>
    <col min="2" max="2" width="30.7109375" style="2" customWidth="1"/>
    <col min="3" max="3" width="1.85546875" style="2" customWidth="1"/>
    <col min="4" max="5" width="25.85546875" style="2" customWidth="1"/>
  </cols>
  <sheetData>
    <row r="1" spans="1:5" ht="50.1" customHeight="1">
      <c r="A1" s="71" t="s">
        <v>26</v>
      </c>
      <c r="B1" s="72"/>
      <c r="C1" s="72"/>
      <c r="D1" s="72"/>
      <c r="E1" s="72"/>
    </row>
    <row r="2" spans="1:5" ht="39.950000000000003" customHeight="1">
      <c r="A2" s="51" t="str">
        <f>'Beoordelen open vragen'!A1</f>
        <v>Beoordeling criterium Open vragen</v>
      </c>
      <c r="B2" s="51"/>
      <c r="C2" s="52"/>
      <c r="D2" s="73" t="str">
        <f>'Beoordelaar 1'!C1</f>
        <v>&lt;NAAM INSCHRIJVER&gt;</v>
      </c>
      <c r="E2" s="74"/>
    </row>
    <row r="3" spans="1:5" ht="20.100000000000001" customHeight="1">
      <c r="A3" s="62" t="str">
        <f>'Beoordelen open vragen'!A3</f>
        <v>6.1.1 WERKWIJZE JAARREKENING (INTERIM EN EINDEJAARSCONTROLE) EN BEKOSTIGINGSCONTROLE (ASSURANCERAPPORTEN)</v>
      </c>
      <c r="B3" s="53" t="s">
        <v>27</v>
      </c>
      <c r="C3" s="54"/>
      <c r="D3" s="26" t="str">
        <f>'Beoordelaar 1'!C3</f>
        <v>Score:</v>
      </c>
      <c r="E3" s="65" t="s">
        <v>28</v>
      </c>
    </row>
    <row r="4" spans="1:5" ht="20.100000000000001" customHeight="1">
      <c r="A4" s="63"/>
      <c r="B4" s="53" t="s">
        <v>29</v>
      </c>
      <c r="C4" s="54"/>
      <c r="D4" s="26" t="str">
        <f>'Beoordelaar 2'!C3</f>
        <v>Score:</v>
      </c>
      <c r="E4" s="66"/>
    </row>
    <row r="5" spans="1:5" ht="20.100000000000001" customHeight="1">
      <c r="A5" s="63"/>
      <c r="B5" s="53" t="s">
        <v>30</v>
      </c>
      <c r="C5" s="54"/>
      <c r="D5" s="26" t="str">
        <f>'Beoordelaar 3'!C3</f>
        <v>Score:</v>
      </c>
      <c r="E5" s="66"/>
    </row>
    <row r="6" spans="1:5" ht="20.100000000000001" customHeight="1">
      <c r="A6" s="63"/>
      <c r="B6" s="53" t="s">
        <v>31</v>
      </c>
      <c r="C6" s="54"/>
      <c r="D6" s="26" t="str">
        <f>'Beoordelaar 4'!C3</f>
        <v>Score:</v>
      </c>
      <c r="E6" s="66"/>
    </row>
    <row r="7" spans="1:5" ht="20.100000000000001" customHeight="1">
      <c r="A7" s="63"/>
      <c r="B7" s="53" t="s">
        <v>32</v>
      </c>
      <c r="C7" s="54"/>
      <c r="D7" s="26" t="str">
        <f>'Beoordelaar 5'!C3</f>
        <v>Score:</v>
      </c>
      <c r="E7" s="66"/>
    </row>
    <row r="8" spans="1:5" ht="20.100000000000001" customHeight="1">
      <c r="A8" s="63"/>
      <c r="B8" s="53" t="s">
        <v>33</v>
      </c>
      <c r="C8" s="54"/>
      <c r="D8" s="26" t="str">
        <f>'Beoordelaar 6'!C3</f>
        <v>Score:</v>
      </c>
      <c r="E8" s="66"/>
    </row>
    <row r="9" spans="1:5" ht="20.100000000000001" customHeight="1">
      <c r="A9" s="64"/>
      <c r="B9" s="53" t="s">
        <v>34</v>
      </c>
      <c r="C9" s="54"/>
      <c r="D9" s="26" t="str">
        <f>'Beoordelaar 7'!C3</f>
        <v>Score:</v>
      </c>
      <c r="E9" s="66"/>
    </row>
    <row r="10" spans="1:5" ht="20.100000000000001" customHeight="1">
      <c r="A10" s="68" t="s">
        <v>35</v>
      </c>
      <c r="B10" s="69"/>
      <c r="C10" s="55"/>
      <c r="D10" s="25" t="s">
        <v>3</v>
      </c>
      <c r="E10" s="66"/>
    </row>
    <row r="11" spans="1:5" ht="20.100000000000001" customHeight="1">
      <c r="A11" s="56"/>
      <c r="B11" s="57" t="s">
        <v>36</v>
      </c>
      <c r="C11" s="55"/>
      <c r="D11" s="24" t="str">
        <f>IF(D10="Onvoldoende","UITSLUITING",IF(D10="Matig","- € 45.000",IF(D10="Voldoende","€ 0",IF(D10="Goed","€ 40.500",IF(D10="Uitmuntend","€ 45.000"," ")))))</f>
        <v xml:space="preserve"> </v>
      </c>
      <c r="E11" s="67"/>
    </row>
    <row r="12" spans="1:5" ht="20.100000000000001" customHeight="1">
      <c r="A12" s="62" t="str">
        <f>'Beoordelen open vragen'!A5</f>
        <v>6.1.2 	RAPPORTAGEVORM</v>
      </c>
      <c r="B12" s="53" t="s">
        <v>27</v>
      </c>
      <c r="C12" s="54"/>
      <c r="D12" s="26" t="str">
        <f>'Beoordelaar 1'!C5</f>
        <v>Score:</v>
      </c>
      <c r="E12" s="65" t="s">
        <v>28</v>
      </c>
    </row>
    <row r="13" spans="1:5" ht="20.100000000000001" customHeight="1">
      <c r="A13" s="63"/>
      <c r="B13" s="53" t="s">
        <v>29</v>
      </c>
      <c r="C13" s="54"/>
      <c r="D13" s="26" t="str">
        <f>'Beoordelaar 2'!C5</f>
        <v>Score:</v>
      </c>
      <c r="E13" s="66"/>
    </row>
    <row r="14" spans="1:5" ht="20.100000000000001" customHeight="1">
      <c r="A14" s="63"/>
      <c r="B14" s="53" t="s">
        <v>30</v>
      </c>
      <c r="C14" s="54"/>
      <c r="D14" s="26" t="str">
        <f>'Beoordelaar 3'!C5</f>
        <v>Score:</v>
      </c>
      <c r="E14" s="66"/>
    </row>
    <row r="15" spans="1:5" ht="20.100000000000001" customHeight="1">
      <c r="A15" s="63"/>
      <c r="B15" s="53" t="s">
        <v>31</v>
      </c>
      <c r="C15" s="54"/>
      <c r="D15" s="26" t="str">
        <f>'Beoordelaar 4'!C5</f>
        <v>Score:</v>
      </c>
      <c r="E15" s="66"/>
    </row>
    <row r="16" spans="1:5" ht="20.100000000000001" customHeight="1">
      <c r="A16" s="63"/>
      <c r="B16" s="53" t="s">
        <v>32</v>
      </c>
      <c r="C16" s="54"/>
      <c r="D16" s="26" t="str">
        <f>'Beoordelaar 5'!C5</f>
        <v>Score:</v>
      </c>
      <c r="E16" s="66"/>
    </row>
    <row r="17" spans="1:5" ht="20.100000000000001" customHeight="1">
      <c r="A17" s="63"/>
      <c r="B17" s="53" t="s">
        <v>33</v>
      </c>
      <c r="C17" s="54"/>
      <c r="D17" s="26" t="str">
        <f>'Beoordelaar 6'!C5</f>
        <v>Score:</v>
      </c>
      <c r="E17" s="66"/>
    </row>
    <row r="18" spans="1:5" ht="20.100000000000001" customHeight="1">
      <c r="A18" s="64"/>
      <c r="B18" s="53" t="s">
        <v>34</v>
      </c>
      <c r="C18" s="54"/>
      <c r="D18" s="26" t="str">
        <f>'Beoordelaar 7'!C5</f>
        <v>Score:</v>
      </c>
      <c r="E18" s="66"/>
    </row>
    <row r="19" spans="1:5" ht="20.100000000000001" customHeight="1">
      <c r="A19" s="68" t="s">
        <v>35</v>
      </c>
      <c r="B19" s="69"/>
      <c r="C19" s="55"/>
      <c r="D19" s="25" t="s">
        <v>3</v>
      </c>
      <c r="E19" s="66"/>
    </row>
    <row r="20" spans="1:5" ht="20.100000000000001" customHeight="1">
      <c r="A20" s="56"/>
      <c r="B20" s="57" t="s">
        <v>37</v>
      </c>
      <c r="C20" s="55"/>
      <c r="D20" s="24" t="str">
        <f>IF(D19="Onvoldoende","UITSLUITING",IF(D19="Matig","- € 18.000",IF(D19="Voldoende","€ 0",IF(D19="Goed","€ 16.200",IF(D19="Uitmuntend","€ 18.000"," ")))))</f>
        <v xml:space="preserve"> </v>
      </c>
      <c r="E20" s="67"/>
    </row>
    <row r="21" spans="1:5" ht="20.100000000000001" customHeight="1">
      <c r="A21" s="62" t="str">
        <f>'Beoordelen open vragen'!A7</f>
        <v>6.1.3 ADVIESROL/ KENNIS OP AANDACHTSGEBIEDEN</v>
      </c>
      <c r="B21" s="53" t="s">
        <v>27</v>
      </c>
      <c r="C21" s="54"/>
      <c r="D21" s="26" t="str">
        <f>'Beoordelaar 1'!C7</f>
        <v>Score:</v>
      </c>
      <c r="E21" s="65" t="s">
        <v>28</v>
      </c>
    </row>
    <row r="22" spans="1:5" ht="20.100000000000001" customHeight="1">
      <c r="A22" s="63"/>
      <c r="B22" s="53" t="s">
        <v>29</v>
      </c>
      <c r="C22" s="54"/>
      <c r="D22" s="26" t="str">
        <f>'Beoordelaar 2'!C7</f>
        <v>Score:</v>
      </c>
      <c r="E22" s="66"/>
    </row>
    <row r="23" spans="1:5" ht="20.100000000000001" customHeight="1">
      <c r="A23" s="63"/>
      <c r="B23" s="53" t="s">
        <v>30</v>
      </c>
      <c r="C23" s="54"/>
      <c r="D23" s="26" t="str">
        <f>'Beoordelaar 3'!C7</f>
        <v>Score:</v>
      </c>
      <c r="E23" s="66"/>
    </row>
    <row r="24" spans="1:5" ht="20.100000000000001" customHeight="1">
      <c r="A24" s="63"/>
      <c r="B24" s="53" t="s">
        <v>31</v>
      </c>
      <c r="C24" s="54"/>
      <c r="D24" s="26" t="str">
        <f>'Beoordelaar 4'!C7</f>
        <v>Score:</v>
      </c>
      <c r="E24" s="66"/>
    </row>
    <row r="25" spans="1:5" ht="20.100000000000001" customHeight="1">
      <c r="A25" s="63"/>
      <c r="B25" s="53" t="s">
        <v>32</v>
      </c>
      <c r="C25" s="54"/>
      <c r="D25" s="26" t="str">
        <f>'Beoordelaar 5'!C7</f>
        <v>Score:</v>
      </c>
      <c r="E25" s="66"/>
    </row>
    <row r="26" spans="1:5" ht="20.100000000000001" customHeight="1">
      <c r="A26" s="63"/>
      <c r="B26" s="53" t="s">
        <v>33</v>
      </c>
      <c r="C26" s="54"/>
      <c r="D26" s="26" t="str">
        <f>'Beoordelaar 6'!C7</f>
        <v>Score:</v>
      </c>
      <c r="E26" s="66"/>
    </row>
    <row r="27" spans="1:5" ht="20.100000000000001" customHeight="1">
      <c r="A27" s="64"/>
      <c r="B27" s="53" t="s">
        <v>34</v>
      </c>
      <c r="C27" s="54"/>
      <c r="D27" s="26" t="str">
        <f>'Beoordelaar 7'!C7</f>
        <v>Score:</v>
      </c>
      <c r="E27" s="66"/>
    </row>
    <row r="28" spans="1:5" ht="20.100000000000001" customHeight="1">
      <c r="A28" s="68" t="s">
        <v>35</v>
      </c>
      <c r="B28" s="69"/>
      <c r="C28" s="55"/>
      <c r="D28" s="25" t="s">
        <v>3</v>
      </c>
      <c r="E28" s="66"/>
    </row>
    <row r="29" spans="1:5" ht="20.100000000000001" customHeight="1">
      <c r="A29" s="56"/>
      <c r="B29" s="57" t="s">
        <v>38</v>
      </c>
      <c r="C29" s="55"/>
      <c r="D29" s="24" t="str">
        <f>IF(D28="Onvoldoende","UITSLUITING",IF(D28="Matig","- € 27.000",IF(D28="Voldoende","€ 0",IF(D28="Goed","€ 24.300",IF(D28="Uitmuntend","€ 27.000"," ")))))</f>
        <v xml:space="preserve"> </v>
      </c>
      <c r="E29" s="67"/>
    </row>
    <row r="30" spans="1:5" s="22" customFormat="1" ht="39.950000000000003" customHeight="1">
      <c r="A30" s="70" t="s">
        <v>39</v>
      </c>
      <c r="B30" s="70"/>
      <c r="C30" s="58"/>
      <c r="D30" s="59" t="e">
        <f>D11+D20+D29</f>
        <v>#VALUE!</v>
      </c>
      <c r="E30" s="23"/>
    </row>
    <row r="32" spans="1:5" ht="39.950000000000003" customHeight="1">
      <c r="A32" s="51" t="str">
        <f>'Beoordelen interview'!A1</f>
        <v>Beoordeling criterium Interview</v>
      </c>
      <c r="B32" s="51"/>
      <c r="C32" s="52"/>
      <c r="D32" s="73" t="str">
        <f>D2</f>
        <v>&lt;NAAM INSCHRIJVER&gt;</v>
      </c>
      <c r="E32" s="74"/>
    </row>
    <row r="33" spans="1:5" ht="20.100000000000001" customHeight="1">
      <c r="A33" s="62" t="str">
        <f>'Beoordelen interview'!A3</f>
        <v>Vraag 1</v>
      </c>
      <c r="B33" s="53" t="s">
        <v>27</v>
      </c>
      <c r="C33" s="54"/>
      <c r="D33" s="26" t="str">
        <f>'Beoordelaar 1'!C12</f>
        <v>Score:</v>
      </c>
      <c r="E33" s="65" t="s">
        <v>28</v>
      </c>
    </row>
    <row r="34" spans="1:5" ht="20.100000000000001" customHeight="1">
      <c r="A34" s="63"/>
      <c r="B34" s="53" t="s">
        <v>29</v>
      </c>
      <c r="C34" s="54"/>
      <c r="D34" s="26" t="str">
        <f>'Beoordelaar 2'!C12</f>
        <v>Score:</v>
      </c>
      <c r="E34" s="66"/>
    </row>
    <row r="35" spans="1:5" ht="20.100000000000001" customHeight="1">
      <c r="A35" s="63"/>
      <c r="B35" s="53" t="s">
        <v>30</v>
      </c>
      <c r="C35" s="54"/>
      <c r="D35" s="26" t="str">
        <f>'Beoordelaar 3'!C12</f>
        <v>Score:</v>
      </c>
      <c r="E35" s="66"/>
    </row>
    <row r="36" spans="1:5" ht="20.100000000000001" customHeight="1">
      <c r="A36" s="63"/>
      <c r="B36" s="53" t="s">
        <v>31</v>
      </c>
      <c r="C36" s="54"/>
      <c r="D36" s="26" t="str">
        <f>'Beoordelaar 4'!C12</f>
        <v>Score:</v>
      </c>
      <c r="E36" s="66"/>
    </row>
    <row r="37" spans="1:5" ht="20.100000000000001" customHeight="1">
      <c r="A37" s="63"/>
      <c r="B37" s="53" t="s">
        <v>32</v>
      </c>
      <c r="C37" s="54"/>
      <c r="D37" s="26" t="str">
        <f>'Beoordelaar 5'!C12</f>
        <v>Score:</v>
      </c>
      <c r="E37" s="66"/>
    </row>
    <row r="38" spans="1:5" ht="20.100000000000001" customHeight="1">
      <c r="A38" s="63"/>
      <c r="B38" s="53" t="s">
        <v>33</v>
      </c>
      <c r="C38" s="54"/>
      <c r="D38" s="26" t="str">
        <f>'Beoordelaar 6'!C12</f>
        <v>Score:</v>
      </c>
      <c r="E38" s="66"/>
    </row>
    <row r="39" spans="1:5" ht="20.100000000000001" customHeight="1">
      <c r="A39" s="64"/>
      <c r="B39" s="53" t="s">
        <v>34</v>
      </c>
      <c r="C39" s="54"/>
      <c r="D39" s="26" t="str">
        <f>'Beoordelaar 7'!C12</f>
        <v>Score:</v>
      </c>
      <c r="E39" s="66"/>
    </row>
    <row r="40" spans="1:5" ht="20.100000000000001" customHeight="1">
      <c r="A40" s="68" t="s">
        <v>35</v>
      </c>
      <c r="B40" s="69"/>
      <c r="C40" s="55"/>
      <c r="D40" s="25" t="s">
        <v>3</v>
      </c>
      <c r="E40" s="66"/>
    </row>
    <row r="41" spans="1:5" ht="20.100000000000001" customHeight="1">
      <c r="A41" s="56"/>
      <c r="B41" s="57" t="s">
        <v>36</v>
      </c>
      <c r="C41" s="55"/>
      <c r="D41" s="24" t="str">
        <f>IF(D40="Onvoldoende","UITSLUITING",IF(D40="Matig","- € 15.000",IF(D40="Voldoende","€ 0",IF(D40="Goed","€ 13.500",IF(D40="Uitmuntend","€ 15.000"," ")))))</f>
        <v xml:space="preserve"> </v>
      </c>
      <c r="E41" s="67"/>
    </row>
    <row r="42" spans="1:5" ht="20.100000000000001" customHeight="1">
      <c r="A42" s="62" t="str">
        <f>'Beoordelen interview'!A4</f>
        <v>Vraag 2</v>
      </c>
      <c r="B42" s="53" t="s">
        <v>27</v>
      </c>
      <c r="C42" s="54"/>
      <c r="D42" s="26" t="str">
        <f>'Beoordelaar 1'!C14</f>
        <v>Score:</v>
      </c>
      <c r="E42" s="65" t="s">
        <v>28</v>
      </c>
    </row>
    <row r="43" spans="1:5" ht="20.100000000000001" customHeight="1">
      <c r="A43" s="63"/>
      <c r="B43" s="53" t="s">
        <v>29</v>
      </c>
      <c r="C43" s="54"/>
      <c r="D43" s="26" t="str">
        <f>'Beoordelaar 2'!C14</f>
        <v>Score:</v>
      </c>
      <c r="E43" s="66"/>
    </row>
    <row r="44" spans="1:5" ht="20.100000000000001" customHeight="1">
      <c r="A44" s="63"/>
      <c r="B44" s="53" t="s">
        <v>30</v>
      </c>
      <c r="C44" s="54"/>
      <c r="D44" s="26" t="str">
        <f>'Beoordelaar 3'!C14</f>
        <v>Score:</v>
      </c>
      <c r="E44" s="66"/>
    </row>
    <row r="45" spans="1:5" ht="20.100000000000001" customHeight="1">
      <c r="A45" s="63"/>
      <c r="B45" s="53" t="s">
        <v>31</v>
      </c>
      <c r="C45" s="54"/>
      <c r="D45" s="26" t="str">
        <f>'Beoordelaar 4'!C14</f>
        <v>Score:</v>
      </c>
      <c r="E45" s="66"/>
    </row>
    <row r="46" spans="1:5" ht="20.100000000000001" customHeight="1">
      <c r="A46" s="63"/>
      <c r="B46" s="53" t="s">
        <v>32</v>
      </c>
      <c r="C46" s="54"/>
      <c r="D46" s="26" t="str">
        <f>'Beoordelaar 5'!C14</f>
        <v>Score:</v>
      </c>
      <c r="E46" s="66"/>
    </row>
    <row r="47" spans="1:5" ht="20.100000000000001" customHeight="1">
      <c r="A47" s="63"/>
      <c r="B47" s="53" t="s">
        <v>33</v>
      </c>
      <c r="C47" s="54"/>
      <c r="D47" s="26" t="str">
        <f>'Beoordelaar 6'!C14</f>
        <v>Score:</v>
      </c>
      <c r="E47" s="66"/>
    </row>
    <row r="48" spans="1:5" ht="20.100000000000001" customHeight="1">
      <c r="A48" s="64"/>
      <c r="B48" s="53" t="s">
        <v>34</v>
      </c>
      <c r="C48" s="54"/>
      <c r="D48" s="26" t="str">
        <f>'Beoordelaar 7'!C14</f>
        <v>Score:</v>
      </c>
      <c r="E48" s="66"/>
    </row>
    <row r="49" spans="1:5" ht="20.100000000000001" customHeight="1">
      <c r="A49" s="68" t="s">
        <v>35</v>
      </c>
      <c r="B49" s="69"/>
      <c r="C49" s="55"/>
      <c r="D49" s="25" t="s">
        <v>3</v>
      </c>
      <c r="E49" s="66"/>
    </row>
    <row r="50" spans="1:5" ht="20.100000000000001" customHeight="1">
      <c r="A50" s="56"/>
      <c r="B50" s="57" t="s">
        <v>37</v>
      </c>
      <c r="C50" s="55"/>
      <c r="D50" s="24" t="str">
        <f>IF(D49="Onvoldoende","UITSLUITING",IF(D49="Matig","- € 15.000",IF(D49="Voldoende","€ 0",IF(D49="Goed","€ 13.500",IF(D49="Uitmuntend","€ 15.000"," ")))))</f>
        <v xml:space="preserve"> </v>
      </c>
      <c r="E50" s="67"/>
    </row>
    <row r="51" spans="1:5" ht="20.100000000000001" customHeight="1">
      <c r="A51" s="62" t="str">
        <f>'Beoordelen interview'!A5</f>
        <v>Vraag 3</v>
      </c>
      <c r="B51" s="53" t="s">
        <v>27</v>
      </c>
      <c r="C51" s="54"/>
      <c r="D51" s="26" t="str">
        <f>'Beoordelaar 1'!C16</f>
        <v>Score:</v>
      </c>
      <c r="E51" s="65" t="s">
        <v>28</v>
      </c>
    </row>
    <row r="52" spans="1:5" ht="20.100000000000001" customHeight="1">
      <c r="A52" s="63"/>
      <c r="B52" s="53" t="s">
        <v>29</v>
      </c>
      <c r="C52" s="54"/>
      <c r="D52" s="26" t="str">
        <f>'Beoordelaar 2'!C16</f>
        <v>Score:</v>
      </c>
      <c r="E52" s="66"/>
    </row>
    <row r="53" spans="1:5" ht="20.100000000000001" customHeight="1">
      <c r="A53" s="63"/>
      <c r="B53" s="53" t="s">
        <v>30</v>
      </c>
      <c r="C53" s="54"/>
      <c r="D53" s="26" t="str">
        <f>'Beoordelaar 3'!C16</f>
        <v>Score:</v>
      </c>
      <c r="E53" s="66"/>
    </row>
    <row r="54" spans="1:5" ht="20.100000000000001" customHeight="1">
      <c r="A54" s="63"/>
      <c r="B54" s="53" t="s">
        <v>31</v>
      </c>
      <c r="C54" s="54"/>
      <c r="D54" s="26" t="str">
        <f>'Beoordelaar 4'!C16</f>
        <v>Score:</v>
      </c>
      <c r="E54" s="66"/>
    </row>
    <row r="55" spans="1:5" ht="20.100000000000001" customHeight="1">
      <c r="A55" s="63"/>
      <c r="B55" s="53" t="s">
        <v>32</v>
      </c>
      <c r="C55" s="54"/>
      <c r="D55" s="26" t="str">
        <f>'Beoordelaar 5'!C16</f>
        <v>Score:</v>
      </c>
      <c r="E55" s="66"/>
    </row>
    <row r="56" spans="1:5" ht="20.100000000000001" customHeight="1">
      <c r="A56" s="63"/>
      <c r="B56" s="53" t="s">
        <v>33</v>
      </c>
      <c r="C56" s="54"/>
      <c r="D56" s="26" t="str">
        <f>'Beoordelaar 6'!C16</f>
        <v>Score:</v>
      </c>
      <c r="E56" s="66"/>
    </row>
    <row r="57" spans="1:5" ht="20.100000000000001" customHeight="1">
      <c r="A57" s="64"/>
      <c r="B57" s="53" t="s">
        <v>34</v>
      </c>
      <c r="C57" s="54"/>
      <c r="D57" s="26" t="str">
        <f>'Beoordelaar 7'!C16</f>
        <v>Score:</v>
      </c>
      <c r="E57" s="66"/>
    </row>
    <row r="58" spans="1:5" ht="20.100000000000001" customHeight="1">
      <c r="A58" s="68" t="s">
        <v>35</v>
      </c>
      <c r="B58" s="69"/>
      <c r="C58" s="55"/>
      <c r="D58" s="25" t="s">
        <v>3</v>
      </c>
      <c r="E58" s="66"/>
    </row>
    <row r="59" spans="1:5" ht="20.100000000000001" customHeight="1">
      <c r="A59" s="56"/>
      <c r="B59" s="57" t="s">
        <v>38</v>
      </c>
      <c r="C59" s="55"/>
      <c r="D59" s="24" t="str">
        <f>IF(D58="Onvoldoende","UITSLUITING",IF(D58="Matig","- € 15.000",IF(D58="Voldoende","€ 0",IF(D58="Goed","€ 13.500",IF(D58="Uitmuntend","€ 15.000"," ")))))</f>
        <v xml:space="preserve"> </v>
      </c>
      <c r="E59" s="67"/>
    </row>
    <row r="60" spans="1:5" s="22" customFormat="1" ht="39.950000000000003" customHeight="1">
      <c r="A60" s="70" t="s">
        <v>40</v>
      </c>
      <c r="B60" s="70"/>
      <c r="C60" s="58"/>
      <c r="D60" s="59" t="e">
        <f>D41+D50+D59</f>
        <v>#VALUE!</v>
      </c>
      <c r="E60" s="23"/>
    </row>
  </sheetData>
  <sheetProtection algorithmName="SHA-512" hashValue="0Dzf/Th8wfxsuKBuZ538N2fxqUuLuB/C03CJ4RQlTyb3ymy5OGk5qAeFyRHg4ccHXIrI977z8maeJlwAYddEEA==" saltValue="b5fStWIvCx5/zKkxnMUXLQ==" spinCount="100000" sheet="1" objects="1" scenarios="1"/>
  <mergeCells count="23">
    <mergeCell ref="D32:E32"/>
    <mergeCell ref="E33:E41"/>
    <mergeCell ref="A33:A39"/>
    <mergeCell ref="A30:B30"/>
    <mergeCell ref="A40:B40"/>
    <mergeCell ref="A1:E1"/>
    <mergeCell ref="D2:E2"/>
    <mergeCell ref="E3:E11"/>
    <mergeCell ref="E12:E20"/>
    <mergeCell ref="E21:E29"/>
    <mergeCell ref="A3:A9"/>
    <mergeCell ref="A12:A18"/>
    <mergeCell ref="A21:A27"/>
    <mergeCell ref="A19:B19"/>
    <mergeCell ref="A28:B28"/>
    <mergeCell ref="A10:B10"/>
    <mergeCell ref="A42:A48"/>
    <mergeCell ref="E42:E50"/>
    <mergeCell ref="A49:B49"/>
    <mergeCell ref="E51:E59"/>
    <mergeCell ref="A60:B60"/>
    <mergeCell ref="A51:A57"/>
    <mergeCell ref="A58:B58"/>
  </mergeCells>
  <dataValidations count="1">
    <dataValidation type="list" allowBlank="1" showInputMessage="1" showErrorMessage="1" sqref="D10 D19 D28 D40 D49 D58" xr:uid="{00000000-0002-0000-0800-000000000000}">
      <formula1>Score</formula1>
    </dataValidation>
  </dataValidations>
  <pageMargins left="0.7" right="0.7"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67205-0C06-2348-99C2-5A4B8D3EEDEC}">
  <dimension ref="A1:C19"/>
  <sheetViews>
    <sheetView showGridLines="0" workbookViewId="0">
      <selection activeCell="C8" sqref="C8"/>
    </sheetView>
  </sheetViews>
  <sheetFormatPr defaultColWidth="10.85546875" defaultRowHeight="14.1"/>
  <cols>
    <col min="1" max="1" width="64.7109375" style="36" customWidth="1"/>
    <col min="2" max="2" width="2.85546875" style="36" customWidth="1"/>
    <col min="3" max="3" width="30.85546875" style="36" customWidth="1"/>
    <col min="4" max="16384" width="10.85546875" style="36"/>
  </cols>
  <sheetData>
    <row r="1" spans="1:3" ht="30" customHeight="1">
      <c r="A1" s="33" t="s">
        <v>41</v>
      </c>
      <c r="B1" s="34"/>
      <c r="C1" s="35"/>
    </row>
    <row r="2" spans="1:3" ht="30" customHeight="1">
      <c r="A2" s="37" t="s">
        <v>42</v>
      </c>
      <c r="B2" s="34"/>
      <c r="C2" s="38" t="str">
        <f>'Beoordelaar 1'!C1</f>
        <v>&lt;NAAM INSCHRIJVER&gt;</v>
      </c>
    </row>
    <row r="3" spans="1:3" s="41" customFormat="1" ht="30" customHeight="1">
      <c r="A3" s="39" t="s">
        <v>43</v>
      </c>
      <c r="B3" s="34"/>
      <c r="C3" s="40" t="e">
        <f>Consensus!D30</f>
        <v>#VALUE!</v>
      </c>
    </row>
    <row r="4" spans="1:3" s="41" customFormat="1" ht="30" customHeight="1">
      <c r="A4" s="39" t="s">
        <v>44</v>
      </c>
      <c r="B4" s="34"/>
      <c r="C4" s="42" t="e">
        <f>Consensus!D60</f>
        <v>#VALUE!</v>
      </c>
    </row>
    <row r="5" spans="1:3" ht="30" customHeight="1">
      <c r="A5" s="43" t="s">
        <v>45</v>
      </c>
      <c r="B5" s="34"/>
      <c r="C5" s="44" t="e">
        <f>C3+C4</f>
        <v>#VALUE!</v>
      </c>
    </row>
    <row r="7" spans="1:3" ht="30" customHeight="1">
      <c r="A7" s="45" t="s">
        <v>46</v>
      </c>
      <c r="B7" s="34"/>
      <c r="C7" s="46">
        <v>0</v>
      </c>
    </row>
    <row r="9" spans="1:3" ht="30" customHeight="1">
      <c r="A9" s="47" t="s">
        <v>47</v>
      </c>
      <c r="B9" s="34"/>
      <c r="C9" s="48" t="e">
        <f>C7-C5</f>
        <v>#VALUE!</v>
      </c>
    </row>
    <row r="16" spans="1:3">
      <c r="C16" s="49"/>
    </row>
    <row r="17" spans="3:3">
      <c r="C17" s="49"/>
    </row>
    <row r="18" spans="3:3">
      <c r="C18" s="49"/>
    </row>
    <row r="19" spans="3:3">
      <c r="C19" s="49"/>
    </row>
  </sheetData>
  <sheetProtection algorithmName="SHA-512" hashValue="S68n8CL01VUYNCqHPcXGadh7icKCkTZpZVespeJLYin9TvpyI08yJDIX/S+aHAxYYmnmhW/zSP/tfRHEfHc5Tw==" saltValue="ggED1+3I87rutpwXD+KQ+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1DDF-2608-BC4C-91AF-D0EC6302C640}">
  <dimension ref="A1:B5"/>
  <sheetViews>
    <sheetView showGridLines="0" zoomScale="130" zoomScaleNormal="130" workbookViewId="0">
      <selection activeCell="A8" sqref="A8"/>
    </sheetView>
  </sheetViews>
  <sheetFormatPr defaultColWidth="11.42578125" defaultRowHeight="15"/>
  <cols>
    <col min="1" max="1" width="97.85546875" customWidth="1"/>
  </cols>
  <sheetData>
    <row r="1" spans="1:2" ht="30" customHeight="1">
      <c r="A1" s="17" t="s">
        <v>12</v>
      </c>
      <c r="B1" s="1"/>
    </row>
    <row r="2" spans="1:2" s="2" customFormat="1" ht="90" customHeight="1">
      <c r="A2" s="50" t="s">
        <v>13</v>
      </c>
      <c r="B2" s="9"/>
    </row>
    <row r="3" spans="1:2" s="15" customFormat="1" ht="30" customHeight="1">
      <c r="A3" s="13" t="s">
        <v>14</v>
      </c>
      <c r="B3" s="14"/>
    </row>
    <row r="4" spans="1:2" s="15" customFormat="1" ht="30" customHeight="1">
      <c r="A4" s="13" t="s">
        <v>15</v>
      </c>
      <c r="B4" s="16"/>
    </row>
    <row r="5" spans="1:2" s="15" customFormat="1" ht="30" customHeight="1">
      <c r="A5" s="13" t="s">
        <v>16</v>
      </c>
      <c r="B5" s="16"/>
    </row>
  </sheetData>
  <sheetProtection algorithmName="SHA-512" hashValue="xzBkTdLTmvPQdMn1UcVw0JxJLumHu8JAIHzyYIz4K8ISHOWZHDDsaUr1OpaR4k4G39IaPzoC2qAtpidW2lhCrw==" saltValue="+l0NWctmxyJXpogaTM2zJ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D18"/>
  <sheetViews>
    <sheetView showGridLines="0" zoomScaleNormal="100" zoomScalePageLayoutView="85" workbookViewId="0">
      <pane xSplit="1" ySplit="1" topLeftCell="B2" activePane="bottomRight" state="frozen"/>
      <selection pane="bottomRight" activeCell="C7" sqref="C7"/>
      <selection pane="bottomLeft" activeCell="A2" sqref="A2"/>
      <selection pane="topRight" activeCell="B1" sqref="B1"/>
    </sheetView>
  </sheetViews>
  <sheetFormatPr defaultColWidth="8.85546875" defaultRowHeight="12.95"/>
  <cols>
    <col min="1" max="1" width="90.42578125" style="1" customWidth="1"/>
    <col min="2" max="2" width="2.7109375" style="4" customWidth="1"/>
    <col min="3" max="3" width="45.85546875" style="8" customWidth="1"/>
    <col min="4" max="4" width="11.7109375" style="1" bestFit="1" customWidth="1"/>
    <col min="5" max="16384" width="8.85546875" style="1"/>
  </cols>
  <sheetData>
    <row r="1" spans="1:4" ht="50.1" customHeight="1">
      <c r="A1" s="18" t="s">
        <v>17</v>
      </c>
      <c r="B1" s="11"/>
      <c r="C1" s="32" t="s">
        <v>18</v>
      </c>
      <c r="D1" s="3"/>
    </row>
    <row r="2" spans="1:4" ht="39.950000000000003" customHeight="1">
      <c r="A2" s="19" t="str">
        <f>'Beoordelen open vragen'!A1</f>
        <v>Beoordeling criterium Open vragen</v>
      </c>
      <c r="B2" s="5"/>
      <c r="C2" s="30" t="s">
        <v>3</v>
      </c>
    </row>
    <row r="3" spans="1:4" ht="35.1" customHeight="1">
      <c r="A3" s="27" t="str">
        <f>'Beoordelen open vragen'!A3</f>
        <v>6.1.1 WERKWIJZE JAARREKENING (INTERIM EN EINDEJAARSCONTROLE) EN BEKOSTIGINGSCONTROLE (ASSURANCERAPPORTEN)</v>
      </c>
      <c r="B3" s="6"/>
      <c r="C3" s="29" t="s">
        <v>3</v>
      </c>
    </row>
    <row r="4" spans="1:4" ht="159.94999999999999" customHeight="1">
      <c r="A4" s="21" t="str">
        <f>'Beoordelen open vragen'!A4</f>
        <v>Zie bijlage 6 - Kwaliteit</v>
      </c>
      <c r="B4" s="6"/>
      <c r="C4" s="28" t="s">
        <v>19</v>
      </c>
    </row>
    <row r="5" spans="1:4" ht="35.1" customHeight="1">
      <c r="A5" s="27" t="str">
        <f>'Beoordelen open vragen'!A5</f>
        <v>6.1.2 	RAPPORTAGEVORM</v>
      </c>
      <c r="B5" s="6"/>
      <c r="C5" s="29" t="s">
        <v>3</v>
      </c>
    </row>
    <row r="6" spans="1:4" ht="159.94999999999999" customHeight="1">
      <c r="A6" s="21" t="str">
        <f>'Beoordelen open vragen'!A6</f>
        <v>Zie bijlage 6 - Kwaliteit</v>
      </c>
      <c r="B6" s="6"/>
      <c r="C6" s="28" t="s">
        <v>19</v>
      </c>
    </row>
    <row r="7" spans="1:4" ht="35.1" customHeight="1">
      <c r="A7" s="27" t="str">
        <f>'Beoordelen open vragen'!A7</f>
        <v>6.1.3 ADVIESROL/ KENNIS OP AANDACHTSGEBIEDEN</v>
      </c>
      <c r="B7" s="6"/>
      <c r="C7" s="29" t="s">
        <v>3</v>
      </c>
    </row>
    <row r="8" spans="1:4" ht="159.94999999999999" customHeight="1">
      <c r="A8" s="21" t="str">
        <f>'Beoordelen open vragen'!A8</f>
        <v>Zie bijlage 6 - Kwaliteit</v>
      </c>
      <c r="B8" s="6"/>
      <c r="C8" s="28" t="s">
        <v>19</v>
      </c>
    </row>
    <row r="9" spans="1:4" ht="20.100000000000001" customHeight="1">
      <c r="A9" s="20"/>
      <c r="B9" s="7"/>
      <c r="C9" s="31"/>
    </row>
    <row r="11" spans="1:4" ht="39.950000000000003" customHeight="1">
      <c r="A11" s="19" t="str">
        <f>'Beoordelen interview'!A1</f>
        <v>Beoordeling criterium Interview</v>
      </c>
      <c r="B11" s="5"/>
      <c r="C11" s="30" t="s">
        <v>3</v>
      </c>
    </row>
    <row r="12" spans="1:4" ht="35.1" customHeight="1">
      <c r="A12" s="60" t="str">
        <f>'Beoordelen interview'!A3</f>
        <v>Vraag 1</v>
      </c>
      <c r="B12" s="6"/>
      <c r="C12" s="29" t="s">
        <v>3</v>
      </c>
    </row>
    <row r="13" spans="1:4" ht="159.94999999999999" customHeight="1">
      <c r="A13" s="61"/>
      <c r="B13" s="6"/>
      <c r="C13" s="28" t="s">
        <v>19</v>
      </c>
    </row>
    <row r="14" spans="1:4" ht="35.1" customHeight="1">
      <c r="A14" s="60" t="str">
        <f>'Beoordelen interview'!A4</f>
        <v>Vraag 2</v>
      </c>
      <c r="B14" s="6"/>
      <c r="C14" s="29" t="s">
        <v>3</v>
      </c>
    </row>
    <row r="15" spans="1:4" ht="159.94999999999999" customHeight="1">
      <c r="A15" s="61"/>
      <c r="B15" s="6"/>
      <c r="C15" s="28" t="s">
        <v>19</v>
      </c>
    </row>
    <row r="16" spans="1:4" ht="35.1" customHeight="1">
      <c r="A16" s="60" t="str">
        <f>'Beoordelen interview'!A5</f>
        <v>Vraag 3</v>
      </c>
      <c r="B16" s="6"/>
      <c r="C16" s="29" t="s">
        <v>3</v>
      </c>
    </row>
    <row r="17" spans="1:3" ht="159.94999999999999" customHeight="1">
      <c r="A17" s="61"/>
      <c r="B17" s="6"/>
      <c r="C17" s="28" t="s">
        <v>19</v>
      </c>
    </row>
    <row r="18" spans="1:3" ht="20.100000000000001" customHeight="1">
      <c r="A18" s="20"/>
      <c r="B18" s="7"/>
      <c r="C18" s="31"/>
    </row>
  </sheetData>
  <sheetProtection algorithmName="SHA-512" hashValue="ILecQ7rE6woqy1M0vkUfF6Ve9eU1RE5OmvPLVpS6s70gtxWWhgNBEVpoLy4EjCR7LpH8unqCKJtpwSnbLv/LMQ==" saltValue="k1iDkliajsdbuv0UTvhfRA==" spinCount="100000" sheet="1" objects="1" scenarios="1"/>
  <mergeCells count="3">
    <mergeCell ref="A12:A13"/>
    <mergeCell ref="A14:A15"/>
    <mergeCell ref="A16:A17"/>
  </mergeCells>
  <dataValidations count="1">
    <dataValidation type="list" errorStyle="warning" allowBlank="1" showErrorMessage="1" error="Voer juiste waarde in. " sqref="C3 C7 C5 C12 C14 C16" xr:uid="{AA36DC38-670C-6D44-8E92-80431CBDBE59}">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8"/>
  <sheetViews>
    <sheetView showGridLines="0" zoomScaleNormal="100" zoomScalePageLayoutView="85" workbookViewId="0">
      <pane xSplit="1" ySplit="1" topLeftCell="B12" activePane="bottomRight" state="frozen"/>
      <selection pane="bottomRight" activeCell="I11" sqref="I11"/>
      <selection pane="bottomLeft" activeCell="A2" sqref="A2"/>
      <selection pane="topRight" activeCell="B1" sqref="B1"/>
    </sheetView>
  </sheetViews>
  <sheetFormatPr defaultColWidth="8.85546875" defaultRowHeight="12.95"/>
  <cols>
    <col min="1" max="1" width="90.42578125" style="1" customWidth="1"/>
    <col min="2" max="2" width="2.7109375" style="4" customWidth="1"/>
    <col min="3" max="3" width="45.85546875" style="8" customWidth="1"/>
    <col min="4" max="4" width="11.7109375" style="1" bestFit="1" customWidth="1"/>
    <col min="5" max="16384" width="8.85546875" style="1"/>
  </cols>
  <sheetData>
    <row r="1" spans="1:4" ht="50.1" customHeight="1">
      <c r="A1" s="18" t="s">
        <v>20</v>
      </c>
      <c r="B1" s="11"/>
      <c r="C1" s="32" t="s">
        <v>18</v>
      </c>
      <c r="D1" s="3"/>
    </row>
    <row r="2" spans="1:4" ht="39.950000000000003" customHeight="1">
      <c r="A2" s="19" t="str">
        <f>'Beoordelen open vragen'!A1</f>
        <v>Beoordeling criterium Open vragen</v>
      </c>
      <c r="B2" s="5"/>
      <c r="C2" s="30" t="s">
        <v>3</v>
      </c>
    </row>
    <row r="3" spans="1:4" ht="35.1" customHeight="1">
      <c r="A3" s="27" t="str">
        <f>'Beoordelen open vragen'!A3</f>
        <v>6.1.1 WERKWIJZE JAARREKENING (INTERIM EN EINDEJAARSCONTROLE) EN BEKOSTIGINGSCONTROLE (ASSURANCERAPPORTEN)</v>
      </c>
      <c r="B3" s="6"/>
      <c r="C3" s="29" t="s">
        <v>3</v>
      </c>
    </row>
    <row r="4" spans="1:4" ht="159.94999999999999" customHeight="1">
      <c r="A4" s="21" t="str">
        <f>'Beoordelen open vragen'!A4</f>
        <v>Zie bijlage 6 - Kwaliteit</v>
      </c>
      <c r="B4" s="6"/>
      <c r="C4" s="28" t="s">
        <v>19</v>
      </c>
    </row>
    <row r="5" spans="1:4" ht="35.1" customHeight="1">
      <c r="A5" s="27" t="str">
        <f>'Beoordelen open vragen'!A5</f>
        <v>6.1.2 	RAPPORTAGEVORM</v>
      </c>
      <c r="B5" s="6"/>
      <c r="C5" s="29" t="s">
        <v>3</v>
      </c>
    </row>
    <row r="6" spans="1:4" ht="159.94999999999999" customHeight="1">
      <c r="A6" s="21" t="str">
        <f>'Beoordelen open vragen'!A6</f>
        <v>Zie bijlage 6 - Kwaliteit</v>
      </c>
      <c r="B6" s="6"/>
      <c r="C6" s="28" t="s">
        <v>19</v>
      </c>
    </row>
    <row r="7" spans="1:4" ht="35.1" customHeight="1">
      <c r="A7" s="27" t="str">
        <f>'Beoordelen open vragen'!A7</f>
        <v>6.1.3 ADVIESROL/ KENNIS OP AANDACHTSGEBIEDEN</v>
      </c>
      <c r="B7" s="6"/>
      <c r="C7" s="29" t="s">
        <v>3</v>
      </c>
    </row>
    <row r="8" spans="1:4" ht="159.94999999999999" customHeight="1">
      <c r="A8" s="21" t="str">
        <f>'Beoordelen open vragen'!A8</f>
        <v>Zie bijlage 6 - Kwaliteit</v>
      </c>
      <c r="B8" s="6"/>
      <c r="C8" s="28" t="s">
        <v>19</v>
      </c>
    </row>
    <row r="9" spans="1:4" ht="20.100000000000001" customHeight="1">
      <c r="A9" s="20"/>
      <c r="B9" s="7"/>
      <c r="C9" s="31"/>
    </row>
    <row r="11" spans="1:4" ht="39.950000000000003" customHeight="1">
      <c r="A11" s="19" t="str">
        <f>'Beoordelen interview'!A1</f>
        <v>Beoordeling criterium Interview</v>
      </c>
      <c r="B11" s="5"/>
      <c r="C11" s="30" t="s">
        <v>3</v>
      </c>
    </row>
    <row r="12" spans="1:4" ht="35.1" customHeight="1">
      <c r="A12" s="60" t="str">
        <f>'Beoordelen interview'!A3</f>
        <v>Vraag 1</v>
      </c>
      <c r="B12" s="6"/>
      <c r="C12" s="29" t="s">
        <v>3</v>
      </c>
    </row>
    <row r="13" spans="1:4" ht="159.94999999999999" customHeight="1">
      <c r="A13" s="61"/>
      <c r="B13" s="6"/>
      <c r="C13" s="28" t="s">
        <v>19</v>
      </c>
    </row>
    <row r="14" spans="1:4" ht="35.1" customHeight="1">
      <c r="A14" s="60" t="str">
        <f>'Beoordelen interview'!A4</f>
        <v>Vraag 2</v>
      </c>
      <c r="B14" s="6"/>
      <c r="C14" s="29" t="s">
        <v>3</v>
      </c>
    </row>
    <row r="15" spans="1:4" ht="159.94999999999999" customHeight="1">
      <c r="A15" s="61"/>
      <c r="B15" s="6"/>
      <c r="C15" s="28" t="s">
        <v>19</v>
      </c>
    </row>
    <row r="16" spans="1:4" ht="35.1" customHeight="1">
      <c r="A16" s="60" t="str">
        <f>'Beoordelen interview'!A5</f>
        <v>Vraag 3</v>
      </c>
      <c r="B16" s="6"/>
      <c r="C16" s="29" t="s">
        <v>3</v>
      </c>
    </row>
    <row r="17" spans="1:3" ht="159.94999999999999" customHeight="1">
      <c r="A17" s="61"/>
      <c r="B17" s="6"/>
      <c r="C17" s="28" t="s">
        <v>19</v>
      </c>
    </row>
    <row r="18" spans="1:3" ht="20.100000000000001" customHeight="1">
      <c r="A18" s="20"/>
      <c r="B18" s="7"/>
      <c r="C18" s="31"/>
    </row>
  </sheetData>
  <sheetProtection algorithmName="SHA-512" hashValue="P9tOphosJQCZdeb2cCGXi+LNZUCOHo0IfYQz133g0Aa4l6l2vPififfFroY15q28Zoj6335ThaQ+m8hsP+K/3A==" saltValue="67oL4FZmg6mgQaKJPDHf0Q==" spinCount="100000" sheet="1" objects="1" scenarios="1"/>
  <mergeCells count="3">
    <mergeCell ref="A16:A17"/>
    <mergeCell ref="A12:A13"/>
    <mergeCell ref="A14:A15"/>
  </mergeCells>
  <dataValidations count="1">
    <dataValidation type="list" errorStyle="warning" allowBlank="1" showErrorMessage="1" error="Voer juiste waarde in. " sqref="C3 C7 C5 C12 C14 C16" xr:uid="{5E53DFA2-08D3-BB4C-9F1C-8330CC94FD85}">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8"/>
  <sheetViews>
    <sheetView showGridLines="0" zoomScaleNormal="100" zoomScalePageLayoutView="85" workbookViewId="0">
      <pane xSplit="1" ySplit="1" topLeftCell="B2" activePane="bottomRight" state="frozen"/>
      <selection pane="bottomRight" activeCell="A9" sqref="A9:XFD14"/>
      <selection pane="bottomLeft" activeCell="A2" sqref="A2"/>
      <selection pane="topRight" activeCell="B1" sqref="B1"/>
    </sheetView>
  </sheetViews>
  <sheetFormatPr defaultColWidth="8.85546875" defaultRowHeight="12.95"/>
  <cols>
    <col min="1" max="1" width="90.42578125" style="1" customWidth="1"/>
    <col min="2" max="2" width="2.7109375" style="4" customWidth="1"/>
    <col min="3" max="3" width="45.85546875" style="8" customWidth="1"/>
    <col min="4" max="4" width="11.7109375" style="1" bestFit="1" customWidth="1"/>
    <col min="5" max="16384" width="8.85546875" style="1"/>
  </cols>
  <sheetData>
    <row r="1" spans="1:4" ht="50.1" customHeight="1">
      <c r="A1" s="18" t="s">
        <v>21</v>
      </c>
      <c r="B1" s="11"/>
      <c r="C1" s="32" t="s">
        <v>18</v>
      </c>
      <c r="D1" s="3"/>
    </row>
    <row r="2" spans="1:4" ht="39.950000000000003" customHeight="1">
      <c r="A2" s="19" t="str">
        <f>'Beoordelen open vragen'!A1</f>
        <v>Beoordeling criterium Open vragen</v>
      </c>
      <c r="B2" s="5"/>
      <c r="C2" s="30" t="s">
        <v>3</v>
      </c>
    </row>
    <row r="3" spans="1:4" ht="35.1" customHeight="1">
      <c r="A3" s="27" t="str">
        <f>'Beoordelen open vragen'!A3</f>
        <v>6.1.1 WERKWIJZE JAARREKENING (INTERIM EN EINDEJAARSCONTROLE) EN BEKOSTIGINGSCONTROLE (ASSURANCERAPPORTEN)</v>
      </c>
      <c r="B3" s="6"/>
      <c r="C3" s="29" t="s">
        <v>3</v>
      </c>
    </row>
    <row r="4" spans="1:4" ht="159.94999999999999" customHeight="1">
      <c r="A4" s="21" t="str">
        <f>'Beoordelen open vragen'!A4</f>
        <v>Zie bijlage 6 - Kwaliteit</v>
      </c>
      <c r="B4" s="6"/>
      <c r="C4" s="28" t="s">
        <v>19</v>
      </c>
    </row>
    <row r="5" spans="1:4" ht="35.1" customHeight="1">
      <c r="A5" s="27" t="str">
        <f>'Beoordelen open vragen'!A5</f>
        <v>6.1.2 	RAPPORTAGEVORM</v>
      </c>
      <c r="B5" s="6"/>
      <c r="C5" s="29" t="s">
        <v>3</v>
      </c>
    </row>
    <row r="6" spans="1:4" ht="159.94999999999999" customHeight="1">
      <c r="A6" s="21" t="str">
        <f>'Beoordelen open vragen'!A6</f>
        <v>Zie bijlage 6 - Kwaliteit</v>
      </c>
      <c r="B6" s="6"/>
      <c r="C6" s="28" t="s">
        <v>19</v>
      </c>
    </row>
    <row r="7" spans="1:4" ht="35.1" customHeight="1">
      <c r="A7" s="27" t="str">
        <f>'Beoordelen open vragen'!A7</f>
        <v>6.1.3 ADVIESROL/ KENNIS OP AANDACHTSGEBIEDEN</v>
      </c>
      <c r="B7" s="6"/>
      <c r="C7" s="29" t="s">
        <v>3</v>
      </c>
    </row>
    <row r="8" spans="1:4" ht="159.94999999999999" customHeight="1">
      <c r="A8" s="21" t="str">
        <f>'Beoordelen open vragen'!A8</f>
        <v>Zie bijlage 6 - Kwaliteit</v>
      </c>
      <c r="B8" s="6"/>
      <c r="C8" s="28" t="s">
        <v>19</v>
      </c>
    </row>
    <row r="9" spans="1:4" ht="20.100000000000001" customHeight="1">
      <c r="A9" s="20"/>
      <c r="B9" s="7"/>
      <c r="C9" s="31"/>
    </row>
    <row r="11" spans="1:4" ht="39.950000000000003" customHeight="1">
      <c r="A11" s="19" t="str">
        <f>'Beoordelen interview'!A1</f>
        <v>Beoordeling criterium Interview</v>
      </c>
      <c r="B11" s="5"/>
      <c r="C11" s="30" t="s">
        <v>3</v>
      </c>
    </row>
    <row r="12" spans="1:4" ht="35.1" customHeight="1">
      <c r="A12" s="60" t="str">
        <f>'Beoordelen interview'!A3</f>
        <v>Vraag 1</v>
      </c>
      <c r="B12" s="6"/>
      <c r="C12" s="29" t="s">
        <v>3</v>
      </c>
    </row>
    <row r="13" spans="1:4" ht="159.94999999999999" customHeight="1">
      <c r="A13" s="61"/>
      <c r="B13" s="6"/>
      <c r="C13" s="28" t="s">
        <v>19</v>
      </c>
    </row>
    <row r="14" spans="1:4" ht="35.1" customHeight="1">
      <c r="A14" s="60" t="str">
        <f>'Beoordelen interview'!A4</f>
        <v>Vraag 2</v>
      </c>
      <c r="B14" s="6"/>
      <c r="C14" s="29" t="s">
        <v>3</v>
      </c>
    </row>
    <row r="15" spans="1:4" ht="159.94999999999999" customHeight="1">
      <c r="A15" s="61"/>
      <c r="B15" s="6"/>
      <c r="C15" s="28" t="s">
        <v>19</v>
      </c>
    </row>
    <row r="16" spans="1:4" ht="35.1" customHeight="1">
      <c r="A16" s="60" t="str">
        <f>'Beoordelen interview'!A5</f>
        <v>Vraag 3</v>
      </c>
      <c r="B16" s="6"/>
      <c r="C16" s="29" t="s">
        <v>3</v>
      </c>
    </row>
    <row r="17" spans="1:3" ht="159.94999999999999" customHeight="1">
      <c r="A17" s="61"/>
      <c r="B17" s="6"/>
      <c r="C17" s="28" t="s">
        <v>19</v>
      </c>
    </row>
    <row r="18" spans="1:3" ht="20.100000000000001" customHeight="1">
      <c r="A18" s="20"/>
      <c r="B18" s="7"/>
      <c r="C18" s="31"/>
    </row>
  </sheetData>
  <sheetProtection algorithmName="SHA-512" hashValue="3u1+CBsblCpgvtZICs1VDyIghgwy04F7bvy0BGRuZj08uMX41OKYUqCT1nPKKBqZ22hIzqwvz8SqvXITJmjjow==" saltValue="UJGqmclz5q/Up/q8Z3xsVg==" spinCount="100000" sheet="1" objects="1" scenarios="1"/>
  <mergeCells count="3">
    <mergeCell ref="A14:A15"/>
    <mergeCell ref="A16:A17"/>
    <mergeCell ref="A12:A13"/>
  </mergeCells>
  <dataValidations count="1">
    <dataValidation type="list" errorStyle="warning" allowBlank="1" showErrorMessage="1" error="Voer juiste waarde in. " sqref="C3 C7 C5 C12 C14 C16" xr:uid="{71F1EE3A-2C1F-3F48-A31D-652C5E7568D8}">
      <formula1>Score</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
  <sheetViews>
    <sheetView showGridLines="0" workbookViewId="0">
      <pane xSplit="1" ySplit="1" topLeftCell="B2" activePane="bottomRight" state="frozen"/>
      <selection pane="bottomRight" activeCell="B14" sqref="A9:XFD14"/>
      <selection pane="bottomLeft" activeCell="A2" sqref="A2"/>
      <selection pane="topRight" activeCell="B1" sqref="B1"/>
    </sheetView>
  </sheetViews>
  <sheetFormatPr defaultColWidth="8.85546875" defaultRowHeight="12.95"/>
  <cols>
    <col min="1" max="1" width="90.42578125" style="1" customWidth="1"/>
    <col min="2" max="2" width="2.7109375" style="4" customWidth="1"/>
    <col min="3" max="3" width="45.85546875" style="8" customWidth="1"/>
    <col min="4" max="4" width="11.7109375" style="1" bestFit="1" customWidth="1"/>
    <col min="5" max="16384" width="8.85546875" style="1"/>
  </cols>
  <sheetData>
    <row r="1" spans="1:4" ht="50.1" customHeight="1">
      <c r="A1" s="18" t="s">
        <v>22</v>
      </c>
      <c r="B1" s="11"/>
      <c r="C1" s="32" t="s">
        <v>18</v>
      </c>
      <c r="D1" s="3"/>
    </row>
    <row r="2" spans="1:4" ht="39.950000000000003" customHeight="1">
      <c r="A2" s="19" t="str">
        <f>'Beoordelen open vragen'!A1</f>
        <v>Beoordeling criterium Open vragen</v>
      </c>
      <c r="B2" s="5"/>
      <c r="C2" s="30" t="s">
        <v>3</v>
      </c>
    </row>
    <row r="3" spans="1:4" ht="35.1" customHeight="1">
      <c r="A3" s="27" t="str">
        <f>'Beoordelen open vragen'!A3</f>
        <v>6.1.1 WERKWIJZE JAARREKENING (INTERIM EN EINDEJAARSCONTROLE) EN BEKOSTIGINGSCONTROLE (ASSURANCERAPPORTEN)</v>
      </c>
      <c r="B3" s="6"/>
      <c r="C3" s="29" t="s">
        <v>3</v>
      </c>
    </row>
    <row r="4" spans="1:4" ht="159.94999999999999" customHeight="1">
      <c r="A4" s="21" t="str">
        <f>'Beoordelen open vragen'!A4</f>
        <v>Zie bijlage 6 - Kwaliteit</v>
      </c>
      <c r="B4" s="6"/>
      <c r="C4" s="28" t="s">
        <v>19</v>
      </c>
    </row>
    <row r="5" spans="1:4" ht="35.1" customHeight="1">
      <c r="A5" s="27" t="str">
        <f>'Beoordelen open vragen'!A5</f>
        <v>6.1.2 	RAPPORTAGEVORM</v>
      </c>
      <c r="B5" s="6"/>
      <c r="C5" s="29" t="s">
        <v>3</v>
      </c>
    </row>
    <row r="6" spans="1:4" ht="159.94999999999999" customHeight="1">
      <c r="A6" s="21" t="str">
        <f>'Beoordelen open vragen'!A6</f>
        <v>Zie bijlage 6 - Kwaliteit</v>
      </c>
      <c r="B6" s="6"/>
      <c r="C6" s="28" t="s">
        <v>19</v>
      </c>
    </row>
    <row r="7" spans="1:4" ht="35.1" customHeight="1">
      <c r="A7" s="27" t="str">
        <f>'Beoordelen open vragen'!A7</f>
        <v>6.1.3 ADVIESROL/ KENNIS OP AANDACHTSGEBIEDEN</v>
      </c>
      <c r="B7" s="6"/>
      <c r="C7" s="29" t="s">
        <v>3</v>
      </c>
    </row>
    <row r="8" spans="1:4" ht="159.94999999999999" customHeight="1">
      <c r="A8" s="21" t="str">
        <f>'Beoordelen open vragen'!A8</f>
        <v>Zie bijlage 6 - Kwaliteit</v>
      </c>
      <c r="B8" s="6"/>
      <c r="C8" s="28" t="s">
        <v>19</v>
      </c>
    </row>
    <row r="9" spans="1:4" ht="20.100000000000001" customHeight="1">
      <c r="A9" s="20"/>
      <c r="B9" s="7"/>
      <c r="C9" s="31"/>
    </row>
    <row r="11" spans="1:4" ht="39.950000000000003" customHeight="1">
      <c r="A11" s="19" t="str">
        <f>'Beoordelen interview'!A1</f>
        <v>Beoordeling criterium Interview</v>
      </c>
      <c r="B11" s="5"/>
      <c r="C11" s="30" t="s">
        <v>3</v>
      </c>
    </row>
    <row r="12" spans="1:4" ht="35.1" customHeight="1">
      <c r="A12" s="60" t="str">
        <f>'Beoordelen interview'!A3</f>
        <v>Vraag 1</v>
      </c>
      <c r="B12" s="6"/>
      <c r="C12" s="29" t="s">
        <v>3</v>
      </c>
    </row>
    <row r="13" spans="1:4" ht="159.94999999999999" customHeight="1">
      <c r="A13" s="61"/>
      <c r="B13" s="6"/>
      <c r="C13" s="28" t="s">
        <v>19</v>
      </c>
    </row>
    <row r="14" spans="1:4" ht="35.1" customHeight="1">
      <c r="A14" s="60" t="str">
        <f>'Beoordelen interview'!A4</f>
        <v>Vraag 2</v>
      </c>
      <c r="B14" s="6"/>
      <c r="C14" s="29" t="s">
        <v>3</v>
      </c>
    </row>
    <row r="15" spans="1:4" ht="159.94999999999999" customHeight="1">
      <c r="A15" s="61"/>
      <c r="B15" s="6"/>
      <c r="C15" s="28" t="s">
        <v>19</v>
      </c>
    </row>
    <row r="16" spans="1:4" ht="35.1" customHeight="1">
      <c r="A16" s="60" t="str">
        <f>'Beoordelen interview'!A5</f>
        <v>Vraag 3</v>
      </c>
      <c r="B16" s="6"/>
      <c r="C16" s="29" t="s">
        <v>3</v>
      </c>
    </row>
    <row r="17" spans="1:3" ht="159.94999999999999" customHeight="1">
      <c r="A17" s="61"/>
      <c r="B17" s="6"/>
      <c r="C17" s="28" t="s">
        <v>19</v>
      </c>
    </row>
    <row r="18" spans="1:3" ht="20.100000000000001" customHeight="1">
      <c r="A18" s="20"/>
      <c r="B18" s="7"/>
      <c r="C18" s="31"/>
    </row>
  </sheetData>
  <sheetProtection algorithmName="SHA-512" hashValue="+0tiB/MbHxzYUCRwnBQWPpvWm2MvGc0l2nQL7SP+u4TxY9oXvukaAnK/VDY1JLPNU6BxfFLfJAMF9vxJ33T8xw==" saltValue="hy4dtP3psWFG9zZRFvir3Q==" spinCount="100000" sheet="1" objects="1" scenarios="1"/>
  <mergeCells count="3">
    <mergeCell ref="A16:A17"/>
    <mergeCell ref="A12:A13"/>
    <mergeCell ref="A14:A15"/>
  </mergeCells>
  <dataValidations count="1">
    <dataValidation type="list" errorStyle="warning" allowBlank="1" showErrorMessage="1" error="Voer juiste waarde in. " sqref="C3 C7 C5 C12 C14 C16" xr:uid="{372E1397-EE45-EC48-ABE2-931DD93E7DC1}">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8"/>
  <sheetViews>
    <sheetView showGridLines="0" workbookViewId="0">
      <pane xSplit="1" ySplit="1" topLeftCell="B2" activePane="bottomRight" state="frozen"/>
      <selection pane="bottomRight" activeCell="B14" sqref="A9:XFD14"/>
      <selection pane="bottomLeft" activeCell="A2" sqref="A2"/>
      <selection pane="topRight" activeCell="B1" sqref="B1"/>
    </sheetView>
  </sheetViews>
  <sheetFormatPr defaultColWidth="8.85546875" defaultRowHeight="12.95"/>
  <cols>
    <col min="1" max="1" width="90.42578125" style="1" customWidth="1"/>
    <col min="2" max="2" width="2.7109375" style="4" customWidth="1"/>
    <col min="3" max="3" width="45.85546875" style="8" customWidth="1"/>
    <col min="4" max="4" width="11.7109375" style="1" bestFit="1" customWidth="1"/>
    <col min="5" max="16384" width="8.85546875" style="1"/>
  </cols>
  <sheetData>
    <row r="1" spans="1:4" ht="50.1" customHeight="1">
      <c r="A1" s="18" t="s">
        <v>23</v>
      </c>
      <c r="B1" s="11"/>
      <c r="C1" s="32" t="s">
        <v>18</v>
      </c>
      <c r="D1" s="3"/>
    </row>
    <row r="2" spans="1:4" ht="39.950000000000003" customHeight="1">
      <c r="A2" s="19" t="str">
        <f>'Beoordelen open vragen'!A1</f>
        <v>Beoordeling criterium Open vragen</v>
      </c>
      <c r="B2" s="5"/>
      <c r="C2" s="30" t="s">
        <v>3</v>
      </c>
    </row>
    <row r="3" spans="1:4" ht="35.1" customHeight="1">
      <c r="A3" s="27" t="str">
        <f>'Beoordelen open vragen'!A3</f>
        <v>6.1.1 WERKWIJZE JAARREKENING (INTERIM EN EINDEJAARSCONTROLE) EN BEKOSTIGINGSCONTROLE (ASSURANCERAPPORTEN)</v>
      </c>
      <c r="B3" s="6"/>
      <c r="C3" s="29" t="s">
        <v>3</v>
      </c>
    </row>
    <row r="4" spans="1:4" ht="159.94999999999999" customHeight="1">
      <c r="A4" s="21" t="str">
        <f>'Beoordelen open vragen'!A4</f>
        <v>Zie bijlage 6 - Kwaliteit</v>
      </c>
      <c r="B4" s="6"/>
      <c r="C4" s="28" t="s">
        <v>19</v>
      </c>
    </row>
    <row r="5" spans="1:4" ht="35.1" customHeight="1">
      <c r="A5" s="27" t="str">
        <f>'Beoordelen open vragen'!A5</f>
        <v>6.1.2 	RAPPORTAGEVORM</v>
      </c>
      <c r="B5" s="6"/>
      <c r="C5" s="29" t="s">
        <v>3</v>
      </c>
    </row>
    <row r="6" spans="1:4" ht="159.94999999999999" customHeight="1">
      <c r="A6" s="21" t="str">
        <f>'Beoordelen open vragen'!A6</f>
        <v>Zie bijlage 6 - Kwaliteit</v>
      </c>
      <c r="B6" s="6"/>
      <c r="C6" s="28" t="s">
        <v>19</v>
      </c>
    </row>
    <row r="7" spans="1:4" ht="35.1" customHeight="1">
      <c r="A7" s="27" t="str">
        <f>'Beoordelen open vragen'!A7</f>
        <v>6.1.3 ADVIESROL/ KENNIS OP AANDACHTSGEBIEDEN</v>
      </c>
      <c r="B7" s="6"/>
      <c r="C7" s="29" t="s">
        <v>3</v>
      </c>
    </row>
    <row r="8" spans="1:4" ht="159.94999999999999" customHeight="1">
      <c r="A8" s="21" t="str">
        <f>'Beoordelen open vragen'!A8</f>
        <v>Zie bijlage 6 - Kwaliteit</v>
      </c>
      <c r="B8" s="6"/>
      <c r="C8" s="28" t="s">
        <v>19</v>
      </c>
    </row>
    <row r="9" spans="1:4" ht="20.100000000000001" customHeight="1">
      <c r="A9" s="20"/>
      <c r="B9" s="7"/>
      <c r="C9" s="31"/>
    </row>
    <row r="11" spans="1:4" ht="39.950000000000003" customHeight="1">
      <c r="A11" s="19" t="str">
        <f>'Beoordelen interview'!A1</f>
        <v>Beoordeling criterium Interview</v>
      </c>
      <c r="B11" s="5"/>
      <c r="C11" s="30" t="s">
        <v>3</v>
      </c>
    </row>
    <row r="12" spans="1:4" ht="35.1" customHeight="1">
      <c r="A12" s="60" t="str">
        <f>'Beoordelen interview'!A3</f>
        <v>Vraag 1</v>
      </c>
      <c r="B12" s="6"/>
      <c r="C12" s="29" t="s">
        <v>3</v>
      </c>
    </row>
    <row r="13" spans="1:4" ht="159.94999999999999" customHeight="1">
      <c r="A13" s="61"/>
      <c r="B13" s="6"/>
      <c r="C13" s="28" t="s">
        <v>19</v>
      </c>
    </row>
    <row r="14" spans="1:4" ht="35.1" customHeight="1">
      <c r="A14" s="60" t="str">
        <f>'Beoordelen interview'!A4</f>
        <v>Vraag 2</v>
      </c>
      <c r="B14" s="6"/>
      <c r="C14" s="29" t="s">
        <v>3</v>
      </c>
    </row>
    <row r="15" spans="1:4" ht="159.94999999999999" customHeight="1">
      <c r="A15" s="61"/>
      <c r="B15" s="6"/>
      <c r="C15" s="28" t="s">
        <v>19</v>
      </c>
    </row>
    <row r="16" spans="1:4" ht="35.1" customHeight="1">
      <c r="A16" s="60" t="str">
        <f>'Beoordelen interview'!A5</f>
        <v>Vraag 3</v>
      </c>
      <c r="B16" s="6"/>
      <c r="C16" s="29" t="s">
        <v>3</v>
      </c>
    </row>
    <row r="17" spans="1:3" ht="159.94999999999999" customHeight="1">
      <c r="A17" s="61"/>
      <c r="B17" s="6"/>
      <c r="C17" s="28" t="s">
        <v>19</v>
      </c>
    </row>
    <row r="18" spans="1:3" ht="20.100000000000001" customHeight="1">
      <c r="A18" s="20"/>
      <c r="B18" s="7"/>
      <c r="C18" s="31"/>
    </row>
  </sheetData>
  <sheetProtection algorithmName="SHA-512" hashValue="2PhKO9cDcgYn+kRYlbuLh4ym5t/+6TcXpMsbd29yygotAfb55Wztm53ARF6pvnzwnof6hftzQDI+whMTNiTSAA==" saltValue="533NTsfmTVXyjmrsdzQ12g==" spinCount="100000" sheet="1" objects="1" scenarios="1"/>
  <mergeCells count="3">
    <mergeCell ref="A16:A17"/>
    <mergeCell ref="A12:A13"/>
    <mergeCell ref="A14:A15"/>
  </mergeCells>
  <dataValidations count="1">
    <dataValidation type="list" errorStyle="warning" allowBlank="1" showErrorMessage="1" error="Voer juiste waarde in. " sqref="C3 C7 C5 C12 C14 C16" xr:uid="{DF016927-6005-8040-8CF3-75005A4E019C}">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
  <sheetViews>
    <sheetView showGridLines="0" workbookViewId="0">
      <pane xSplit="1" ySplit="1" topLeftCell="B2" activePane="bottomRight" state="frozen"/>
      <selection pane="bottomRight" activeCell="B14" sqref="A9:XFD14"/>
      <selection pane="bottomLeft" activeCell="A2" sqref="A2"/>
      <selection pane="topRight" activeCell="B1" sqref="B1"/>
    </sheetView>
  </sheetViews>
  <sheetFormatPr defaultColWidth="8.85546875" defaultRowHeight="12.95"/>
  <cols>
    <col min="1" max="1" width="90.42578125" style="1" customWidth="1"/>
    <col min="2" max="2" width="2.7109375" style="4" customWidth="1"/>
    <col min="3" max="3" width="45.85546875" style="8" customWidth="1"/>
    <col min="4" max="4" width="11.7109375" style="1" bestFit="1" customWidth="1"/>
    <col min="5" max="16384" width="8.85546875" style="1"/>
  </cols>
  <sheetData>
    <row r="1" spans="1:4" ht="50.1" customHeight="1">
      <c r="A1" s="18" t="s">
        <v>24</v>
      </c>
      <c r="B1" s="11"/>
      <c r="C1" s="32" t="s">
        <v>18</v>
      </c>
      <c r="D1" s="3"/>
    </row>
    <row r="2" spans="1:4" ht="39.950000000000003" customHeight="1">
      <c r="A2" s="19" t="str">
        <f>'Beoordelen open vragen'!A1</f>
        <v>Beoordeling criterium Open vragen</v>
      </c>
      <c r="B2" s="5"/>
      <c r="C2" s="30" t="s">
        <v>3</v>
      </c>
    </row>
    <row r="3" spans="1:4" ht="35.1" customHeight="1">
      <c r="A3" s="27" t="str">
        <f>'Beoordelen open vragen'!A3</f>
        <v>6.1.1 WERKWIJZE JAARREKENING (INTERIM EN EINDEJAARSCONTROLE) EN BEKOSTIGINGSCONTROLE (ASSURANCERAPPORTEN)</v>
      </c>
      <c r="B3" s="6"/>
      <c r="C3" s="29" t="s">
        <v>3</v>
      </c>
    </row>
    <row r="4" spans="1:4" ht="159.94999999999999" customHeight="1">
      <c r="A4" s="21" t="str">
        <f>'Beoordelen open vragen'!A4</f>
        <v>Zie bijlage 6 - Kwaliteit</v>
      </c>
      <c r="B4" s="6"/>
      <c r="C4" s="28" t="s">
        <v>19</v>
      </c>
    </row>
    <row r="5" spans="1:4" ht="35.1" customHeight="1">
      <c r="A5" s="27" t="str">
        <f>'Beoordelen open vragen'!A5</f>
        <v>6.1.2 	RAPPORTAGEVORM</v>
      </c>
      <c r="B5" s="6"/>
      <c r="C5" s="29" t="s">
        <v>3</v>
      </c>
    </row>
    <row r="6" spans="1:4" ht="159.94999999999999" customHeight="1">
      <c r="A6" s="21" t="str">
        <f>'Beoordelen open vragen'!A6</f>
        <v>Zie bijlage 6 - Kwaliteit</v>
      </c>
      <c r="B6" s="6"/>
      <c r="C6" s="28" t="s">
        <v>19</v>
      </c>
    </row>
    <row r="7" spans="1:4" ht="35.1" customHeight="1">
      <c r="A7" s="27" t="str">
        <f>'Beoordelen open vragen'!A7</f>
        <v>6.1.3 ADVIESROL/ KENNIS OP AANDACHTSGEBIEDEN</v>
      </c>
      <c r="B7" s="6"/>
      <c r="C7" s="29" t="s">
        <v>3</v>
      </c>
    </row>
    <row r="8" spans="1:4" ht="159.94999999999999" customHeight="1">
      <c r="A8" s="21" t="str">
        <f>'Beoordelen open vragen'!A8</f>
        <v>Zie bijlage 6 - Kwaliteit</v>
      </c>
      <c r="B8" s="6"/>
      <c r="C8" s="28" t="s">
        <v>19</v>
      </c>
    </row>
    <row r="9" spans="1:4" ht="20.100000000000001" customHeight="1">
      <c r="A9" s="20"/>
      <c r="B9" s="7"/>
      <c r="C9" s="31"/>
    </row>
    <row r="11" spans="1:4" ht="39.950000000000003" customHeight="1">
      <c r="A11" s="19" t="str">
        <f>'Beoordelen interview'!A1</f>
        <v>Beoordeling criterium Interview</v>
      </c>
      <c r="B11" s="5"/>
      <c r="C11" s="30" t="s">
        <v>3</v>
      </c>
    </row>
    <row r="12" spans="1:4" ht="35.1" customHeight="1">
      <c r="A12" s="60" t="str">
        <f>'Beoordelen interview'!A3</f>
        <v>Vraag 1</v>
      </c>
      <c r="B12" s="6"/>
      <c r="C12" s="29" t="s">
        <v>3</v>
      </c>
    </row>
    <row r="13" spans="1:4" ht="159.94999999999999" customHeight="1">
      <c r="A13" s="61"/>
      <c r="B13" s="6"/>
      <c r="C13" s="28" t="s">
        <v>19</v>
      </c>
    </row>
    <row r="14" spans="1:4" ht="35.1" customHeight="1">
      <c r="A14" s="60" t="str">
        <f>'Beoordelen interview'!A4</f>
        <v>Vraag 2</v>
      </c>
      <c r="B14" s="6"/>
      <c r="C14" s="29" t="s">
        <v>3</v>
      </c>
    </row>
    <row r="15" spans="1:4" ht="159.94999999999999" customHeight="1">
      <c r="A15" s="61"/>
      <c r="B15" s="6"/>
      <c r="C15" s="28" t="s">
        <v>19</v>
      </c>
    </row>
    <row r="16" spans="1:4" ht="35.1" customHeight="1">
      <c r="A16" s="60" t="str">
        <f>'Beoordelen interview'!A5</f>
        <v>Vraag 3</v>
      </c>
      <c r="B16" s="6"/>
      <c r="C16" s="29" t="s">
        <v>3</v>
      </c>
    </row>
    <row r="17" spans="1:3" ht="159.94999999999999" customHeight="1">
      <c r="A17" s="61"/>
      <c r="B17" s="6"/>
      <c r="C17" s="28" t="s">
        <v>19</v>
      </c>
    </row>
    <row r="18" spans="1:3" ht="20.100000000000001" customHeight="1">
      <c r="A18" s="20"/>
      <c r="B18" s="7"/>
      <c r="C18" s="31"/>
    </row>
  </sheetData>
  <sheetProtection algorithmName="SHA-512" hashValue="BHRSf8rXrB2YeSGf4b1DU3jP3LpSitthc3YlRK2S1glqeGR6bQjjOhgARJy6y0IlOFcgTjH6TiW7cU+Cla3YaQ==" saltValue="gyabFZ8S6ms0cK+kYj1MiQ==" spinCount="100000" sheet="1" objects="1" scenarios="1"/>
  <mergeCells count="3">
    <mergeCell ref="A16:A17"/>
    <mergeCell ref="A12:A13"/>
    <mergeCell ref="A14:A15"/>
  </mergeCells>
  <dataValidations count="1">
    <dataValidation type="list" errorStyle="warning" allowBlank="1" showErrorMessage="1" error="Voer juiste waarde in. " sqref="C3 C7 C5 C12 C14 C16" xr:uid="{5D7B7A74-0515-5144-B615-8D262887E02D}">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8"/>
  <sheetViews>
    <sheetView showGridLines="0" workbookViewId="0">
      <pane xSplit="1" ySplit="1" topLeftCell="B2" activePane="bottomRight" state="frozen"/>
      <selection pane="bottomRight" activeCell="A9" sqref="A9:XFD14"/>
      <selection pane="bottomLeft" activeCell="A2" sqref="A2"/>
      <selection pane="topRight" activeCell="B1" sqref="B1"/>
    </sheetView>
  </sheetViews>
  <sheetFormatPr defaultColWidth="8.85546875" defaultRowHeight="12.95"/>
  <cols>
    <col min="1" max="1" width="90.42578125" style="1" customWidth="1"/>
    <col min="2" max="2" width="2.7109375" style="4" customWidth="1"/>
    <col min="3" max="3" width="45.85546875" style="8" customWidth="1"/>
    <col min="4" max="4" width="11.7109375" style="1" bestFit="1" customWidth="1"/>
    <col min="5" max="16384" width="8.85546875" style="1"/>
  </cols>
  <sheetData>
    <row r="1" spans="1:4" ht="50.1" customHeight="1">
      <c r="A1" s="18" t="s">
        <v>25</v>
      </c>
      <c r="B1" s="11"/>
      <c r="C1" s="32" t="s">
        <v>18</v>
      </c>
      <c r="D1" s="3"/>
    </row>
    <row r="2" spans="1:4" ht="39.950000000000003" customHeight="1">
      <c r="A2" s="19" t="str">
        <f>'Beoordelen open vragen'!A1</f>
        <v>Beoordeling criterium Open vragen</v>
      </c>
      <c r="B2" s="5"/>
      <c r="C2" s="30" t="s">
        <v>3</v>
      </c>
    </row>
    <row r="3" spans="1:4" ht="35.1" customHeight="1">
      <c r="A3" s="27" t="str">
        <f>'Beoordelen open vragen'!A3</f>
        <v>6.1.1 WERKWIJZE JAARREKENING (INTERIM EN EINDEJAARSCONTROLE) EN BEKOSTIGINGSCONTROLE (ASSURANCERAPPORTEN)</v>
      </c>
      <c r="B3" s="6"/>
      <c r="C3" s="29" t="s">
        <v>3</v>
      </c>
    </row>
    <row r="4" spans="1:4" ht="159.94999999999999" customHeight="1">
      <c r="A4" s="21" t="str">
        <f>'Beoordelen open vragen'!A4</f>
        <v>Zie bijlage 6 - Kwaliteit</v>
      </c>
      <c r="B4" s="6"/>
      <c r="C4" s="28" t="s">
        <v>19</v>
      </c>
    </row>
    <row r="5" spans="1:4" ht="35.1" customHeight="1">
      <c r="A5" s="27" t="str">
        <f>'Beoordelen open vragen'!A5</f>
        <v>6.1.2 	RAPPORTAGEVORM</v>
      </c>
      <c r="B5" s="6"/>
      <c r="C5" s="29" t="s">
        <v>3</v>
      </c>
    </row>
    <row r="6" spans="1:4" ht="159.94999999999999" customHeight="1">
      <c r="A6" s="21" t="str">
        <f>'Beoordelen open vragen'!A6</f>
        <v>Zie bijlage 6 - Kwaliteit</v>
      </c>
      <c r="B6" s="6"/>
      <c r="C6" s="28" t="s">
        <v>19</v>
      </c>
    </row>
    <row r="7" spans="1:4" ht="35.1" customHeight="1">
      <c r="A7" s="27" t="str">
        <f>'Beoordelen open vragen'!A7</f>
        <v>6.1.3 ADVIESROL/ KENNIS OP AANDACHTSGEBIEDEN</v>
      </c>
      <c r="B7" s="6"/>
      <c r="C7" s="29" t="s">
        <v>3</v>
      </c>
    </row>
    <row r="8" spans="1:4" ht="159.94999999999999" customHeight="1">
      <c r="A8" s="21" t="str">
        <f>'Beoordelen open vragen'!A8</f>
        <v>Zie bijlage 6 - Kwaliteit</v>
      </c>
      <c r="B8" s="6"/>
      <c r="C8" s="28" t="s">
        <v>19</v>
      </c>
    </row>
    <row r="9" spans="1:4" ht="20.100000000000001" customHeight="1">
      <c r="A9" s="20"/>
      <c r="B9" s="7"/>
      <c r="C9" s="31"/>
    </row>
    <row r="11" spans="1:4" ht="39.950000000000003" customHeight="1">
      <c r="A11" s="19" t="str">
        <f>'Beoordelen interview'!A1</f>
        <v>Beoordeling criterium Interview</v>
      </c>
      <c r="B11" s="5"/>
      <c r="C11" s="30" t="s">
        <v>3</v>
      </c>
    </row>
    <row r="12" spans="1:4" ht="35.1" customHeight="1">
      <c r="A12" s="60" t="str">
        <f>'Beoordelen interview'!A3</f>
        <v>Vraag 1</v>
      </c>
      <c r="B12" s="6"/>
      <c r="C12" s="29" t="s">
        <v>3</v>
      </c>
    </row>
    <row r="13" spans="1:4" ht="159.94999999999999" customHeight="1">
      <c r="A13" s="61"/>
      <c r="B13" s="6"/>
      <c r="C13" s="28" t="s">
        <v>19</v>
      </c>
    </row>
    <row r="14" spans="1:4" ht="35.1" customHeight="1">
      <c r="A14" s="60" t="str">
        <f>'Beoordelen interview'!A4</f>
        <v>Vraag 2</v>
      </c>
      <c r="B14" s="6"/>
      <c r="C14" s="29" t="s">
        <v>3</v>
      </c>
    </row>
    <row r="15" spans="1:4" ht="159.94999999999999" customHeight="1">
      <c r="A15" s="61"/>
      <c r="B15" s="6"/>
      <c r="C15" s="28" t="s">
        <v>19</v>
      </c>
    </row>
    <row r="16" spans="1:4" ht="35.1" customHeight="1">
      <c r="A16" s="60" t="str">
        <f>'Beoordelen interview'!A5</f>
        <v>Vraag 3</v>
      </c>
      <c r="B16" s="6"/>
      <c r="C16" s="29" t="s">
        <v>3</v>
      </c>
    </row>
    <row r="17" spans="1:3" ht="159.94999999999999" customHeight="1">
      <c r="A17" s="61"/>
      <c r="B17" s="6"/>
      <c r="C17" s="28" t="s">
        <v>19</v>
      </c>
    </row>
    <row r="18" spans="1:3" ht="20.100000000000001" customHeight="1">
      <c r="A18" s="20"/>
      <c r="B18" s="7"/>
      <c r="C18" s="31"/>
    </row>
  </sheetData>
  <sheetProtection algorithmName="SHA-512" hashValue="iOm8uXVCAjBNQ7R1IHf66C7WSk1oGn8vQcq/pPpzDaTMJZK87L99n3ufLHuybvgCIywADBfhOyvyFAcGnugx9w==" saltValue="ZaeJbQGyc8nIqx7AI73MUQ==" spinCount="100000" sheet="1" objects="1" scenarios="1"/>
  <mergeCells count="3">
    <mergeCell ref="A16:A17"/>
    <mergeCell ref="A12:A13"/>
    <mergeCell ref="A14:A15"/>
  </mergeCells>
  <dataValidations count="1">
    <dataValidation type="list" errorStyle="warning" allowBlank="1" showErrorMessage="1" error="Voer juiste waarde in. " sqref="C3 C7 C5 C12 C14 C16" xr:uid="{5CDC8B8E-8154-6943-BB33-9F336D4D3F49}">
      <formula1>Score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C6A63ACD99924C8009FEC8E8CC3F8D" ma:contentTypeVersion="3" ma:contentTypeDescription="Een nieuw document maken." ma:contentTypeScope="" ma:versionID="f5fe27820a7299cbc263cfdd0d487cb3">
  <xsd:schema xmlns:xsd="http://www.w3.org/2001/XMLSchema" xmlns:xs="http://www.w3.org/2001/XMLSchema" xmlns:p="http://schemas.microsoft.com/office/2006/metadata/properties" xmlns:ns2="53d96597-5932-4ae0-af8a-3ddde52b19c3" targetNamespace="http://schemas.microsoft.com/office/2006/metadata/properties" ma:root="true" ma:fieldsID="3f882d9f827afe5f7d8ac29b1d87a845" ns2:_="">
    <xsd:import namespace="53d96597-5932-4ae0-af8a-3ddde52b19c3"/>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d96597-5932-4ae0-af8a-3ddde52b19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16D316-CC77-4B53-9D89-31EBE88A45A7}"/>
</file>

<file path=customXml/itemProps2.xml><?xml version="1.0" encoding="utf-8"?>
<ds:datastoreItem xmlns:ds="http://schemas.openxmlformats.org/officeDocument/2006/customXml" ds:itemID="{17B9267F-A2DB-4A1F-A6C9-3CB84E6EEC7F}"/>
</file>

<file path=customXml/itemProps3.xml><?xml version="1.0" encoding="utf-8"?>
<ds:datastoreItem xmlns:ds="http://schemas.openxmlformats.org/officeDocument/2006/customXml" ds:itemID="{08003059-B5C1-4E01-A065-3D67168AEE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Rob Bennink</cp:lastModifiedBy>
  <cp:revision/>
  <dcterms:created xsi:type="dcterms:W3CDTF">2006-09-16T00:00:00Z</dcterms:created>
  <dcterms:modified xsi:type="dcterms:W3CDTF">2023-12-08T10:26:28Z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0x010100D2C6A63ACD99924C8009FEC8E8CC3F8D</vt:lpwstr>
  </property>
</Properties>
</file>