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ad.rws.nl\p-dfs01\afdeling\cd\BV_IUC\Algemeen\04 CatMan\04 WPO\02 Aanbestedingen\06 Kantoorinrichting\31188503 (P1) Circulair KI 2023 FMH, DJI etc\04 Nota van Inlichtingen\Nota van Inlichtingen\NvI 1\"/>
    </mc:Choice>
  </mc:AlternateContent>
  <bookViews>
    <workbookView xWindow="0" yWindow="0" windowWidth="28800" windowHeight="14985" activeTab="4"/>
  </bookViews>
  <sheets>
    <sheet name="Toelichting" sheetId="2" r:id="rId1"/>
    <sheet name="Perceel 1" sheetId="1" r:id="rId2"/>
    <sheet name="Perceel 2" sheetId="3" r:id="rId3"/>
    <sheet name="Perceel 3" sheetId="4" r:id="rId4"/>
    <sheet name="Perceel 4" sheetId="5" r:id="rId5"/>
    <sheet name="Totaal" sheetId="6" r:id="rId6"/>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7" i="4" l="1"/>
  <c r="B39" i="1"/>
  <c r="D20" i="1"/>
  <c r="D28" i="1"/>
  <c r="D36" i="1"/>
  <c r="D24" i="4" l="1"/>
  <c r="D25" i="4"/>
  <c r="F56" i="5" l="1"/>
  <c r="F59" i="5"/>
  <c r="E59" i="5"/>
  <c r="D14" i="5" l="1"/>
  <c r="D13" i="5"/>
  <c r="E62" i="5"/>
  <c r="D12" i="1"/>
  <c r="A15" i="2"/>
  <c r="A14" i="2"/>
  <c r="A13" i="2"/>
  <c r="A12" i="2"/>
  <c r="D15" i="5" l="1"/>
  <c r="D29" i="4" l="1"/>
  <c r="D16" i="4" l="1"/>
  <c r="D18" i="1" l="1"/>
  <c r="D17" i="1"/>
  <c r="D16" i="1"/>
  <c r="D15" i="1"/>
  <c r="D14" i="1"/>
  <c r="D13" i="1"/>
  <c r="D11" i="1"/>
  <c r="D24" i="3" l="1"/>
  <c r="D23" i="3"/>
  <c r="D15" i="4" l="1"/>
  <c r="D14" i="4" l="1"/>
  <c r="D30" i="4" l="1"/>
  <c r="C31" i="4" s="1"/>
  <c r="D22" i="4"/>
  <c r="D21" i="4"/>
  <c r="C26" i="4" s="1"/>
  <c r="D13" i="4"/>
  <c r="D10" i="4"/>
  <c r="D11" i="4"/>
  <c r="D10" i="5" l="1"/>
  <c r="G96" i="5" l="1"/>
  <c r="F96" i="5"/>
  <c r="E96" i="5"/>
  <c r="D40" i="3"/>
  <c r="D39" i="3"/>
  <c r="D38" i="3"/>
  <c r="D37" i="3"/>
  <c r="D32" i="3"/>
  <c r="D31" i="3"/>
  <c r="D30" i="3"/>
  <c r="D29" i="3"/>
  <c r="D20" i="3"/>
  <c r="D19" i="3"/>
  <c r="D22" i="3"/>
  <c r="D21" i="3"/>
  <c r="D18" i="3"/>
  <c r="D17" i="3"/>
  <c r="D23" i="1"/>
  <c r="D34" i="1"/>
  <c r="D34" i="3" l="1"/>
  <c r="D26" i="3"/>
  <c r="D42" i="3"/>
  <c r="D33" i="1"/>
  <c r="D32" i="1"/>
  <c r="D31" i="1"/>
  <c r="D26" i="1"/>
  <c r="D25" i="1"/>
  <c r="D24" i="1"/>
  <c r="G86" i="5"/>
  <c r="F86" i="5"/>
  <c r="E86" i="5"/>
  <c r="F83" i="5"/>
  <c r="E83" i="5"/>
  <c r="B87" i="5" s="1"/>
  <c r="G93" i="5"/>
  <c r="F93" i="5"/>
  <c r="E93" i="5"/>
  <c r="G77" i="5"/>
  <c r="F77" i="5"/>
  <c r="E77" i="5"/>
  <c r="G68" i="5"/>
  <c r="F68" i="5"/>
  <c r="E68" i="5"/>
  <c r="G71" i="5"/>
  <c r="F71" i="5"/>
  <c r="E71" i="5"/>
  <c r="E56" i="5"/>
  <c r="F53" i="5"/>
  <c r="E53" i="5"/>
  <c r="B63" i="5" s="1"/>
  <c r="G47" i="5"/>
  <c r="F47" i="5"/>
  <c r="E47" i="5"/>
  <c r="F35" i="5"/>
  <c r="G35" i="5"/>
  <c r="F38" i="5"/>
  <c r="G38" i="5"/>
  <c r="D12" i="4"/>
  <c r="C18" i="4" s="1"/>
  <c r="B39" i="4" s="1"/>
  <c r="G36" i="4"/>
  <c r="F36" i="4"/>
  <c r="E36" i="4"/>
  <c r="B97" i="5" l="1"/>
  <c r="B78" i="5"/>
  <c r="B72" i="5"/>
  <c r="B44" i="3"/>
  <c r="B6" i="6" s="1"/>
  <c r="G44" i="5"/>
  <c r="F44" i="5"/>
  <c r="E44" i="5"/>
  <c r="B48" i="5" s="1"/>
  <c r="E38" i="5"/>
  <c r="E35" i="5"/>
  <c r="B39" i="5" s="1"/>
  <c r="G28" i="5"/>
  <c r="F28" i="5"/>
  <c r="E28" i="5"/>
  <c r="G25" i="5"/>
  <c r="F25" i="5"/>
  <c r="E25" i="5"/>
  <c r="G22" i="5"/>
  <c r="F22" i="5"/>
  <c r="E22" i="5"/>
  <c r="B29" i="5" s="1"/>
  <c r="D16" i="5"/>
  <c r="D12" i="5"/>
  <c r="D11" i="5"/>
  <c r="D17" i="5" l="1"/>
  <c r="B99" i="5" s="1"/>
  <c r="B8" i="6"/>
  <c r="B10" i="6" l="1"/>
  <c r="B4" i="6"/>
</calcChain>
</file>

<file path=xl/sharedStrings.xml><?xml version="1.0" encoding="utf-8"?>
<sst xmlns="http://schemas.openxmlformats.org/spreadsheetml/2006/main" count="277" uniqueCount="135">
  <si>
    <t>Bijlage 3A Prijsinvulformulier</t>
  </si>
  <si>
    <t>Dienstverlening</t>
  </si>
  <si>
    <t>Activiteit</t>
  </si>
  <si>
    <t>Tarief</t>
  </si>
  <si>
    <t>Totaal</t>
  </si>
  <si>
    <t>Toelichting inschrijving ten behoeve van perceel 1 t/m 4</t>
  </si>
  <si>
    <t>De ingediende prijzen, zijn de prijzen die bij uitnutting van de overeenkomst gehandhaafd worden. De prijzen dienen realistisch en in logisch verband met elkaar te staan.</t>
  </si>
  <si>
    <t xml:space="preserve">Producten </t>
  </si>
  <si>
    <t>Fictief aantal</t>
  </si>
  <si>
    <t>Dienstverlening t.b.v. circulaire kantoorinrichting DJI en overige Deelnemers</t>
  </si>
  <si>
    <t>Perceel 1</t>
  </si>
  <si>
    <t>Dienstverlening t.b.v. circulaire kantoorinrichting FMH en overige Deelnemers</t>
  </si>
  <si>
    <t>Perceel 3</t>
  </si>
  <si>
    <t xml:space="preserve">Levering nieuw circulair meubilair Werkplekstoelen </t>
  </si>
  <si>
    <t>Leveringen</t>
  </si>
  <si>
    <t>Perceel 4</t>
  </si>
  <si>
    <t>Levering nieuw circulair meubilair Plaat &amp; Overig</t>
  </si>
  <si>
    <t>Totale inschrijfprijs per perceel</t>
  </si>
  <si>
    <t>Perceel 1 Dienstverlening DJI en overige Deelnemers</t>
  </si>
  <si>
    <t>Perceel 2 Dienstverlening FMH en overige Deelnemers</t>
  </si>
  <si>
    <t>Perceel 3 Nieuw circulair meubilair Werkplekstoelen</t>
  </si>
  <si>
    <t>Perceel 4 Nieuw circulair meubilair Plaat &amp; Overig</t>
  </si>
  <si>
    <r>
      <rPr>
        <b/>
        <sz val="9"/>
        <color theme="1"/>
        <rFont val="Verdana"/>
        <family val="2"/>
      </rPr>
      <t>Voor perceel 1</t>
    </r>
    <r>
      <rPr>
        <sz val="9"/>
        <color theme="1"/>
        <rFont val="Verdana"/>
        <family val="2"/>
      </rPr>
      <t xml:space="preserve">: De Inschrijfprijs in </t>
    </r>
    <r>
      <rPr>
        <b/>
        <sz val="9"/>
        <color theme="1"/>
        <rFont val="Verdana"/>
        <family val="2"/>
      </rPr>
      <t>cel B4</t>
    </r>
    <r>
      <rPr>
        <sz val="9"/>
        <color theme="1"/>
        <rFont val="Verdana"/>
        <family val="2"/>
      </rPr>
      <t xml:space="preserve"> dient ook op het Inschrijfbiljet in </t>
    </r>
    <r>
      <rPr>
        <b/>
        <sz val="9"/>
        <color theme="1"/>
        <rFont val="Verdana"/>
        <family val="2"/>
      </rPr>
      <t>bijlage 3.1</t>
    </r>
    <r>
      <rPr>
        <sz val="9"/>
        <color theme="1"/>
        <rFont val="Verdana"/>
        <family val="2"/>
      </rPr>
      <t xml:space="preserve"> te worden ingevuld. </t>
    </r>
  </si>
  <si>
    <r>
      <rPr>
        <b/>
        <sz val="9"/>
        <color theme="1"/>
        <rFont val="Verdana"/>
        <family val="2"/>
      </rPr>
      <t>Voor perceel 2</t>
    </r>
    <r>
      <rPr>
        <sz val="9"/>
        <color theme="1"/>
        <rFont val="Verdana"/>
        <family val="2"/>
      </rPr>
      <t xml:space="preserve">: De Inschrijfprijs in </t>
    </r>
    <r>
      <rPr>
        <b/>
        <sz val="9"/>
        <color theme="1"/>
        <rFont val="Verdana"/>
        <family val="2"/>
      </rPr>
      <t>cel B6</t>
    </r>
    <r>
      <rPr>
        <sz val="9"/>
        <color theme="1"/>
        <rFont val="Verdana"/>
        <family val="2"/>
      </rPr>
      <t xml:space="preserve"> dient ook op het Inschrijfbiljet in </t>
    </r>
    <r>
      <rPr>
        <b/>
        <sz val="9"/>
        <color theme="1"/>
        <rFont val="Verdana"/>
        <family val="2"/>
      </rPr>
      <t>bijlage 3.2</t>
    </r>
    <r>
      <rPr>
        <sz val="9"/>
        <color theme="1"/>
        <rFont val="Verdana"/>
        <family val="2"/>
      </rPr>
      <t xml:space="preserve"> te worden ingevuld. </t>
    </r>
  </si>
  <si>
    <r>
      <rPr>
        <b/>
        <sz val="9"/>
        <color theme="1"/>
        <rFont val="Verdana"/>
        <family val="2"/>
      </rPr>
      <t>Voor perceel 3</t>
    </r>
    <r>
      <rPr>
        <sz val="9"/>
        <color theme="1"/>
        <rFont val="Verdana"/>
        <family val="2"/>
      </rPr>
      <t xml:space="preserve">: De Inschrijfprijs in </t>
    </r>
    <r>
      <rPr>
        <b/>
        <sz val="9"/>
        <color theme="1"/>
        <rFont val="Verdana"/>
        <family val="2"/>
      </rPr>
      <t>cel B8</t>
    </r>
    <r>
      <rPr>
        <sz val="9"/>
        <color theme="1"/>
        <rFont val="Verdana"/>
        <family val="2"/>
      </rPr>
      <t xml:space="preserve"> dient ook op het Inschrijfbiljet in </t>
    </r>
    <r>
      <rPr>
        <b/>
        <sz val="9"/>
        <color theme="1"/>
        <rFont val="Verdana"/>
        <family val="2"/>
      </rPr>
      <t>bijlage 3.3</t>
    </r>
    <r>
      <rPr>
        <sz val="9"/>
        <color theme="1"/>
        <rFont val="Verdana"/>
        <family val="2"/>
      </rPr>
      <t xml:space="preserve"> te worden ingevuld. </t>
    </r>
  </si>
  <si>
    <r>
      <rPr>
        <b/>
        <sz val="9"/>
        <color theme="1"/>
        <rFont val="Verdana"/>
        <family val="2"/>
      </rPr>
      <t>Voor perceel 4</t>
    </r>
    <r>
      <rPr>
        <sz val="9"/>
        <color theme="1"/>
        <rFont val="Verdana"/>
        <family val="2"/>
      </rPr>
      <t xml:space="preserve">: De Inschrijfprijs in </t>
    </r>
    <r>
      <rPr>
        <b/>
        <sz val="9"/>
        <color theme="1"/>
        <rFont val="Verdana"/>
        <family val="2"/>
      </rPr>
      <t>cel B10</t>
    </r>
    <r>
      <rPr>
        <sz val="9"/>
        <color theme="1"/>
        <rFont val="Verdana"/>
        <family val="2"/>
      </rPr>
      <t xml:space="preserve"> dient ook op het Inschrijfbiljet in </t>
    </r>
    <r>
      <rPr>
        <b/>
        <sz val="9"/>
        <color theme="1"/>
        <rFont val="Verdana"/>
        <family val="2"/>
      </rPr>
      <t>bijlage 3.4</t>
    </r>
    <r>
      <rPr>
        <sz val="9"/>
        <color theme="1"/>
        <rFont val="Verdana"/>
        <family val="2"/>
      </rPr>
      <t xml:space="preserve"> te worden ingevuld. </t>
    </r>
  </si>
  <si>
    <t>Subtotaal</t>
  </si>
  <si>
    <t xml:space="preserve">Fictief aantal </t>
  </si>
  <si>
    <t>Prijs</t>
  </si>
  <si>
    <t>subtotaal</t>
  </si>
  <si>
    <t>160 x 80</t>
  </si>
  <si>
    <t>Totaal Perceel 2</t>
  </si>
  <si>
    <t>Lockersloten elektronisch</t>
  </si>
  <si>
    <t>Zit-zit handverstelbaar</t>
  </si>
  <si>
    <t>Zit-zit elektrisch</t>
  </si>
  <si>
    <t>Zit-sta elektrisch</t>
  </si>
  <si>
    <t>Gestoffeerd</t>
  </si>
  <si>
    <t>Ongestoffeerd</t>
  </si>
  <si>
    <t>Vier poots</t>
  </si>
  <si>
    <t>Stervoet</t>
  </si>
  <si>
    <t>Slede</t>
  </si>
  <si>
    <t>Fauteuil</t>
  </si>
  <si>
    <t>200 x 100</t>
  </si>
  <si>
    <t>Lockerkasten</t>
  </si>
  <si>
    <t>Romp met 1 afdeling van 4 lockers</t>
  </si>
  <si>
    <t>Romp met 2 afdelingen van 4 lockers</t>
  </si>
  <si>
    <t>Romp met 3 afdelingen van 4 lockers</t>
  </si>
  <si>
    <t>Elektronisch slot</t>
  </si>
  <si>
    <t>Schaamschot</t>
  </si>
  <si>
    <t>180 x 90</t>
  </si>
  <si>
    <t>Privacy/ afscherming</t>
  </si>
  <si>
    <t>Synchroommechanisme</t>
  </si>
  <si>
    <t>Multidynamisch</t>
  </si>
  <si>
    <t>24 uursstoel</t>
  </si>
  <si>
    <t>Vitaliteit- zitmeubilair</t>
  </si>
  <si>
    <t>Zit-sta kruk met gasveer</t>
  </si>
  <si>
    <t>Stahulp met gestoffeerde zitting</t>
  </si>
  <si>
    <t>Zadelkruk</t>
  </si>
  <si>
    <t>Zichtschot/ akoestisch schot</t>
  </si>
  <si>
    <t>120 x 80</t>
  </si>
  <si>
    <t>Sleutel</t>
  </si>
  <si>
    <t xml:space="preserve">Verrijdbaar </t>
  </si>
  <si>
    <t>Niet verrijdbaar</t>
  </si>
  <si>
    <t>Klap verrijdbaar</t>
  </si>
  <si>
    <t>Bureau inclusief 220 Volt aansluiting T poot</t>
  </si>
  <si>
    <t>zonder meubilair</t>
  </si>
  <si>
    <t>met laptopplank + hoge kruk</t>
  </si>
  <si>
    <t>met stoel en werkblad</t>
  </si>
  <si>
    <t>vergadertafels</t>
  </si>
  <si>
    <t>overlegtafels</t>
  </si>
  <si>
    <t>rond</t>
  </si>
  <si>
    <t>vierkant</t>
  </si>
  <si>
    <t>statafel</t>
  </si>
  <si>
    <t>Inventariseren en aanbrengen informatiedrager op bestaand meubilair bij OG (QR code met RFID tag) per 100 meubelitems (zie eis A10)</t>
  </si>
  <si>
    <t>gemiddelde prijs per 100 bureaus 160x80 handverstelbaar</t>
  </si>
  <si>
    <t>gemiddelde prijs per 100 bureaustoelen</t>
  </si>
  <si>
    <t>gemiddelde prijs per 100 vergadertafels 160x80</t>
  </si>
  <si>
    <t>gemiddelde prijs 100 slede vergaderstoelen gestoffeerd</t>
  </si>
  <si>
    <t>Voor onderstaande prijzen geldt dat opdrachtnemer extern gebruikt meubilair gebruikt. De kwaliteit van het op te leveren meubiulair voldoen aan hetgeen beschreven in het PvE</t>
  </si>
  <si>
    <t>Voor onderstaande prijzen geldt dat opdrachtnemer meubilair krijgt aangeleverd door opdrachtgever van ca 15 jaar oud. Opdrachtnemer dient deze te refurbishen conform de kwaliteit zoals omschreven in het PvE.</t>
  </si>
  <si>
    <t>Perceel 2</t>
  </si>
  <si>
    <t>Tarief advies en ondersteuning ten behoeve van verder optimaliseren (zonder levering), zie eis A8. (uurtarief)</t>
  </si>
  <si>
    <t>Prijs per gebruikte m3 opslag per maand (zie eis A15)</t>
  </si>
  <si>
    <t>Tarief onderhoud meubilair (per uur)</t>
  </si>
  <si>
    <t>Tarief reparatie meubilair (per uur)</t>
  </si>
  <si>
    <t>Totaal Perceel 4</t>
  </si>
  <si>
    <t>Totaal Perceel 1</t>
  </si>
  <si>
    <t>Inschrijver dient de voor de percelen waarop zij inschrijft de kolom tarief in te vullen. In deze cellen dient  het netto tarief exclusief BTW te worden ingevuld. Het Prijsinvulformulier is met betrekking tot het invoeren van een tarief beperkt tot twee cijfers achter de komma. Indien er een prijs wordt ingevoerd met meer cijfers achter de komma, dan wordt dit automatisch afgerond.</t>
  </si>
  <si>
    <t>Per perceel waarop Inschrijver wil inschrijven vult zij de betreffende tarieven in.
Per perceel waarop Inschrijver inschrijft wordt in dit Prijsinvulformulier een totaalprijs berekend welke in de groene balk staat aangegeven. Dit totaalbedrag komt overeen met het totaalbedrag per perceel in het tabblad "Totaal".
Inschrijver dient de bedragen uit het tabblad "Totaal" per in te schrijven perceel over te nemen op het betreffende Inschrijfbiljet voor dat perceel, bijlage 3.1 t/m 3.4</t>
  </si>
  <si>
    <t>Achtergrondinfo FMH</t>
  </si>
  <si>
    <t>FMH heeft momenteel ca. 17000 bureaustoelen in gebruik  in +- 20 panden(2200 Ahrend 2020, 13000 Gispen Zinn, 1700 A230 refurbish)</t>
  </si>
  <si>
    <t>FMH heeft momenteel overwegend Gispen (7000 st) Ahrend (3700 st) en Drentea (2800 st) bureaus in gebruik.</t>
  </si>
  <si>
    <t>*Onder servicebeurt bureaus wordt verstaan: Het controleren, reinigen, smeren van alle bewegende delen en vastzetten van loszittende onderdelen (exclusief te vervangen onderdelen).</t>
  </si>
  <si>
    <t>**Onder servicebeurt wordt verstaan: controleren, reinigen, smeren van alle bewegende delen. Vastzetten van loszittende onderdelen, gasveer nakijken en smeren, reinigen van de 
stoffering (zitting en rugleuning) en uitvoeren kleine reparaties aan bedieningsknoppen die door slijtage niet meer goed functioneren (inclusief te vervangen bedieningsknoppen)</t>
  </si>
  <si>
    <t xml:space="preserve">losse sleutel </t>
  </si>
  <si>
    <t>Tarief interieurontwerp en advies (zonder levering) uurtarief, ook geldig als uurtarief voor eis A9, PvE perceel 1,2, Bijlage 2.1</t>
  </si>
  <si>
    <t xml:space="preserve">Servicebeurt* bestaand standaard bureau elektrisch verstelbaar zit-zit / zit-sta (preventief). Prijs per bureau uitgaande van een "batch" van 250 bureau's </t>
  </si>
  <si>
    <t>Servicebeurt** bestaande standaard bureaustoel. Prijs per bureaustoel uitgaande van een "batch" van 250 bureaustoelen</t>
  </si>
  <si>
    <t>Totaal Perceel 3</t>
  </si>
  <si>
    <t>Conform H9 Beschrijvend Document is er per perceel een bandbreedte opgsteld. Indien er buiten de bandbreedte wordt ingeschreven, wordt de inschrijving terzijde gelegd. De bandbreedte per perceel betreft:</t>
  </si>
  <si>
    <t>Aantallen zijn Fictief. Hieraan kunnen geen rechten worden ontleend</t>
  </si>
  <si>
    <t>Tarief per stuk</t>
  </si>
  <si>
    <t xml:space="preserve">Tarief per stuk </t>
  </si>
  <si>
    <t>Extra lage gasveer</t>
  </si>
  <si>
    <t>Extra hoge gasveer</t>
  </si>
  <si>
    <t>Onderstel tbv personen &lt;120 kg</t>
  </si>
  <si>
    <t>Onderstel tb personen &gt; 120 kg</t>
  </si>
  <si>
    <t>Instelbare lendesteun (luchtpompje)</t>
  </si>
  <si>
    <t>Hoofdsteun (in hoogte en diepte verstelbaar)</t>
  </si>
  <si>
    <t xml:space="preserve">Zittingen </t>
  </si>
  <si>
    <t>Observatie/ bewaking</t>
  </si>
  <si>
    <t>Combinatiewerkzaamheden</t>
  </si>
  <si>
    <t>1 persoons (max 2 m2)</t>
  </si>
  <si>
    <t>2 persoons (Max 2 m2)</t>
  </si>
  <si>
    <t xml:space="preserve">Opzetcontactblok 2 x 220 volt </t>
  </si>
  <si>
    <t xml:space="preserve">Opzetcontactblok 3 x 220 volt </t>
  </si>
  <si>
    <t xml:space="preserve">Perceel 4: Bandbreedte Minimum € 3.909.000 - Maximum € 11.726.000 </t>
  </si>
  <si>
    <t xml:space="preserve">Perceel 2: Bandbreedte Minimum € 322.000 - Maximum € 965.000 </t>
  </si>
  <si>
    <t xml:space="preserve">Perceel 1: Bandbreedte Minimum € 322.000 - Maximum € 965.000 </t>
  </si>
  <si>
    <t xml:space="preserve">Perceel 3: Bandbreedte Minimum € 768.000 - Maximum € 3.053.000 </t>
  </si>
  <si>
    <t>De kolom Tarief is aangegeven in de kleur van deze cel.</t>
  </si>
  <si>
    <t>Slingermechanisme van een verstelbaar bureau</t>
  </si>
  <si>
    <t>diameter 180/ 180 x 180</t>
  </si>
  <si>
    <t>diameter 80/ 80 x 80</t>
  </si>
  <si>
    <t>N.V.T.</t>
  </si>
  <si>
    <t xml:space="preserve">120 x 80 opzetcontactblok 2 x 220 volt en kabelgoot met 4 positiecontactdoos met 3 meter aansluitkabel </t>
  </si>
  <si>
    <t>160 x 80 opzetcontactblok 2 x 220 volt en kabelgoot met 4 positiecontactdoos met 3 meter aansluitkabel</t>
  </si>
  <si>
    <t xml:space="preserve">180 x 90 opzetcontactblok 3 x 220 volt en kabelgoot met 6 positiecontactdoos met 3 meter aansluitkabel  </t>
  </si>
  <si>
    <t>4 positiecontactdoos met 3 meter aansluitkabel (in kabelgoot)</t>
  </si>
  <si>
    <t>6 positiecontactdoos met 3 meter aansluitkabel (in kabelgoot)</t>
  </si>
  <si>
    <t>Standaard bureaustoel gestoffeerd</t>
  </si>
  <si>
    <t>Standaard bureaustoel netweave</t>
  </si>
  <si>
    <t>Meerprijs cable cubby 2x 230 Volt + 2x USB (1x A en 1x C)</t>
  </si>
  <si>
    <t>Gesloten Belcel met 2 electrapunten</t>
  </si>
  <si>
    <t>Vergaderstoel uit dezelfde stoelenlijn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</si>
</sst>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quot;* #,##0.00_);_(&quot;€&quot;* \(#,##0.00\);_(&quot;€&quot;* &quot;-&quot;??_);_(@_)"/>
    <numFmt numFmtId="165" formatCode="_(* #,##0.00_);_(* \(#,##0.00\);_(* &quot;-&quot;??_);_(@_)"/>
    <numFmt numFmtId="166" formatCode="&quot;€&quot;\ #,##0.00"/>
  </numFmts>
  <fonts count="15" x14ac:knownFonts="1">
    <font>
      <sz val="9"/>
      <color theme="1"/>
      <name val="Verdana"/>
      <family val="2"/>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b/>
      <sz val="18"/>
      <color theme="1"/>
      <name val="Verdana"/>
      <family val="2"/>
    </font>
    <font>
      <b/>
      <sz val="16"/>
      <color theme="1"/>
      <name val="Verdana"/>
      <family val="2"/>
    </font>
    <font>
      <b/>
      <sz val="9"/>
      <name val="Verdana"/>
      <family val="2"/>
    </font>
    <font>
      <sz val="9"/>
      <name val="Verdana"/>
      <family val="2"/>
    </font>
    <font>
      <sz val="9"/>
      <color rgb="FFFF0000"/>
      <name val="Verdana"/>
      <family val="2"/>
    </font>
    <font>
      <sz val="12"/>
      <color theme="1"/>
      <name val="Calibri"/>
      <family val="2"/>
      <scheme val="minor"/>
    </font>
    <font>
      <sz val="10"/>
      <name val="Arial"/>
      <family val="2"/>
    </font>
    <font>
      <sz val="10"/>
      <color indexed="64"/>
      <name val="Arial"/>
      <family val="2"/>
    </font>
    <font>
      <b/>
      <sz val="10"/>
      <color theme="1"/>
      <name val="Verdana"/>
      <family val="2"/>
    </font>
    <font>
      <sz val="1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4" tint="0.39997558519241921"/>
        <bgColor indexed="64"/>
      </patternFill>
    </fill>
    <fill>
      <patternFill patternType="solid">
        <fgColor theme="0"/>
        <bgColor indexed="64"/>
      </patternFill>
    </fill>
    <fill>
      <patternFill patternType="solid">
        <fgColor theme="7" tint="0.59999389629810485"/>
        <bgColor indexed="64"/>
      </patternFill>
    </fill>
    <fill>
      <patternFill patternType="solid">
        <fgColor rgb="FF00B050"/>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C000"/>
        <bgColor indexed="64"/>
      </patternFill>
    </fill>
    <fill>
      <patternFill patternType="solid">
        <fgColor rgb="FFFFFFCC"/>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6">
    <xf numFmtId="0" fontId="0" fillId="0" borderId="0"/>
    <xf numFmtId="0" fontId="3" fillId="0" borderId="0"/>
    <xf numFmtId="0" fontId="10" fillId="0" borderId="0"/>
    <xf numFmtId="0" fontId="11" fillId="0" borderId="0"/>
    <xf numFmtId="9" fontId="11" fillId="0" borderId="0" applyFont="0" applyFill="0" applyBorder="0" applyAlignment="0" applyProtection="0"/>
    <xf numFmtId="9" fontId="10" fillId="0" borderId="0" applyFont="0" applyFill="0" applyBorder="0" applyAlignment="0" applyProtection="0"/>
    <xf numFmtId="0" fontId="12" fillId="0" borderId="0"/>
    <xf numFmtId="165" fontId="10" fillId="0" borderId="0" applyFont="0" applyFill="0" applyBorder="0" applyAlignment="0" applyProtection="0"/>
    <xf numFmtId="164" fontId="10" fillId="0" borderId="0" applyFont="0" applyFill="0" applyBorder="0" applyAlignment="0" applyProtection="0"/>
    <xf numFmtId="0" fontId="2" fillId="0" borderId="0"/>
    <xf numFmtId="164" fontId="3" fillId="0" borderId="0" applyFont="0" applyFill="0" applyBorder="0" applyAlignment="0" applyProtection="0"/>
    <xf numFmtId="0" fontId="1" fillId="0" borderId="0"/>
    <xf numFmtId="0" fontId="3" fillId="0" borderId="0"/>
    <xf numFmtId="0" fontId="3" fillId="0" borderId="0"/>
    <xf numFmtId="0" fontId="3" fillId="0" borderId="0"/>
    <xf numFmtId="164" fontId="1" fillId="0" borderId="0" applyFont="0" applyFill="0" applyBorder="0" applyAlignment="0" applyProtection="0"/>
  </cellStyleXfs>
  <cellXfs count="142">
    <xf numFmtId="0" fontId="0" fillId="0" borderId="0" xfId="0"/>
    <xf numFmtId="0" fontId="4" fillId="0" borderId="0" xfId="0" applyFont="1"/>
    <xf numFmtId="0" fontId="6" fillId="0" borderId="0" xfId="0" applyFont="1"/>
    <xf numFmtId="166" fontId="0" fillId="0" borderId="0" xfId="0" applyNumberFormat="1"/>
    <xf numFmtId="166" fontId="0" fillId="3" borderId="0" xfId="0" applyNumberFormat="1" applyFill="1"/>
    <xf numFmtId="166" fontId="0" fillId="0" borderId="0" xfId="0" applyNumberFormat="1" applyFill="1"/>
    <xf numFmtId="0" fontId="4" fillId="3" borderId="0" xfId="0" applyFont="1" applyFill="1"/>
    <xf numFmtId="0" fontId="0" fillId="3" borderId="0" xfId="0" applyFill="1"/>
    <xf numFmtId="166" fontId="4" fillId="3" borderId="0" xfId="0" applyNumberFormat="1" applyFont="1" applyFill="1"/>
    <xf numFmtId="0" fontId="4" fillId="5" borderId="0" xfId="0" applyFont="1" applyFill="1"/>
    <xf numFmtId="0" fontId="0" fillId="5" borderId="0" xfId="0" applyFill="1"/>
    <xf numFmtId="166" fontId="4" fillId="5" borderId="0" xfId="0" applyNumberFormat="1" applyFont="1" applyFill="1"/>
    <xf numFmtId="0" fontId="4" fillId="3" borderId="0" xfId="0" applyFont="1" applyFill="1" applyAlignment="1">
      <alignment horizontal="center" vertical="center"/>
    </xf>
    <xf numFmtId="0" fontId="4" fillId="3" borderId="0" xfId="0" applyFont="1" applyFill="1" applyAlignment="1">
      <alignment horizontal="center" vertical="center" wrapText="1"/>
    </xf>
    <xf numFmtId="166" fontId="0" fillId="0" borderId="0" xfId="0" applyNumberFormat="1" applyBorder="1"/>
    <xf numFmtId="0" fontId="0" fillId="0" borderId="0" xfId="0" applyBorder="1"/>
    <xf numFmtId="0" fontId="0" fillId="0" borderId="0" xfId="0" applyFill="1" applyBorder="1"/>
    <xf numFmtId="0" fontId="4" fillId="0" borderId="0" xfId="0" applyFont="1" applyFill="1"/>
    <xf numFmtId="0" fontId="0" fillId="0" borderId="0" xfId="0" applyFill="1"/>
    <xf numFmtId="166" fontId="4" fillId="0" borderId="0" xfId="0" applyNumberFormat="1" applyFont="1" applyFill="1"/>
    <xf numFmtId="166" fontId="0" fillId="5" borderId="0" xfId="0" applyNumberFormat="1" applyFill="1"/>
    <xf numFmtId="3" fontId="0" fillId="0" borderId="0" xfId="0" applyNumberFormat="1" applyAlignment="1">
      <alignment horizontal="center"/>
    </xf>
    <xf numFmtId="4" fontId="0" fillId="0" borderId="0" xfId="0" applyNumberFormat="1" applyFill="1"/>
    <xf numFmtId="0" fontId="4" fillId="3" borderId="0" xfId="0" applyFont="1" applyFill="1" applyAlignment="1">
      <alignment wrapText="1"/>
    </xf>
    <xf numFmtId="0" fontId="0" fillId="0" borderId="0" xfId="0" applyAlignment="1">
      <alignment horizontal="center"/>
    </xf>
    <xf numFmtId="0" fontId="0" fillId="6" borderId="0" xfId="0" applyFill="1"/>
    <xf numFmtId="1" fontId="0" fillId="0" borderId="0" xfId="0" applyNumberFormat="1" applyFill="1"/>
    <xf numFmtId="0" fontId="4" fillId="0" borderId="3" xfId="0" applyFont="1" applyFill="1" applyBorder="1"/>
    <xf numFmtId="0" fontId="0" fillId="0" borderId="3" xfId="0" applyFill="1" applyBorder="1"/>
    <xf numFmtId="0" fontId="0" fillId="0" borderId="3" xfId="0" applyFont="1" applyFill="1" applyBorder="1"/>
    <xf numFmtId="0" fontId="8" fillId="0" borderId="0" xfId="0" applyFont="1" applyAlignment="1">
      <alignment vertical="center"/>
    </xf>
    <xf numFmtId="0" fontId="4" fillId="3" borderId="0" xfId="0" applyFont="1" applyFill="1" applyAlignment="1">
      <alignment horizontal="left" vertical="center"/>
    </xf>
    <xf numFmtId="1" fontId="0" fillId="0" borderId="0" xfId="0" applyNumberFormat="1" applyFont="1" applyFill="1"/>
    <xf numFmtId="166" fontId="0" fillId="0" borderId="0" xfId="0" applyNumberFormat="1" applyFill="1" applyBorder="1"/>
    <xf numFmtId="166" fontId="0" fillId="0" borderId="3" xfId="0" applyNumberFormat="1" applyFill="1" applyBorder="1"/>
    <xf numFmtId="1" fontId="0" fillId="0" borderId="0" xfId="0" applyNumberFormat="1" applyFill="1" applyBorder="1"/>
    <xf numFmtId="0" fontId="0" fillId="0" borderId="0" xfId="0" applyFont="1" applyFill="1" applyBorder="1"/>
    <xf numFmtId="0" fontId="0" fillId="0" borderId="0" xfId="0" applyFont="1" applyFill="1"/>
    <xf numFmtId="0" fontId="4" fillId="0" borderId="0" xfId="0" applyFont="1" applyFill="1" applyBorder="1"/>
    <xf numFmtId="4" fontId="0" fillId="0" borderId="0" xfId="0" applyNumberFormat="1" applyFill="1" applyBorder="1"/>
    <xf numFmtId="0" fontId="4" fillId="0" borderId="0" xfId="0" applyFont="1" applyFill="1" applyAlignment="1">
      <alignment wrapText="1"/>
    </xf>
    <xf numFmtId="0" fontId="8" fillId="0" borderId="0" xfId="0" applyFont="1" applyBorder="1" applyAlignment="1">
      <alignment vertical="center"/>
    </xf>
    <xf numFmtId="166" fontId="4" fillId="0" borderId="3" xfId="0" applyNumberFormat="1" applyFont="1" applyFill="1" applyBorder="1"/>
    <xf numFmtId="166" fontId="4" fillId="0" borderId="0" xfId="0" applyNumberFormat="1" applyFont="1" applyFill="1" applyBorder="1"/>
    <xf numFmtId="0" fontId="9" fillId="0" borderId="0" xfId="0" applyFont="1"/>
    <xf numFmtId="0" fontId="9" fillId="0" borderId="0" xfId="0" applyFont="1" applyFill="1"/>
    <xf numFmtId="3" fontId="0" fillId="0" borderId="0" xfId="0" applyNumberFormat="1" applyFont="1" applyFill="1" applyBorder="1"/>
    <xf numFmtId="3" fontId="0" fillId="0" borderId="0" xfId="0" applyNumberFormat="1" applyBorder="1" applyAlignment="1">
      <alignment horizontal="center"/>
    </xf>
    <xf numFmtId="166" fontId="0" fillId="0" borderId="0" xfId="0" applyNumberFormat="1" applyFont="1" applyFill="1" applyAlignment="1">
      <alignment horizontal="right" vertical="center"/>
    </xf>
    <xf numFmtId="0" fontId="0" fillId="0" borderId="0" xfId="0" applyFont="1" applyFill="1" applyAlignment="1">
      <alignment horizontal="center" vertical="center" wrapText="1"/>
    </xf>
    <xf numFmtId="0" fontId="7" fillId="3" borderId="0" xfId="0" applyFont="1" applyFill="1"/>
    <xf numFmtId="166" fontId="4" fillId="6" borderId="0" xfId="0" applyNumberFormat="1" applyFont="1" applyFill="1"/>
    <xf numFmtId="0" fontId="4" fillId="0" borderId="0" xfId="0" applyFont="1" applyFill="1" applyBorder="1" applyAlignment="1">
      <alignment horizontal="left"/>
    </xf>
    <xf numFmtId="0" fontId="7" fillId="7" borderId="1" xfId="0" applyFont="1" applyFill="1" applyBorder="1" applyAlignment="1">
      <alignment horizontal="left" vertical="center" wrapText="1"/>
    </xf>
    <xf numFmtId="0" fontId="8" fillId="0" borderId="0" xfId="0" applyFont="1"/>
    <xf numFmtId="1" fontId="0" fillId="0" borderId="0" xfId="0" applyNumberFormat="1" applyFont="1" applyFill="1" applyBorder="1"/>
    <xf numFmtId="0" fontId="0" fillId="0" borderId="0" xfId="0" applyFill="1" applyBorder="1" applyAlignment="1">
      <alignment horizontal="center"/>
    </xf>
    <xf numFmtId="0" fontId="0" fillId="0" borderId="0" xfId="0" applyFill="1" applyAlignment="1">
      <alignment horizontal="center"/>
    </xf>
    <xf numFmtId="166" fontId="4" fillId="3" borderId="0" xfId="0" applyNumberFormat="1" applyFont="1" applyFill="1" applyBorder="1"/>
    <xf numFmtId="0" fontId="13" fillId="0" borderId="0" xfId="0" applyFont="1"/>
    <xf numFmtId="0" fontId="14" fillId="4" borderId="0" xfId="11" applyFont="1" applyFill="1" applyAlignment="1"/>
    <xf numFmtId="0" fontId="9" fillId="5" borderId="0" xfId="0" applyFont="1" applyFill="1" applyBorder="1" applyAlignment="1">
      <alignment horizontal="center"/>
    </xf>
    <xf numFmtId="0" fontId="9" fillId="5" borderId="0" xfId="0" applyFont="1" applyFill="1" applyAlignment="1">
      <alignment horizontal="center"/>
    </xf>
    <xf numFmtId="0" fontId="7" fillId="8" borderId="0" xfId="11" applyFont="1" applyFill="1" applyBorder="1" applyAlignment="1">
      <alignment vertical="top" wrapText="1"/>
    </xf>
    <xf numFmtId="0" fontId="8" fillId="0" borderId="0" xfId="0" applyFont="1" applyFill="1"/>
    <xf numFmtId="1" fontId="0" fillId="0" borderId="0" xfId="0" applyNumberFormat="1" applyFill="1" applyBorder="1" applyAlignment="1">
      <alignment horizontal="center"/>
    </xf>
    <xf numFmtId="166" fontId="0" fillId="0" borderId="0" xfId="0" applyNumberFormat="1" applyAlignment="1">
      <alignment horizontal="right"/>
    </xf>
    <xf numFmtId="0" fontId="0" fillId="0" borderId="0" xfId="0" applyAlignment="1">
      <alignment horizontal="right"/>
    </xf>
    <xf numFmtId="0" fontId="0" fillId="0" borderId="0" xfId="0" applyFill="1" applyAlignment="1">
      <alignment horizontal="right"/>
    </xf>
    <xf numFmtId="166" fontId="0" fillId="0" borderId="0" xfId="0" applyNumberFormat="1" applyFill="1" applyAlignment="1">
      <alignment horizontal="right"/>
    </xf>
    <xf numFmtId="1" fontId="0" fillId="0" borderId="0" xfId="0" applyNumberFormat="1" applyFill="1" applyAlignment="1">
      <alignment horizontal="center"/>
    </xf>
    <xf numFmtId="0" fontId="0" fillId="0" borderId="0" xfId="0" applyFont="1" applyFill="1" applyAlignment="1">
      <alignment horizontal="center"/>
    </xf>
    <xf numFmtId="0" fontId="8" fillId="0" borderId="0" xfId="0" applyFont="1" applyFill="1" applyAlignment="1">
      <alignment horizontal="left" vertical="center"/>
    </xf>
    <xf numFmtId="3" fontId="0" fillId="0" borderId="0" xfId="0" applyNumberFormat="1" applyFill="1" applyAlignment="1">
      <alignment horizontal="center"/>
    </xf>
    <xf numFmtId="1" fontId="0" fillId="0" borderId="0" xfId="0" applyNumberFormat="1" applyFont="1" applyFill="1" applyAlignment="1">
      <alignment horizontal="center"/>
    </xf>
    <xf numFmtId="1" fontId="0" fillId="0" borderId="0" xfId="0" applyNumberFormat="1" applyFont="1" applyFill="1" applyBorder="1" applyAlignment="1">
      <alignment horizontal="center"/>
    </xf>
    <xf numFmtId="3" fontId="0" fillId="0" borderId="0" xfId="0" applyNumberFormat="1" applyFont="1" applyFill="1" applyAlignment="1">
      <alignment horizontal="center"/>
    </xf>
    <xf numFmtId="0" fontId="8" fillId="0" borderId="4" xfId="0" applyFont="1" applyBorder="1" applyAlignment="1">
      <alignment vertical="center"/>
    </xf>
    <xf numFmtId="0" fontId="0" fillId="0" borderId="4" xfId="0" applyFill="1" applyBorder="1"/>
    <xf numFmtId="166" fontId="4" fillId="0" borderId="4" xfId="0" applyNumberFormat="1" applyFont="1" applyFill="1" applyBorder="1"/>
    <xf numFmtId="166" fontId="0" fillId="0" borderId="0" xfId="0" applyNumberFormat="1" applyFill="1" applyBorder="1" applyAlignment="1">
      <alignment horizontal="right"/>
    </xf>
    <xf numFmtId="0" fontId="0" fillId="0" borderId="0" xfId="0" applyFill="1" applyBorder="1" applyAlignment="1">
      <alignment horizontal="right"/>
    </xf>
    <xf numFmtId="0" fontId="4" fillId="5" borderId="0" xfId="0" applyFont="1" applyFill="1" applyBorder="1"/>
    <xf numFmtId="166" fontId="4" fillId="5" borderId="0" xfId="0" applyNumberFormat="1" applyFont="1" applyFill="1" applyBorder="1"/>
    <xf numFmtId="166" fontId="0" fillId="10" borderId="0" xfId="0" applyNumberFormat="1" applyFont="1" applyFill="1" applyAlignment="1" applyProtection="1">
      <alignment horizontal="right" vertical="center"/>
      <protection locked="0"/>
    </xf>
    <xf numFmtId="166" fontId="0" fillId="10" borderId="0" xfId="0" applyNumberFormat="1" applyFont="1" applyFill="1" applyAlignment="1" applyProtection="1">
      <alignment horizontal="right"/>
      <protection locked="0"/>
    </xf>
    <xf numFmtId="166" fontId="0" fillId="10" borderId="0" xfId="0" applyNumberFormat="1" applyFont="1" applyFill="1" applyBorder="1" applyAlignment="1" applyProtection="1">
      <alignment horizontal="right"/>
      <protection locked="0"/>
    </xf>
    <xf numFmtId="166" fontId="0" fillId="10" borderId="0" xfId="0" applyNumberFormat="1" applyFill="1" applyProtection="1">
      <protection locked="0"/>
    </xf>
    <xf numFmtId="4" fontId="0" fillId="10" borderId="0" xfId="0" applyNumberFormat="1" applyFont="1" applyFill="1" applyProtection="1">
      <protection locked="0"/>
    </xf>
    <xf numFmtId="4" fontId="0" fillId="10" borderId="0" xfId="0" applyNumberFormat="1" applyFill="1" applyProtection="1">
      <protection locked="0"/>
    </xf>
    <xf numFmtId="166" fontId="0" fillId="10" borderId="0" xfId="0" applyNumberFormat="1" applyFont="1" applyFill="1" applyProtection="1">
      <protection locked="0"/>
    </xf>
    <xf numFmtId="166" fontId="0" fillId="10" borderId="4" xfId="0" applyNumberFormat="1" applyFont="1" applyFill="1" applyBorder="1" applyProtection="1">
      <protection locked="0"/>
    </xf>
    <xf numFmtId="166" fontId="0" fillId="10" borderId="0" xfId="0" applyNumberFormat="1" applyFont="1" applyFill="1" applyBorder="1" applyProtection="1">
      <protection locked="0"/>
    </xf>
    <xf numFmtId="166" fontId="0" fillId="10" borderId="0" xfId="0" applyNumberFormat="1" applyFill="1" applyBorder="1" applyProtection="1">
      <protection locked="0"/>
    </xf>
    <xf numFmtId="0" fontId="7" fillId="0" borderId="0" xfId="0" applyFont="1" applyFill="1" applyBorder="1" applyAlignment="1">
      <alignment horizontal="left" vertical="center" wrapText="1"/>
    </xf>
    <xf numFmtId="0" fontId="7" fillId="10" borderId="1" xfId="0" applyFont="1" applyFill="1" applyBorder="1" applyAlignment="1">
      <alignment horizontal="left" vertical="center" wrapText="1"/>
    </xf>
    <xf numFmtId="0" fontId="4" fillId="7" borderId="1" xfId="0" applyFont="1" applyFill="1" applyBorder="1" applyAlignment="1">
      <alignment vertical="top" wrapText="1"/>
    </xf>
    <xf numFmtId="0" fontId="4" fillId="9" borderId="5" xfId="0" applyFont="1" applyFill="1" applyBorder="1" applyAlignment="1">
      <alignment wrapText="1"/>
    </xf>
    <xf numFmtId="0" fontId="4" fillId="9" borderId="6" xfId="0" applyFont="1" applyFill="1" applyBorder="1" applyAlignment="1">
      <alignment wrapText="1"/>
    </xf>
    <xf numFmtId="0" fontId="4" fillId="9" borderId="7" xfId="0" applyFont="1" applyFill="1" applyBorder="1" applyAlignment="1">
      <alignment wrapText="1"/>
    </xf>
    <xf numFmtId="0" fontId="4" fillId="2" borderId="1" xfId="0" applyFont="1" applyFill="1" applyBorder="1" applyAlignment="1">
      <alignment wrapText="1"/>
    </xf>
    <xf numFmtId="0" fontId="6" fillId="0" borderId="0" xfId="0" applyFont="1" applyProtection="1"/>
    <xf numFmtId="0" fontId="0" fillId="0" borderId="0" xfId="0" applyProtection="1"/>
    <xf numFmtId="0" fontId="7" fillId="8" borderId="0" xfId="11" applyFont="1" applyFill="1" applyBorder="1" applyAlignment="1" applyProtection="1">
      <alignment vertical="top" wrapText="1"/>
    </xf>
    <xf numFmtId="0" fontId="14" fillId="4" borderId="0" xfId="11" applyFont="1" applyFill="1" applyAlignment="1" applyProtection="1"/>
    <xf numFmtId="0" fontId="4" fillId="0" borderId="0" xfId="0" applyFont="1" applyProtection="1"/>
    <xf numFmtId="0" fontId="4" fillId="3" borderId="0" xfId="0" applyFont="1" applyFill="1" applyAlignment="1" applyProtection="1">
      <alignment horizontal="center" vertical="center"/>
    </xf>
    <xf numFmtId="0" fontId="4" fillId="3" borderId="0" xfId="0" applyFont="1" applyFill="1" applyAlignment="1" applyProtection="1">
      <alignment horizontal="center" vertical="center" wrapText="1"/>
    </xf>
    <xf numFmtId="0" fontId="0" fillId="0" borderId="0" xfId="0" applyFont="1" applyFill="1" applyAlignment="1" applyProtection="1">
      <alignment horizontal="center" vertical="center" wrapText="1"/>
    </xf>
    <xf numFmtId="166" fontId="0" fillId="0" borderId="0" xfId="0" applyNumberFormat="1" applyFont="1" applyFill="1" applyAlignment="1" applyProtection="1">
      <alignment horizontal="right" vertical="center"/>
    </xf>
    <xf numFmtId="166" fontId="0" fillId="0" borderId="0" xfId="0" applyNumberFormat="1" applyProtection="1"/>
    <xf numFmtId="0" fontId="0" fillId="0" borderId="0" xfId="0" applyAlignment="1" applyProtection="1">
      <alignment horizontal="center"/>
    </xf>
    <xf numFmtId="0" fontId="0" fillId="0" borderId="0" xfId="0" applyBorder="1" applyProtection="1"/>
    <xf numFmtId="166" fontId="0" fillId="0" borderId="0" xfId="0" applyNumberFormat="1" applyBorder="1" applyProtection="1"/>
    <xf numFmtId="0" fontId="0" fillId="0" borderId="0" xfId="0" applyFill="1" applyBorder="1" applyProtection="1"/>
    <xf numFmtId="166" fontId="0" fillId="0" borderId="0" xfId="0" applyNumberFormat="1" applyFill="1" applyBorder="1" applyProtection="1"/>
    <xf numFmtId="166" fontId="0" fillId="0" borderId="0" xfId="0" applyNumberFormat="1" applyFont="1" applyBorder="1" applyProtection="1"/>
    <xf numFmtId="0" fontId="0" fillId="0" borderId="0" xfId="0" applyBorder="1" applyAlignment="1" applyProtection="1">
      <alignment horizontal="center"/>
    </xf>
    <xf numFmtId="0" fontId="4" fillId="5" borderId="0" xfId="0" applyFont="1" applyFill="1" applyProtection="1"/>
    <xf numFmtId="166" fontId="0" fillId="5" borderId="0" xfId="0" applyNumberFormat="1" applyFill="1" applyProtection="1"/>
    <xf numFmtId="0" fontId="0" fillId="5" borderId="0" xfId="0" applyFill="1" applyProtection="1"/>
    <xf numFmtId="166" fontId="4" fillId="5" borderId="0" xfId="0" applyNumberFormat="1" applyFont="1" applyFill="1" applyProtection="1"/>
    <xf numFmtId="0" fontId="4" fillId="3" borderId="0" xfId="0" applyFont="1" applyFill="1" applyAlignment="1" applyProtection="1">
      <alignment wrapText="1"/>
    </xf>
    <xf numFmtId="0" fontId="9" fillId="0" borderId="0" xfId="0" applyFont="1" applyProtection="1"/>
    <xf numFmtId="164" fontId="0" fillId="0" borderId="0" xfId="10" applyFont="1" applyProtection="1"/>
    <xf numFmtId="0" fontId="0" fillId="6" borderId="0" xfId="0" applyFill="1" applyProtection="1"/>
    <xf numFmtId="166" fontId="4" fillId="6" borderId="0" xfId="0" applyNumberFormat="1" applyFont="1" applyFill="1" applyProtection="1"/>
    <xf numFmtId="0" fontId="4" fillId="3" borderId="0" xfId="0" applyFont="1" applyFill="1" applyProtection="1"/>
    <xf numFmtId="0" fontId="5" fillId="0" borderId="0" xfId="0" applyFont="1" applyProtection="1"/>
    <xf numFmtId="166" fontId="0" fillId="3" borderId="0" xfId="0" applyNumberFormat="1" applyFill="1" applyProtection="1"/>
    <xf numFmtId="166" fontId="0" fillId="0" borderId="0" xfId="0" applyNumberFormat="1" applyFill="1" applyProtection="1"/>
    <xf numFmtId="0" fontId="0" fillId="4" borderId="2" xfId="0" applyFont="1" applyFill="1" applyBorder="1" applyAlignment="1" applyProtection="1">
      <alignment horizontal="left" vertical="center"/>
    </xf>
    <xf numFmtId="0" fontId="0" fillId="4" borderId="0" xfId="0" applyFont="1" applyFill="1" applyBorder="1" applyAlignment="1" applyProtection="1">
      <alignment horizontal="left" vertical="center"/>
    </xf>
    <xf numFmtId="0" fontId="0" fillId="0" borderId="0" xfId="0" applyAlignment="1" applyProtection="1">
      <alignment horizontal="left" vertical="center"/>
    </xf>
    <xf numFmtId="166" fontId="0" fillId="0" borderId="0" xfId="0" applyNumberFormat="1" applyAlignment="1" applyProtection="1">
      <alignment horizontal="left" vertical="center"/>
    </xf>
    <xf numFmtId="1" fontId="4" fillId="0" borderId="0" xfId="0" applyNumberFormat="1" applyFont="1" applyFill="1" applyAlignment="1">
      <alignment horizontal="right"/>
    </xf>
    <xf numFmtId="0" fontId="8" fillId="4" borderId="0" xfId="11" applyFont="1" applyFill="1" applyBorder="1" applyAlignment="1" applyProtection="1">
      <alignment vertical="top" wrapText="1"/>
    </xf>
    <xf numFmtId="0" fontId="14" fillId="4" borderId="0" xfId="11" applyFont="1" applyFill="1" applyAlignment="1" applyProtection="1"/>
    <xf numFmtId="0" fontId="8" fillId="4" borderId="0" xfId="11" applyFont="1" applyFill="1" applyBorder="1" applyAlignment="1">
      <alignment vertical="top" wrapText="1"/>
    </xf>
    <xf numFmtId="0" fontId="14" fillId="4" borderId="0" xfId="11" applyFont="1" applyFill="1" applyAlignment="1"/>
    <xf numFmtId="0" fontId="0" fillId="2" borderId="2" xfId="0" applyFont="1" applyFill="1" applyBorder="1" applyAlignment="1" applyProtection="1">
      <alignment horizontal="left" vertical="center"/>
    </xf>
    <xf numFmtId="0" fontId="0" fillId="2" borderId="0" xfId="0" applyFont="1" applyFill="1" applyBorder="1" applyAlignment="1" applyProtection="1">
      <alignment horizontal="left" vertical="center"/>
    </xf>
  </cellXfs>
  <cellStyles count="16">
    <cellStyle name="Komma 2" xfId="7"/>
    <cellStyle name="Procent 2" xfId="4"/>
    <cellStyle name="Procent 3" xfId="5"/>
    <cellStyle name="Standaard" xfId="0" builtinId="0"/>
    <cellStyle name="Standaard 2" xfId="3"/>
    <cellStyle name="Standaard 2 2" xfId="12"/>
    <cellStyle name="Standaard 3" xfId="1"/>
    <cellStyle name="Standaard 3 2" xfId="6"/>
    <cellStyle name="Standaard 4" xfId="2"/>
    <cellStyle name="Standaard 4 2" xfId="13"/>
    <cellStyle name="Standaard 5" xfId="9"/>
    <cellStyle name="Standaard 5 2" xfId="14"/>
    <cellStyle name="Standaard 6" xfId="11"/>
    <cellStyle name="Valuta" xfId="10" builtinId="4"/>
    <cellStyle name="Valuta 2" xfId="8"/>
    <cellStyle name="Valuta 3" xfId="1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topLeftCell="A7" workbookViewId="0">
      <selection sqref="A1:XFD1048576"/>
    </sheetView>
  </sheetViews>
  <sheetFormatPr defaultRowHeight="11.25" x14ac:dyDescent="0.15"/>
  <cols>
    <col min="1" max="1" width="119.125" customWidth="1"/>
  </cols>
  <sheetData>
    <row r="1" spans="1:6" ht="19.5" x14ac:dyDescent="0.25">
      <c r="A1" s="2" t="s">
        <v>0</v>
      </c>
    </row>
    <row r="3" spans="1:6" x14ac:dyDescent="0.15">
      <c r="A3" s="1" t="s">
        <v>5</v>
      </c>
    </row>
    <row r="4" spans="1:6" ht="12" thickBot="1" x14ac:dyDescent="0.2"/>
    <row r="5" spans="1:6" ht="39" customHeight="1" thickBot="1" x14ac:dyDescent="0.2">
      <c r="A5" s="53" t="s">
        <v>87</v>
      </c>
    </row>
    <row r="6" spans="1:6" ht="11.25" customHeight="1" thickBot="1" x14ac:dyDescent="0.2">
      <c r="A6" s="94"/>
    </row>
    <row r="7" spans="1:6" ht="39" customHeight="1" thickBot="1" x14ac:dyDescent="0.2">
      <c r="A7" s="95" t="s">
        <v>120</v>
      </c>
    </row>
    <row r="8" spans="1:6" ht="11.25" customHeight="1" thickBot="1" x14ac:dyDescent="0.2"/>
    <row r="9" spans="1:6" ht="83.25" customHeight="1" thickBot="1" x14ac:dyDescent="0.2">
      <c r="A9" s="96" t="s">
        <v>88</v>
      </c>
    </row>
    <row r="10" spans="1:6" s="18" customFormat="1" ht="12" thickBot="1" x14ac:dyDescent="0.2">
      <c r="A10" s="40"/>
    </row>
    <row r="11" spans="1:6" s="18" customFormat="1" ht="22.5" x14ac:dyDescent="0.15">
      <c r="A11" s="97" t="s">
        <v>99</v>
      </c>
    </row>
    <row r="12" spans="1:6" s="18" customFormat="1" x14ac:dyDescent="0.15">
      <c r="A12" s="98" t="str">
        <f>'Perceel 1'!A7</f>
        <v xml:space="preserve">Perceel 1: Bandbreedte Minimum € 322.000 - Maximum € 965.000 </v>
      </c>
    </row>
    <row r="13" spans="1:6" s="18" customFormat="1" x14ac:dyDescent="0.15">
      <c r="A13" s="98" t="str">
        <f>'Perceel 2'!A13</f>
        <v xml:space="preserve">Perceel 2: Bandbreedte Minimum € 322.000 - Maximum € 965.000 </v>
      </c>
    </row>
    <row r="14" spans="1:6" x14ac:dyDescent="0.15">
      <c r="A14" s="98" t="str">
        <f>'Perceel 3'!A5</f>
        <v xml:space="preserve">Perceel 3: Bandbreedte Minimum € 768.000 - Maximum € 3.053.000 </v>
      </c>
    </row>
    <row r="15" spans="1:6" ht="12" thickBot="1" x14ac:dyDescent="0.2">
      <c r="A15" s="99" t="str">
        <f>'Perceel 4'!A5</f>
        <v xml:space="preserve">Perceel 4: Bandbreedte Minimum € 3.909.000 - Maximum € 11.726.000 </v>
      </c>
    </row>
    <row r="16" spans="1:6" x14ac:dyDescent="0.15">
      <c r="A16" s="52"/>
      <c r="B16" s="52"/>
      <c r="C16" s="52"/>
      <c r="D16" s="52"/>
      <c r="E16" s="52"/>
      <c r="F16" s="52"/>
    </row>
    <row r="17" spans="1:6" ht="7.5" customHeight="1" thickBot="1" x14ac:dyDescent="0.2">
      <c r="A17" s="18"/>
      <c r="B17" s="18"/>
      <c r="C17" s="18"/>
      <c r="D17" s="18"/>
      <c r="E17" s="18"/>
      <c r="F17" s="18"/>
    </row>
    <row r="18" spans="1:6" ht="23.25" thickBot="1" x14ac:dyDescent="0.2">
      <c r="A18" s="100" t="s">
        <v>6</v>
      </c>
    </row>
  </sheetData>
  <sheetProtection algorithmName="SHA-512" hashValue="IQcSAHci8cAEP12p1Svom66ndWMghVH8S1Ttav4KvZ7IObC6+9kSt/1YeZPBhC5C4pQpif03Z1H40FCNYTmRww==" saltValue="LB1Oz8te+MrkGQA38R9YmQ=="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1"/>
  <sheetViews>
    <sheetView workbookViewId="0">
      <selection activeCell="B11" sqref="B11"/>
    </sheetView>
  </sheetViews>
  <sheetFormatPr defaultColWidth="9" defaultRowHeight="11.25" x14ac:dyDescent="0.15"/>
  <cols>
    <col min="1" max="1" width="123.625" style="102" customWidth="1"/>
    <col min="2" max="4" width="14.5" style="102" customWidth="1"/>
    <col min="5" max="6" width="9" style="102"/>
    <col min="7" max="7" width="9.375" style="102" bestFit="1" customWidth="1"/>
    <col min="8" max="8" width="11.375" style="102" bestFit="1" customWidth="1"/>
    <col min="9" max="11" width="9" style="102"/>
    <col min="12" max="12" width="11.375" style="102" bestFit="1" customWidth="1"/>
    <col min="13" max="16384" width="9" style="102"/>
  </cols>
  <sheetData>
    <row r="1" spans="1:12" ht="19.5" x14ac:dyDescent="0.25">
      <c r="A1" s="101" t="s">
        <v>0</v>
      </c>
    </row>
    <row r="2" spans="1:12" ht="19.5" x14ac:dyDescent="0.25">
      <c r="A2" s="101" t="s">
        <v>10</v>
      </c>
    </row>
    <row r="3" spans="1:12" ht="19.5" x14ac:dyDescent="0.25">
      <c r="A3" s="101" t="s">
        <v>9</v>
      </c>
    </row>
    <row r="4" spans="1:12" ht="19.5" x14ac:dyDescent="0.25">
      <c r="A4" s="101"/>
    </row>
    <row r="5" spans="1:12" ht="15" x14ac:dyDescent="0.25">
      <c r="A5" s="136" t="s">
        <v>92</v>
      </c>
      <c r="B5" s="137"/>
      <c r="C5" s="137"/>
      <c r="D5" s="137"/>
    </row>
    <row r="6" spans="1:12" ht="33.75" customHeight="1" x14ac:dyDescent="0.25">
      <c r="A6" s="136" t="s">
        <v>93</v>
      </c>
      <c r="B6" s="137"/>
      <c r="C6" s="137"/>
      <c r="D6" s="137"/>
    </row>
    <row r="7" spans="1:12" ht="13.5" customHeight="1" x14ac:dyDescent="0.25">
      <c r="A7" s="103" t="s">
        <v>118</v>
      </c>
      <c r="B7" s="104"/>
      <c r="C7" s="104"/>
      <c r="D7" s="104"/>
    </row>
    <row r="9" spans="1:12" x14ac:dyDescent="0.15">
      <c r="A9" s="105" t="s">
        <v>1</v>
      </c>
    </row>
    <row r="10" spans="1:12" x14ac:dyDescent="0.15">
      <c r="A10" s="106" t="s">
        <v>2</v>
      </c>
      <c r="B10" s="106" t="s">
        <v>3</v>
      </c>
      <c r="C10" s="107" t="s">
        <v>27</v>
      </c>
      <c r="D10" s="106" t="s">
        <v>4</v>
      </c>
    </row>
    <row r="11" spans="1:12" x14ac:dyDescent="0.15">
      <c r="A11" s="102" t="s">
        <v>81</v>
      </c>
      <c r="B11" s="93"/>
      <c r="C11" s="108">
        <v>100</v>
      </c>
      <c r="D11" s="109">
        <f t="shared" ref="D11:D18" si="0">B11*C11</f>
        <v>0</v>
      </c>
      <c r="F11" s="110"/>
      <c r="G11" s="108"/>
      <c r="H11" s="110"/>
      <c r="J11" s="110"/>
      <c r="K11" s="108"/>
      <c r="L11" s="110"/>
    </row>
    <row r="12" spans="1:12" x14ac:dyDescent="0.15">
      <c r="A12" s="102" t="s">
        <v>95</v>
      </c>
      <c r="B12" s="93"/>
      <c r="C12" s="108">
        <v>100</v>
      </c>
      <c r="D12" s="109">
        <f t="shared" si="0"/>
        <v>0</v>
      </c>
      <c r="F12" s="110"/>
      <c r="G12" s="108"/>
      <c r="H12" s="110"/>
      <c r="J12" s="110"/>
      <c r="K12" s="108"/>
      <c r="L12" s="110"/>
    </row>
    <row r="13" spans="1:12" x14ac:dyDescent="0.15">
      <c r="A13" s="102" t="s">
        <v>82</v>
      </c>
      <c r="B13" s="93"/>
      <c r="C13" s="111">
        <v>100</v>
      </c>
      <c r="D13" s="110">
        <f t="shared" si="0"/>
        <v>0</v>
      </c>
      <c r="F13" s="110"/>
      <c r="G13" s="111"/>
      <c r="H13" s="110"/>
      <c r="J13" s="110"/>
      <c r="K13" s="111"/>
      <c r="L13" s="110"/>
    </row>
    <row r="14" spans="1:12" x14ac:dyDescent="0.15">
      <c r="A14" s="112" t="s">
        <v>73</v>
      </c>
      <c r="B14" s="93"/>
      <c r="C14" s="111">
        <v>25</v>
      </c>
      <c r="D14" s="113">
        <f t="shared" si="0"/>
        <v>0</v>
      </c>
      <c r="F14" s="110"/>
      <c r="G14" s="111"/>
      <c r="H14" s="110"/>
      <c r="J14" s="110"/>
      <c r="K14" s="111"/>
      <c r="L14" s="110"/>
    </row>
    <row r="15" spans="1:12" x14ac:dyDescent="0.15">
      <c r="A15" s="102" t="s">
        <v>83</v>
      </c>
      <c r="B15" s="93"/>
      <c r="C15" s="111">
        <v>75</v>
      </c>
      <c r="D15" s="109">
        <f t="shared" si="0"/>
        <v>0</v>
      </c>
      <c r="F15" s="110"/>
      <c r="G15" s="111"/>
      <c r="H15" s="110"/>
      <c r="J15" s="110"/>
      <c r="K15" s="111"/>
      <c r="L15" s="110"/>
    </row>
    <row r="16" spans="1:12" x14ac:dyDescent="0.15">
      <c r="A16" s="102" t="s">
        <v>84</v>
      </c>
      <c r="B16" s="93"/>
      <c r="C16" s="111">
        <v>75</v>
      </c>
      <c r="D16" s="109">
        <f t="shared" si="0"/>
        <v>0</v>
      </c>
      <c r="F16" s="110"/>
      <c r="G16" s="111"/>
      <c r="H16" s="110"/>
      <c r="J16" s="110"/>
      <c r="K16" s="111"/>
      <c r="L16" s="110"/>
    </row>
    <row r="17" spans="1:12" x14ac:dyDescent="0.15">
      <c r="A17" s="114" t="s">
        <v>96</v>
      </c>
      <c r="B17" s="93"/>
      <c r="C17" s="111">
        <v>150</v>
      </c>
      <c r="D17" s="115">
        <f t="shared" si="0"/>
        <v>0</v>
      </c>
      <c r="F17" s="110"/>
      <c r="G17" s="111"/>
      <c r="H17" s="110"/>
      <c r="J17" s="110"/>
      <c r="K17" s="111"/>
      <c r="L17" s="110"/>
    </row>
    <row r="18" spans="1:12" x14ac:dyDescent="0.15">
      <c r="A18" s="114" t="s">
        <v>97</v>
      </c>
      <c r="B18" s="93"/>
      <c r="C18" s="111">
        <v>150</v>
      </c>
      <c r="D18" s="115">
        <f t="shared" si="0"/>
        <v>0</v>
      </c>
      <c r="F18" s="110"/>
      <c r="G18" s="111"/>
      <c r="H18" s="110"/>
      <c r="J18" s="110"/>
      <c r="K18" s="111"/>
      <c r="L18" s="110"/>
    </row>
    <row r="19" spans="1:12" x14ac:dyDescent="0.15">
      <c r="A19" s="114"/>
      <c r="B19" s="116"/>
      <c r="C19" s="117"/>
      <c r="D19" s="113"/>
    </row>
    <row r="20" spans="1:12" x14ac:dyDescent="0.15">
      <c r="A20" s="118" t="s">
        <v>26</v>
      </c>
      <c r="B20" s="119"/>
      <c r="C20" s="120"/>
      <c r="D20" s="121">
        <f>SUM(D11:D18)</f>
        <v>0</v>
      </c>
      <c r="H20" s="110"/>
      <c r="L20" s="110"/>
    </row>
    <row r="21" spans="1:12" x14ac:dyDescent="0.15">
      <c r="B21" s="110"/>
      <c r="D21" s="110"/>
    </row>
    <row r="22" spans="1:12" ht="26.25" customHeight="1" x14ac:dyDescent="0.15">
      <c r="A22" s="122" t="s">
        <v>79</v>
      </c>
      <c r="B22" s="106" t="s">
        <v>101</v>
      </c>
      <c r="C22" s="107" t="s">
        <v>8</v>
      </c>
      <c r="D22" s="106" t="s">
        <v>4</v>
      </c>
    </row>
    <row r="23" spans="1:12" x14ac:dyDescent="0.15">
      <c r="A23" s="102" t="s">
        <v>74</v>
      </c>
      <c r="B23" s="87"/>
      <c r="C23" s="111">
        <v>150</v>
      </c>
      <c r="D23" s="110">
        <f>B23*C23</f>
        <v>0</v>
      </c>
      <c r="F23" s="110"/>
      <c r="G23" s="111"/>
      <c r="H23" s="110"/>
      <c r="J23" s="110"/>
      <c r="K23" s="111"/>
      <c r="L23" s="110"/>
    </row>
    <row r="24" spans="1:12" x14ac:dyDescent="0.15">
      <c r="A24" s="102" t="s">
        <v>75</v>
      </c>
      <c r="B24" s="87"/>
      <c r="C24" s="111">
        <v>150</v>
      </c>
      <c r="D24" s="110">
        <f>B24*C24</f>
        <v>0</v>
      </c>
      <c r="F24" s="110"/>
      <c r="G24" s="111"/>
      <c r="H24" s="110"/>
      <c r="J24" s="110"/>
      <c r="K24" s="111"/>
      <c r="L24" s="110"/>
    </row>
    <row r="25" spans="1:12" x14ac:dyDescent="0.15">
      <c r="A25" s="102" t="s">
        <v>76</v>
      </c>
      <c r="B25" s="87"/>
      <c r="C25" s="111">
        <v>150</v>
      </c>
      <c r="D25" s="110">
        <f>B25*C25</f>
        <v>0</v>
      </c>
      <c r="F25" s="110"/>
      <c r="G25" s="111"/>
      <c r="H25" s="110"/>
      <c r="J25" s="110"/>
      <c r="K25" s="111"/>
      <c r="L25" s="110"/>
    </row>
    <row r="26" spans="1:12" x14ac:dyDescent="0.15">
      <c r="A26" s="102" t="s">
        <v>77</v>
      </c>
      <c r="B26" s="87"/>
      <c r="C26" s="111">
        <v>150</v>
      </c>
      <c r="D26" s="110">
        <f>B26*C26</f>
        <v>0</v>
      </c>
      <c r="F26" s="110"/>
      <c r="G26" s="111"/>
      <c r="H26" s="110"/>
      <c r="J26" s="110"/>
      <c r="K26" s="111"/>
      <c r="L26" s="110"/>
    </row>
    <row r="28" spans="1:12" x14ac:dyDescent="0.15">
      <c r="A28" s="118" t="s">
        <v>26</v>
      </c>
      <c r="B28" s="119"/>
      <c r="C28" s="120"/>
      <c r="D28" s="121">
        <f>SUM(D23:D26)</f>
        <v>0</v>
      </c>
      <c r="H28" s="110"/>
      <c r="L28" s="110"/>
    </row>
    <row r="30" spans="1:12" ht="22.5" x14ac:dyDescent="0.15">
      <c r="A30" s="122" t="s">
        <v>78</v>
      </c>
      <c r="B30" s="106" t="s">
        <v>102</v>
      </c>
      <c r="C30" s="107" t="s">
        <v>8</v>
      </c>
      <c r="D30" s="106" t="s">
        <v>4</v>
      </c>
    </row>
    <row r="31" spans="1:12" x14ac:dyDescent="0.15">
      <c r="A31" s="102" t="s">
        <v>74</v>
      </c>
      <c r="B31" s="87"/>
      <c r="C31" s="111">
        <v>250</v>
      </c>
      <c r="D31" s="110">
        <f>B31*C31</f>
        <v>0</v>
      </c>
      <c r="F31" s="110"/>
      <c r="G31" s="111"/>
      <c r="H31" s="110"/>
      <c r="J31" s="110"/>
      <c r="K31" s="111"/>
      <c r="L31" s="110"/>
    </row>
    <row r="32" spans="1:12" x14ac:dyDescent="0.15">
      <c r="A32" s="102" t="s">
        <v>75</v>
      </c>
      <c r="B32" s="87"/>
      <c r="C32" s="111">
        <v>250</v>
      </c>
      <c r="D32" s="110">
        <f>B32*C32</f>
        <v>0</v>
      </c>
      <c r="F32" s="110"/>
      <c r="G32" s="111"/>
      <c r="H32" s="110"/>
      <c r="J32" s="110"/>
      <c r="K32" s="111"/>
      <c r="L32" s="110"/>
    </row>
    <row r="33" spans="1:12" x14ac:dyDescent="0.15">
      <c r="A33" s="102" t="s">
        <v>76</v>
      </c>
      <c r="B33" s="87"/>
      <c r="C33" s="111">
        <v>250</v>
      </c>
      <c r="D33" s="110">
        <f>B33*C33</f>
        <v>0</v>
      </c>
      <c r="F33" s="110"/>
      <c r="G33" s="111"/>
      <c r="H33" s="110"/>
      <c r="J33" s="110"/>
      <c r="K33" s="111"/>
      <c r="L33" s="110"/>
    </row>
    <row r="34" spans="1:12" x14ac:dyDescent="0.15">
      <c r="A34" s="102" t="s">
        <v>77</v>
      </c>
      <c r="B34" s="87"/>
      <c r="C34" s="111">
        <v>250</v>
      </c>
      <c r="D34" s="110">
        <f>B34*C34</f>
        <v>0</v>
      </c>
      <c r="F34" s="110"/>
      <c r="G34" s="111"/>
      <c r="H34" s="110"/>
      <c r="J34" s="110"/>
      <c r="K34" s="111"/>
      <c r="L34" s="110"/>
    </row>
    <row r="36" spans="1:12" x14ac:dyDescent="0.15">
      <c r="A36" s="118" t="s">
        <v>26</v>
      </c>
      <c r="B36" s="119"/>
      <c r="C36" s="120"/>
      <c r="D36" s="121">
        <f>SUM(D31:D34)</f>
        <v>0</v>
      </c>
      <c r="H36" s="110"/>
      <c r="L36" s="110"/>
    </row>
    <row r="37" spans="1:12" x14ac:dyDescent="0.15">
      <c r="A37" s="123"/>
    </row>
    <row r="38" spans="1:12" x14ac:dyDescent="0.15">
      <c r="D38" s="124"/>
    </row>
    <row r="39" spans="1:12" x14ac:dyDescent="0.15">
      <c r="A39" s="125" t="s">
        <v>86</v>
      </c>
      <c r="B39" s="126">
        <f>D20+D28+D36</f>
        <v>0</v>
      </c>
      <c r="H39" s="110"/>
      <c r="L39" s="110"/>
    </row>
    <row r="41" spans="1:12" x14ac:dyDescent="0.15">
      <c r="A41" s="105" t="s">
        <v>100</v>
      </c>
    </row>
  </sheetData>
  <sheetProtection algorithmName="SHA-512" hashValue="ElHynL/ZxacuBZ+vWNGPLmk3uXszdSEBQN+Ch2k4MMdBTqMQIQ31W/HePSXArF3S07mYnfNxk+S0u34sWu9lFg==" saltValue="RD4BZDQ9a9W1/Wk3QtDomA==" spinCount="100000" sheet="1" selectLockedCells="1"/>
  <mergeCells count="2">
    <mergeCell ref="A5:D5"/>
    <mergeCell ref="A6:D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workbookViewId="0">
      <selection activeCell="B18" sqref="B18"/>
    </sheetView>
  </sheetViews>
  <sheetFormatPr defaultRowHeight="11.25" x14ac:dyDescent="0.15"/>
  <cols>
    <col min="1" max="1" width="123.25" customWidth="1"/>
    <col min="2" max="2" width="14.5" bestFit="1" customWidth="1"/>
    <col min="3" max="4" width="12.75" bestFit="1" customWidth="1"/>
    <col min="5" max="5" width="8.875" customWidth="1"/>
    <col min="6" max="6" width="13.5" customWidth="1"/>
    <col min="8" max="8" width="11.375" bestFit="1" customWidth="1"/>
    <col min="12" max="12" width="11.375" bestFit="1" customWidth="1"/>
  </cols>
  <sheetData>
    <row r="1" spans="1:4" ht="19.5" x14ac:dyDescent="0.25">
      <c r="A1" s="2" t="s">
        <v>0</v>
      </c>
    </row>
    <row r="2" spans="1:4" ht="19.5" x14ac:dyDescent="0.25">
      <c r="A2" s="2" t="s">
        <v>80</v>
      </c>
    </row>
    <row r="3" spans="1:4" ht="19.5" x14ac:dyDescent="0.25">
      <c r="A3" s="2" t="s">
        <v>11</v>
      </c>
    </row>
    <row r="4" spans="1:4" ht="19.5" x14ac:dyDescent="0.25">
      <c r="A4" s="2"/>
    </row>
    <row r="5" spans="1:4" ht="19.5" x14ac:dyDescent="0.25">
      <c r="A5" s="2"/>
    </row>
    <row r="6" spans="1:4" ht="12.75" x14ac:dyDescent="0.2">
      <c r="A6" s="59" t="s">
        <v>89</v>
      </c>
    </row>
    <row r="7" spans="1:4" ht="12.75" x14ac:dyDescent="0.2">
      <c r="A7" s="59" t="s">
        <v>90</v>
      </c>
    </row>
    <row r="8" spans="1:4" ht="12.75" x14ac:dyDescent="0.2">
      <c r="A8" s="59" t="s">
        <v>91</v>
      </c>
    </row>
    <row r="9" spans="1:4" ht="19.5" x14ac:dyDescent="0.25">
      <c r="A9" s="2"/>
    </row>
    <row r="10" spans="1:4" ht="15" x14ac:dyDescent="0.25">
      <c r="A10" s="138" t="s">
        <v>92</v>
      </c>
      <c r="B10" s="139"/>
      <c r="C10" s="139"/>
      <c r="D10" s="139"/>
    </row>
    <row r="11" spans="1:4" ht="33.75" customHeight="1" x14ac:dyDescent="0.25">
      <c r="A11" s="138" t="s">
        <v>93</v>
      </c>
      <c r="B11" s="139"/>
      <c r="C11" s="139"/>
      <c r="D11" s="139"/>
    </row>
    <row r="13" spans="1:4" ht="13.5" customHeight="1" x14ac:dyDescent="0.25">
      <c r="A13" s="63" t="s">
        <v>117</v>
      </c>
      <c r="B13" s="60"/>
      <c r="C13" s="60"/>
      <c r="D13" s="60"/>
    </row>
    <row r="15" spans="1:4" x14ac:dyDescent="0.15">
      <c r="A15" s="1" t="s">
        <v>1</v>
      </c>
    </row>
    <row r="16" spans="1:4" ht="22.5" customHeight="1" x14ac:dyDescent="0.15">
      <c r="A16" s="12" t="s">
        <v>2</v>
      </c>
      <c r="B16" s="12" t="s">
        <v>3</v>
      </c>
      <c r="C16" s="13" t="s">
        <v>27</v>
      </c>
      <c r="D16" s="12" t="s">
        <v>4</v>
      </c>
    </row>
    <row r="17" spans="1:12" x14ac:dyDescent="0.15">
      <c r="A17" t="s">
        <v>81</v>
      </c>
      <c r="B17" s="93"/>
      <c r="C17" s="49">
        <v>100</v>
      </c>
      <c r="D17" s="48">
        <f t="shared" ref="D17:D24" si="0">B17*C17</f>
        <v>0</v>
      </c>
      <c r="F17" s="3"/>
      <c r="G17" s="49"/>
      <c r="H17" s="3"/>
      <c r="J17" s="3"/>
      <c r="K17" s="49"/>
      <c r="L17" s="3"/>
    </row>
    <row r="18" spans="1:12" x14ac:dyDescent="0.15">
      <c r="A18" t="s">
        <v>95</v>
      </c>
      <c r="B18" s="93"/>
      <c r="C18" s="49">
        <v>100</v>
      </c>
      <c r="D18" s="48">
        <f t="shared" si="0"/>
        <v>0</v>
      </c>
      <c r="F18" s="3"/>
      <c r="G18" s="49"/>
      <c r="H18" s="3"/>
      <c r="J18" s="3"/>
      <c r="K18" s="49"/>
      <c r="L18" s="3"/>
    </row>
    <row r="19" spans="1:12" x14ac:dyDescent="0.15">
      <c r="A19" t="s">
        <v>82</v>
      </c>
      <c r="B19" s="93"/>
      <c r="C19" s="24">
        <v>100</v>
      </c>
      <c r="D19" s="3">
        <f t="shared" si="0"/>
        <v>0</v>
      </c>
      <c r="F19" s="3"/>
      <c r="G19" s="24"/>
      <c r="H19" s="3"/>
      <c r="J19" s="3"/>
      <c r="K19" s="24"/>
      <c r="L19" s="3"/>
    </row>
    <row r="20" spans="1:12" x14ac:dyDescent="0.15">
      <c r="A20" s="15" t="s">
        <v>73</v>
      </c>
      <c r="B20" s="93"/>
      <c r="C20" s="24">
        <v>25</v>
      </c>
      <c r="D20" s="14">
        <f t="shared" si="0"/>
        <v>0</v>
      </c>
      <c r="F20" s="3"/>
      <c r="G20" s="24"/>
      <c r="H20" s="3"/>
      <c r="J20" s="3"/>
      <c r="K20" s="24"/>
      <c r="L20" s="3"/>
    </row>
    <row r="21" spans="1:12" x14ac:dyDescent="0.15">
      <c r="A21" t="s">
        <v>83</v>
      </c>
      <c r="B21" s="93"/>
      <c r="C21" s="24">
        <v>75</v>
      </c>
      <c r="D21" s="48">
        <f t="shared" si="0"/>
        <v>0</v>
      </c>
      <c r="F21" s="3"/>
      <c r="G21" s="24"/>
      <c r="H21" s="3"/>
      <c r="J21" s="3"/>
      <c r="K21" s="24"/>
      <c r="L21" s="3"/>
    </row>
    <row r="22" spans="1:12" x14ac:dyDescent="0.15">
      <c r="A22" t="s">
        <v>84</v>
      </c>
      <c r="B22" s="93"/>
      <c r="C22" s="24">
        <v>75</v>
      </c>
      <c r="D22" s="48">
        <f t="shared" si="0"/>
        <v>0</v>
      </c>
      <c r="F22" s="3"/>
      <c r="G22" s="24"/>
      <c r="H22" s="3"/>
      <c r="J22" s="3"/>
      <c r="K22" s="24"/>
      <c r="L22" s="3"/>
    </row>
    <row r="23" spans="1:12" x14ac:dyDescent="0.15">
      <c r="A23" s="16" t="s">
        <v>96</v>
      </c>
      <c r="B23" s="93"/>
      <c r="C23" s="24">
        <v>150</v>
      </c>
      <c r="D23" s="33">
        <f t="shared" si="0"/>
        <v>0</v>
      </c>
      <c r="F23" s="3"/>
      <c r="G23" s="24"/>
      <c r="H23" s="3"/>
      <c r="J23" s="3"/>
      <c r="K23" s="24"/>
      <c r="L23" s="3"/>
    </row>
    <row r="24" spans="1:12" x14ac:dyDescent="0.15">
      <c r="A24" s="16" t="s">
        <v>97</v>
      </c>
      <c r="B24" s="93"/>
      <c r="C24" s="24">
        <v>150</v>
      </c>
      <c r="D24" s="33">
        <f t="shared" si="0"/>
        <v>0</v>
      </c>
      <c r="F24" s="3"/>
      <c r="G24" s="24"/>
      <c r="H24" s="3"/>
      <c r="J24" s="3"/>
      <c r="K24" s="24"/>
      <c r="L24" s="3"/>
    </row>
    <row r="25" spans="1:12" x14ac:dyDescent="0.15">
      <c r="A25" s="16"/>
      <c r="B25" s="14"/>
      <c r="D25" s="14"/>
    </row>
    <row r="26" spans="1:12" x14ac:dyDescent="0.15">
      <c r="A26" s="9" t="s">
        <v>26</v>
      </c>
      <c r="B26" s="20"/>
      <c r="C26" s="61"/>
      <c r="D26" s="11">
        <f>SUM(D17:D24)</f>
        <v>0</v>
      </c>
      <c r="H26" s="3"/>
      <c r="L26" s="3"/>
    </row>
    <row r="27" spans="1:12" x14ac:dyDescent="0.15">
      <c r="B27" s="3"/>
      <c r="D27" s="3"/>
    </row>
    <row r="28" spans="1:12" ht="26.25" customHeight="1" x14ac:dyDescent="0.15">
      <c r="A28" s="23" t="s">
        <v>79</v>
      </c>
      <c r="B28" s="12" t="s">
        <v>101</v>
      </c>
      <c r="C28" s="13" t="s">
        <v>8</v>
      </c>
      <c r="D28" s="12" t="s">
        <v>4</v>
      </c>
    </row>
    <row r="29" spans="1:12" x14ac:dyDescent="0.15">
      <c r="A29" t="s">
        <v>74</v>
      </c>
      <c r="B29" s="87"/>
      <c r="C29" s="24">
        <v>150</v>
      </c>
      <c r="D29" s="3">
        <f>B29*C29</f>
        <v>0</v>
      </c>
      <c r="F29" s="3"/>
      <c r="G29" s="24"/>
      <c r="H29" s="3"/>
      <c r="J29" s="3"/>
      <c r="K29" s="24"/>
      <c r="L29" s="3"/>
    </row>
    <row r="30" spans="1:12" x14ac:dyDescent="0.15">
      <c r="A30" t="s">
        <v>75</v>
      </c>
      <c r="B30" s="87"/>
      <c r="C30" s="24">
        <v>150</v>
      </c>
      <c r="D30" s="3">
        <f>B30*C30</f>
        <v>0</v>
      </c>
      <c r="F30" s="3"/>
      <c r="G30" s="24"/>
      <c r="H30" s="3"/>
      <c r="J30" s="3"/>
      <c r="K30" s="24"/>
      <c r="L30" s="3"/>
    </row>
    <row r="31" spans="1:12" x14ac:dyDescent="0.15">
      <c r="A31" t="s">
        <v>76</v>
      </c>
      <c r="B31" s="87"/>
      <c r="C31" s="24">
        <v>150</v>
      </c>
      <c r="D31" s="3">
        <f>B31*C31</f>
        <v>0</v>
      </c>
      <c r="F31" s="3"/>
      <c r="G31" s="24"/>
      <c r="H31" s="3"/>
      <c r="J31" s="3"/>
      <c r="K31" s="24"/>
      <c r="L31" s="3"/>
    </row>
    <row r="32" spans="1:12" x14ac:dyDescent="0.15">
      <c r="A32" t="s">
        <v>77</v>
      </c>
      <c r="B32" s="87"/>
      <c r="C32" s="24">
        <v>150</v>
      </c>
      <c r="D32" s="3">
        <f>B32*C32</f>
        <v>0</v>
      </c>
      <c r="F32" s="3"/>
      <c r="G32" s="24"/>
      <c r="H32" s="3"/>
      <c r="J32" s="3"/>
      <c r="K32" s="24"/>
      <c r="L32" s="3"/>
    </row>
    <row r="33" spans="1:12" x14ac:dyDescent="0.15">
      <c r="F33" s="3"/>
      <c r="G33" s="24"/>
      <c r="H33" s="3"/>
      <c r="J33" s="3"/>
      <c r="K33" s="24"/>
      <c r="L33" s="3"/>
    </row>
    <row r="34" spans="1:12" x14ac:dyDescent="0.15">
      <c r="A34" s="9" t="s">
        <v>26</v>
      </c>
      <c r="B34" s="20"/>
      <c r="C34" s="62"/>
      <c r="D34" s="11">
        <f>SUM(D29:D32)</f>
        <v>0</v>
      </c>
    </row>
    <row r="35" spans="1:12" x14ac:dyDescent="0.15">
      <c r="H35" s="3"/>
      <c r="L35" s="3"/>
    </row>
    <row r="36" spans="1:12" ht="22.5" x14ac:dyDescent="0.15">
      <c r="A36" s="23" t="s">
        <v>78</v>
      </c>
      <c r="B36" s="12" t="s">
        <v>101</v>
      </c>
      <c r="C36" s="13" t="s">
        <v>8</v>
      </c>
      <c r="D36" s="12" t="s">
        <v>4</v>
      </c>
      <c r="H36" s="3"/>
    </row>
    <row r="37" spans="1:12" x14ac:dyDescent="0.15">
      <c r="A37" t="s">
        <v>74</v>
      </c>
      <c r="B37" s="87"/>
      <c r="C37" s="24">
        <v>250</v>
      </c>
      <c r="D37" s="3">
        <f>B37*C37</f>
        <v>0</v>
      </c>
      <c r="F37" s="3"/>
      <c r="G37" s="24"/>
      <c r="H37" s="3"/>
      <c r="J37" s="3"/>
      <c r="K37" s="24"/>
      <c r="L37" s="3"/>
    </row>
    <row r="38" spans="1:12" x14ac:dyDescent="0.15">
      <c r="A38" t="s">
        <v>75</v>
      </c>
      <c r="B38" s="87"/>
      <c r="C38" s="24">
        <v>250</v>
      </c>
      <c r="D38" s="3">
        <f>B38*C38</f>
        <v>0</v>
      </c>
      <c r="F38" s="3"/>
      <c r="G38" s="24"/>
      <c r="H38" s="3"/>
      <c r="J38" s="3"/>
      <c r="K38" s="24"/>
      <c r="L38" s="3"/>
    </row>
    <row r="39" spans="1:12" x14ac:dyDescent="0.15">
      <c r="A39" t="s">
        <v>76</v>
      </c>
      <c r="B39" s="87"/>
      <c r="C39" s="24">
        <v>250</v>
      </c>
      <c r="D39" s="3">
        <f>B39*C39</f>
        <v>0</v>
      </c>
      <c r="F39" s="3"/>
      <c r="G39" s="24"/>
      <c r="H39" s="3"/>
      <c r="J39" s="3"/>
      <c r="K39" s="24"/>
      <c r="L39" s="3"/>
    </row>
    <row r="40" spans="1:12" x14ac:dyDescent="0.15">
      <c r="A40" t="s">
        <v>77</v>
      </c>
      <c r="B40" s="87"/>
      <c r="C40" s="24">
        <v>250</v>
      </c>
      <c r="D40" s="3">
        <f>B40*C40</f>
        <v>0</v>
      </c>
      <c r="F40" s="3"/>
      <c r="G40" s="24"/>
      <c r="H40" s="3"/>
      <c r="J40" s="3"/>
      <c r="K40" s="24"/>
      <c r="L40" s="3"/>
    </row>
    <row r="41" spans="1:12" x14ac:dyDescent="0.15">
      <c r="F41" s="3"/>
      <c r="G41" s="24"/>
      <c r="H41" s="3"/>
      <c r="J41" s="3"/>
      <c r="K41" s="24"/>
      <c r="L41" s="3"/>
    </row>
    <row r="42" spans="1:12" x14ac:dyDescent="0.15">
      <c r="A42" s="9" t="s">
        <v>26</v>
      </c>
      <c r="B42" s="20"/>
      <c r="C42" s="62"/>
      <c r="D42" s="11">
        <f>SUM(D37:D40)</f>
        <v>0</v>
      </c>
    </row>
    <row r="43" spans="1:12" x14ac:dyDescent="0.15">
      <c r="A43" s="1"/>
      <c r="H43" s="3"/>
      <c r="L43" s="3"/>
    </row>
    <row r="44" spans="1:12" x14ac:dyDescent="0.15">
      <c r="A44" s="25" t="s">
        <v>31</v>
      </c>
      <c r="B44" s="51">
        <f>D26+D34+D42</f>
        <v>0</v>
      </c>
    </row>
    <row r="46" spans="1:12" x14ac:dyDescent="0.15">
      <c r="A46" s="1" t="s">
        <v>100</v>
      </c>
      <c r="H46" s="3"/>
      <c r="L46" s="3"/>
    </row>
  </sheetData>
  <sheetProtection algorithmName="SHA-512" hashValue="4Ym4gUZ/K11lsZxBqAjL+SZfPJBHowBBr3DYu5oDB6ch+hTOqQ+vPKbsp3ZdHartGe0hqEsYCs/BNT5Mt34gLA==" saltValue="Clb6W+QxudwvRXLbER9+uw==" spinCount="100000" sheet="1" selectLockedCells="1"/>
  <mergeCells count="2">
    <mergeCell ref="A10:D10"/>
    <mergeCell ref="A11:D1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workbookViewId="0">
      <selection activeCell="B21" sqref="B21"/>
    </sheetView>
  </sheetViews>
  <sheetFormatPr defaultRowHeight="11.25" x14ac:dyDescent="0.15"/>
  <cols>
    <col min="1" max="1" width="117.875" bestFit="1" customWidth="1"/>
    <col min="2" max="4" width="14.5" customWidth="1"/>
    <col min="5" max="5" width="28.75" customWidth="1"/>
    <col min="6" max="6" width="31.5" bestFit="1" customWidth="1"/>
    <col min="7" max="7" width="28.75" customWidth="1"/>
    <col min="8" max="8" width="11.375" bestFit="1" customWidth="1"/>
    <col min="10" max="10" width="13.625" customWidth="1"/>
    <col min="11" max="11" width="9" style="24"/>
    <col min="12" max="12" width="13" style="67" bestFit="1" customWidth="1"/>
    <col min="16" max="16" width="13" bestFit="1" customWidth="1"/>
  </cols>
  <sheetData>
    <row r="1" spans="1:12" ht="19.5" x14ac:dyDescent="0.25">
      <c r="A1" s="2" t="s">
        <v>0</v>
      </c>
    </row>
    <row r="2" spans="1:12" ht="19.5" x14ac:dyDescent="0.25">
      <c r="A2" s="2" t="s">
        <v>12</v>
      </c>
    </row>
    <row r="3" spans="1:12" ht="19.5" x14ac:dyDescent="0.25">
      <c r="A3" s="2" t="s">
        <v>13</v>
      </c>
    </row>
    <row r="5" spans="1:12" ht="13.5" customHeight="1" x14ac:dyDescent="0.25">
      <c r="A5" s="63" t="s">
        <v>119</v>
      </c>
      <c r="B5" s="60"/>
      <c r="C5" s="60"/>
      <c r="D5" s="60"/>
      <c r="K5"/>
      <c r="L5"/>
    </row>
    <row r="7" spans="1:12" x14ac:dyDescent="0.15">
      <c r="A7" t="s">
        <v>14</v>
      </c>
    </row>
    <row r="9" spans="1:12" x14ac:dyDescent="0.15">
      <c r="A9" s="31" t="s">
        <v>7</v>
      </c>
      <c r="B9" s="12" t="s">
        <v>3</v>
      </c>
      <c r="C9" s="13" t="s">
        <v>8</v>
      </c>
      <c r="D9" s="12" t="s">
        <v>4</v>
      </c>
      <c r="F9" s="3"/>
      <c r="G9" s="21"/>
      <c r="H9" s="3"/>
      <c r="J9" s="66"/>
      <c r="K9" s="21"/>
      <c r="L9" s="66"/>
    </row>
    <row r="10" spans="1:12" x14ac:dyDescent="0.15">
      <c r="A10" s="54" t="s">
        <v>103</v>
      </c>
      <c r="B10" s="87"/>
      <c r="C10" s="21">
        <v>20</v>
      </c>
      <c r="D10" s="3">
        <f t="shared" ref="D10:D16" si="0">B10*C10</f>
        <v>0</v>
      </c>
      <c r="F10" s="3"/>
      <c r="G10" s="21"/>
      <c r="H10" s="3"/>
      <c r="J10" s="66"/>
      <c r="K10" s="21"/>
      <c r="L10" s="66"/>
    </row>
    <row r="11" spans="1:12" x14ac:dyDescent="0.15">
      <c r="A11" s="54" t="s">
        <v>104</v>
      </c>
      <c r="B11" s="87"/>
      <c r="C11" s="21">
        <v>20</v>
      </c>
      <c r="D11" s="3">
        <f t="shared" si="0"/>
        <v>0</v>
      </c>
      <c r="F11" s="3"/>
      <c r="G11" s="21"/>
      <c r="H11" s="3"/>
      <c r="J11" s="66"/>
      <c r="K11" s="21"/>
      <c r="L11" s="66"/>
    </row>
    <row r="12" spans="1:12" x14ac:dyDescent="0.15">
      <c r="A12" s="18" t="s">
        <v>105</v>
      </c>
      <c r="B12" s="87"/>
      <c r="C12" s="21">
        <v>10</v>
      </c>
      <c r="D12" s="3">
        <f t="shared" si="0"/>
        <v>0</v>
      </c>
      <c r="F12" s="3"/>
      <c r="G12" s="21"/>
      <c r="H12" s="3"/>
      <c r="J12" s="66"/>
      <c r="K12" s="21"/>
      <c r="L12" s="66"/>
    </row>
    <row r="13" spans="1:12" x14ac:dyDescent="0.15">
      <c r="A13" s="18" t="s">
        <v>106</v>
      </c>
      <c r="B13" s="87"/>
      <c r="C13" s="21">
        <v>10</v>
      </c>
      <c r="D13" s="3">
        <f t="shared" si="0"/>
        <v>0</v>
      </c>
      <c r="F13" s="3"/>
      <c r="G13" s="21"/>
      <c r="H13" s="3"/>
      <c r="J13" s="66"/>
      <c r="K13" s="21"/>
      <c r="L13" s="66"/>
    </row>
    <row r="14" spans="1:12" x14ac:dyDescent="0.15">
      <c r="A14" s="18" t="s">
        <v>107</v>
      </c>
      <c r="B14" s="87"/>
      <c r="C14" s="21">
        <v>20</v>
      </c>
      <c r="D14" s="3">
        <f t="shared" si="0"/>
        <v>0</v>
      </c>
      <c r="F14" s="3"/>
      <c r="G14" s="21"/>
      <c r="H14" s="3"/>
      <c r="J14" s="66"/>
      <c r="K14" s="21"/>
      <c r="L14" s="66"/>
    </row>
    <row r="15" spans="1:12" x14ac:dyDescent="0.15">
      <c r="A15" s="18" t="s">
        <v>108</v>
      </c>
      <c r="B15" s="87"/>
      <c r="C15" s="21">
        <v>10</v>
      </c>
      <c r="D15" s="3">
        <f t="shared" si="0"/>
        <v>0</v>
      </c>
      <c r="F15" s="3"/>
      <c r="G15" s="21"/>
      <c r="H15" s="3"/>
      <c r="J15" s="66"/>
      <c r="K15" s="21"/>
      <c r="L15" s="66"/>
    </row>
    <row r="16" spans="1:12" x14ac:dyDescent="0.15">
      <c r="A16" s="64" t="s">
        <v>109</v>
      </c>
      <c r="B16" s="87"/>
      <c r="C16" s="21">
        <v>10</v>
      </c>
      <c r="D16" s="3">
        <f t="shared" si="0"/>
        <v>0</v>
      </c>
      <c r="J16" s="67"/>
    </row>
    <row r="17" spans="1:14" x14ac:dyDescent="0.15">
      <c r="A17" s="45"/>
      <c r="B17" s="3"/>
      <c r="C17" s="21"/>
      <c r="D17" s="3"/>
      <c r="H17" s="3"/>
      <c r="J17" s="67"/>
      <c r="L17" s="66"/>
    </row>
    <row r="18" spans="1:14" x14ac:dyDescent="0.15">
      <c r="A18" s="9" t="s">
        <v>26</v>
      </c>
      <c r="B18" s="10"/>
      <c r="C18" s="11">
        <f>D10+D11+D12+D13+D14+D15+D16</f>
        <v>0</v>
      </c>
      <c r="D18" s="19"/>
      <c r="J18" s="67"/>
    </row>
    <row r="19" spans="1:14" x14ac:dyDescent="0.15">
      <c r="A19" s="17"/>
      <c r="B19" s="18"/>
      <c r="C19" s="18"/>
      <c r="D19" s="19"/>
      <c r="J19" s="67"/>
    </row>
    <row r="20" spans="1:14" s="18" customFormat="1" x14ac:dyDescent="0.15">
      <c r="A20" s="50" t="s">
        <v>130</v>
      </c>
      <c r="B20" s="12" t="s">
        <v>3</v>
      </c>
      <c r="C20" s="13" t="s">
        <v>8</v>
      </c>
      <c r="D20" s="12" t="s">
        <v>4</v>
      </c>
      <c r="E20" s="38"/>
      <c r="F20" s="17"/>
      <c r="G20" s="17"/>
      <c r="J20" s="68"/>
      <c r="K20" s="57"/>
      <c r="L20" s="68"/>
    </row>
    <row r="21" spans="1:14" s="18" customFormat="1" x14ac:dyDescent="0.15">
      <c r="A21" s="36" t="s">
        <v>51</v>
      </c>
      <c r="B21" s="93"/>
      <c r="C21" s="56">
        <v>800</v>
      </c>
      <c r="D21" s="33">
        <f>C21*B21</f>
        <v>0</v>
      </c>
      <c r="E21" s="35"/>
      <c r="F21" s="33"/>
      <c r="G21" s="65"/>
      <c r="H21" s="69"/>
      <c r="I21" s="57"/>
      <c r="J21" s="69"/>
      <c r="K21" s="57"/>
      <c r="L21" s="69"/>
    </row>
    <row r="22" spans="1:14" s="18" customFormat="1" x14ac:dyDescent="0.15">
      <c r="A22" s="37" t="s">
        <v>52</v>
      </c>
      <c r="B22" s="87"/>
      <c r="C22" s="57">
        <v>700</v>
      </c>
      <c r="D22" s="33">
        <f>C22*B22</f>
        <v>0</v>
      </c>
      <c r="E22" s="55"/>
      <c r="F22" s="33"/>
      <c r="G22" s="65"/>
      <c r="H22" s="69"/>
      <c r="I22" s="57"/>
      <c r="J22" s="69"/>
      <c r="K22" s="57"/>
      <c r="L22" s="69"/>
    </row>
    <row r="23" spans="1:14" s="18" customFormat="1" x14ac:dyDescent="0.15">
      <c r="A23" s="50" t="s">
        <v>131</v>
      </c>
      <c r="B23" s="12" t="s">
        <v>3</v>
      </c>
      <c r="C23" s="13" t="s">
        <v>8</v>
      </c>
      <c r="D23" s="12" t="s">
        <v>4</v>
      </c>
      <c r="E23" s="38"/>
      <c r="F23" s="33"/>
      <c r="G23" s="38"/>
      <c r="H23" s="69"/>
      <c r="J23" s="69"/>
      <c r="K23" s="57"/>
      <c r="L23" s="69"/>
    </row>
    <row r="24" spans="1:14" s="18" customFormat="1" x14ac:dyDescent="0.15">
      <c r="A24" s="36" t="s">
        <v>51</v>
      </c>
      <c r="B24" s="93"/>
      <c r="C24" s="56">
        <v>800</v>
      </c>
      <c r="D24" s="33">
        <f>C24*B24</f>
        <v>0</v>
      </c>
      <c r="E24" s="35"/>
      <c r="F24" s="33"/>
      <c r="G24" s="65"/>
      <c r="H24" s="80"/>
      <c r="I24" s="16"/>
      <c r="J24" s="80"/>
      <c r="K24" s="56"/>
      <c r="L24" s="80"/>
      <c r="M24" s="16"/>
      <c r="N24" s="16"/>
    </row>
    <row r="25" spans="1:14" s="18" customFormat="1" x14ac:dyDescent="0.15">
      <c r="A25" s="37" t="s">
        <v>52</v>
      </c>
      <c r="B25" s="87"/>
      <c r="C25" s="57">
        <v>700</v>
      </c>
      <c r="D25" s="33">
        <f>C25*B25</f>
        <v>0</v>
      </c>
      <c r="E25" s="55"/>
      <c r="F25" s="33"/>
      <c r="G25" s="65"/>
      <c r="H25" s="80"/>
      <c r="I25" s="16"/>
      <c r="J25" s="80"/>
      <c r="K25" s="56"/>
      <c r="L25" s="80"/>
      <c r="M25" s="16"/>
      <c r="N25" s="16"/>
    </row>
    <row r="26" spans="1:14" s="18" customFormat="1" x14ac:dyDescent="0.15">
      <c r="A26" s="9" t="s">
        <v>4</v>
      </c>
      <c r="B26" s="20"/>
      <c r="C26" s="11">
        <f>D21+D22+D24+D25</f>
        <v>0</v>
      </c>
      <c r="D26" s="19"/>
      <c r="F26" s="33"/>
      <c r="G26" s="16"/>
      <c r="H26" s="80"/>
      <c r="I26" s="16"/>
      <c r="J26" s="80"/>
      <c r="K26" s="56"/>
      <c r="L26" s="80"/>
      <c r="M26" s="16"/>
      <c r="N26" s="16"/>
    </row>
    <row r="27" spans="1:14" s="18" customFormat="1" x14ac:dyDescent="0.15">
      <c r="A27" s="17"/>
      <c r="B27" s="5"/>
      <c r="C27" s="19"/>
      <c r="D27" s="19"/>
      <c r="F27" s="33"/>
      <c r="H27" s="80"/>
      <c r="I27" s="16"/>
      <c r="J27" s="80"/>
      <c r="K27" s="56"/>
      <c r="L27" s="80"/>
      <c r="M27" s="16"/>
      <c r="N27" s="16"/>
    </row>
    <row r="28" spans="1:14" s="18" customFormat="1" x14ac:dyDescent="0.15">
      <c r="A28" s="50" t="s">
        <v>53</v>
      </c>
      <c r="B28" s="12" t="s">
        <v>3</v>
      </c>
      <c r="C28" s="13" t="s">
        <v>8</v>
      </c>
      <c r="D28" s="12" t="s">
        <v>4</v>
      </c>
      <c r="E28" s="17"/>
      <c r="F28" s="33"/>
      <c r="G28" s="17"/>
      <c r="H28" s="80"/>
      <c r="I28" s="16"/>
      <c r="J28" s="80"/>
      <c r="K28" s="56"/>
      <c r="L28" s="80"/>
      <c r="M28" s="16"/>
      <c r="N28" s="16"/>
    </row>
    <row r="29" spans="1:14" s="18" customFormat="1" x14ac:dyDescent="0.15">
      <c r="A29" s="64" t="s">
        <v>110</v>
      </c>
      <c r="B29" s="84"/>
      <c r="C29" s="56">
        <v>50</v>
      </c>
      <c r="D29" s="33">
        <f>C29*B29</f>
        <v>0</v>
      </c>
      <c r="E29" s="17"/>
      <c r="F29" s="33"/>
      <c r="G29" s="71"/>
      <c r="H29" s="80"/>
      <c r="I29" s="16"/>
      <c r="J29" s="80"/>
      <c r="K29" s="56"/>
      <c r="L29" s="80"/>
      <c r="M29" s="16"/>
      <c r="N29" s="16"/>
    </row>
    <row r="30" spans="1:14" s="18" customFormat="1" x14ac:dyDescent="0.15">
      <c r="A30" s="36" t="s">
        <v>111</v>
      </c>
      <c r="B30" s="93"/>
      <c r="C30" s="56">
        <v>50</v>
      </c>
      <c r="D30" s="33">
        <f>C30*B30</f>
        <v>0</v>
      </c>
      <c r="E30" s="35"/>
      <c r="F30" s="33"/>
      <c r="G30" s="70"/>
      <c r="H30" s="80"/>
      <c r="I30" s="16"/>
      <c r="J30" s="80"/>
      <c r="K30" s="56"/>
      <c r="L30" s="80"/>
      <c r="M30" s="16"/>
      <c r="N30" s="16"/>
    </row>
    <row r="31" spans="1:14" s="18" customFormat="1" x14ac:dyDescent="0.15">
      <c r="A31" s="9" t="s">
        <v>4</v>
      </c>
      <c r="B31" s="20"/>
      <c r="C31" s="11">
        <f>D29+D30</f>
        <v>0</v>
      </c>
      <c r="D31" s="19"/>
      <c r="H31" s="33"/>
      <c r="I31" s="16"/>
      <c r="J31" s="81"/>
      <c r="K31" s="56"/>
      <c r="L31" s="80"/>
      <c r="M31" s="16"/>
      <c r="N31" s="16"/>
    </row>
    <row r="32" spans="1:14" s="18" customFormat="1" x14ac:dyDescent="0.15">
      <c r="A32" s="17"/>
      <c r="B32" s="5"/>
      <c r="C32" s="19"/>
      <c r="D32" s="19"/>
      <c r="H32" s="16"/>
      <c r="I32" s="16"/>
      <c r="J32" s="81"/>
      <c r="K32" s="56"/>
      <c r="L32" s="81"/>
      <c r="M32" s="16"/>
      <c r="N32" s="16"/>
    </row>
    <row r="33" spans="1:16" s="18" customFormat="1" x14ac:dyDescent="0.15">
      <c r="A33" s="50" t="s">
        <v>54</v>
      </c>
      <c r="B33" s="4"/>
      <c r="C33" s="7"/>
      <c r="D33" s="8"/>
      <c r="E33" s="6" t="s">
        <v>55</v>
      </c>
      <c r="F33" s="6" t="s">
        <v>56</v>
      </c>
      <c r="G33" s="6" t="s">
        <v>57</v>
      </c>
      <c r="J33" s="68"/>
      <c r="K33" s="57"/>
      <c r="L33" s="68"/>
    </row>
    <row r="34" spans="1:16" s="18" customFormat="1" x14ac:dyDescent="0.15">
      <c r="A34" s="17"/>
      <c r="B34" s="5"/>
      <c r="D34" s="18" t="s">
        <v>28</v>
      </c>
      <c r="E34" s="87">
        <v>1</v>
      </c>
      <c r="F34" s="87">
        <v>1</v>
      </c>
      <c r="G34" s="87">
        <v>1</v>
      </c>
      <c r="J34" s="68"/>
      <c r="K34" s="57"/>
      <c r="L34" s="68"/>
    </row>
    <row r="35" spans="1:16" s="18" customFormat="1" x14ac:dyDescent="0.15">
      <c r="A35" s="36"/>
      <c r="B35" s="33"/>
      <c r="C35" s="16"/>
      <c r="D35" s="16" t="s">
        <v>8</v>
      </c>
      <c r="E35" s="35">
        <v>50</v>
      </c>
      <c r="F35" s="35">
        <v>20</v>
      </c>
      <c r="G35" s="26">
        <v>10</v>
      </c>
      <c r="J35" s="69"/>
      <c r="K35" s="57"/>
      <c r="L35" s="69"/>
      <c r="N35" s="69"/>
      <c r="O35" s="57"/>
      <c r="P35" s="5"/>
    </row>
    <row r="36" spans="1:16" s="18" customFormat="1" x14ac:dyDescent="0.15">
      <c r="A36" s="38"/>
      <c r="B36" s="33"/>
      <c r="C36" s="16"/>
      <c r="D36" s="16" t="s">
        <v>29</v>
      </c>
      <c r="E36" s="43">
        <f>E35*E34</f>
        <v>50</v>
      </c>
      <c r="F36" s="43">
        <f>F35*F34</f>
        <v>20</v>
      </c>
      <c r="G36" s="43">
        <f>G35*G34</f>
        <v>10</v>
      </c>
      <c r="J36" s="69"/>
      <c r="K36" s="57"/>
      <c r="L36" s="69"/>
      <c r="N36" s="69"/>
      <c r="O36" s="57"/>
      <c r="P36" s="5"/>
    </row>
    <row r="37" spans="1:16" s="18" customFormat="1" x14ac:dyDescent="0.15">
      <c r="A37" s="9" t="s">
        <v>4</v>
      </c>
      <c r="B37" s="20"/>
      <c r="C37" s="11">
        <f>E36+F36+G36</f>
        <v>80</v>
      </c>
      <c r="D37" s="19"/>
      <c r="J37" s="69"/>
      <c r="K37" s="57"/>
      <c r="L37" s="69"/>
      <c r="N37" s="69"/>
      <c r="O37" s="57"/>
      <c r="P37" s="5"/>
    </row>
    <row r="38" spans="1:16" s="18" customFormat="1" x14ac:dyDescent="0.15">
      <c r="A38" s="17"/>
      <c r="B38" s="5"/>
      <c r="C38" s="19"/>
      <c r="D38" s="19"/>
      <c r="J38" s="68"/>
      <c r="K38" s="57"/>
      <c r="L38" s="68"/>
    </row>
    <row r="39" spans="1:16" x14ac:dyDescent="0.15">
      <c r="A39" s="25" t="s">
        <v>98</v>
      </c>
      <c r="B39" s="51">
        <f>C18+C26+C31+C37</f>
        <v>80</v>
      </c>
      <c r="J39" s="67"/>
      <c r="L39" s="66"/>
      <c r="P39" s="3"/>
    </row>
    <row r="40" spans="1:16" x14ac:dyDescent="0.15">
      <c r="J40" s="67"/>
    </row>
    <row r="41" spans="1:16" x14ac:dyDescent="0.15">
      <c r="A41" s="1" t="s">
        <v>100</v>
      </c>
      <c r="J41" s="67"/>
    </row>
    <row r="42" spans="1:16" x14ac:dyDescent="0.15">
      <c r="J42" s="67"/>
    </row>
    <row r="43" spans="1:16" x14ac:dyDescent="0.15">
      <c r="J43" s="67"/>
      <c r="L43" s="66"/>
      <c r="P43" s="3"/>
    </row>
    <row r="44" spans="1:16" x14ac:dyDescent="0.15">
      <c r="A44" s="44"/>
      <c r="J44" s="67"/>
    </row>
    <row r="45" spans="1:16" x14ac:dyDescent="0.15">
      <c r="J45" s="67"/>
    </row>
    <row r="46" spans="1:16" x14ac:dyDescent="0.15">
      <c r="J46" s="67"/>
    </row>
    <row r="47" spans="1:16" x14ac:dyDescent="0.15">
      <c r="J47" s="67"/>
    </row>
    <row r="48" spans="1:16" x14ac:dyDescent="0.15">
      <c r="J48" s="67"/>
    </row>
    <row r="49" spans="10:10" x14ac:dyDescent="0.15">
      <c r="J49" s="67"/>
    </row>
    <row r="50" spans="10:10" x14ac:dyDescent="0.15">
      <c r="J50" s="67"/>
    </row>
    <row r="51" spans="10:10" x14ac:dyDescent="0.15">
      <c r="J51" s="67"/>
    </row>
    <row r="52" spans="10:10" x14ac:dyDescent="0.15">
      <c r="J52" s="67"/>
    </row>
    <row r="53" spans="10:10" x14ac:dyDescent="0.15">
      <c r="J53" s="67"/>
    </row>
    <row r="54" spans="10:10" x14ac:dyDescent="0.15">
      <c r="J54" s="67"/>
    </row>
    <row r="55" spans="10:10" x14ac:dyDescent="0.15">
      <c r="J55" s="67"/>
    </row>
  </sheetData>
  <sheetProtection algorithmName="SHA-512" hashValue="MrvjNTwZEliS7Xx1Xr+4EwlkwUqyPBDuxnByXYhTYedOl5JERpFWX29mljx02u5Zt+JUjdjeYOL23uUXB1FZYg==" saltValue="AouJE7pQ3TtejyeMOCWBqA==" spinCount="100000" sheet="1" selectLockedCell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5"/>
  <sheetViews>
    <sheetView tabSelected="1" topLeftCell="A31" workbookViewId="0">
      <selection activeCell="E66" sqref="E66"/>
    </sheetView>
  </sheetViews>
  <sheetFormatPr defaultRowHeight="11.25" x14ac:dyDescent="0.15"/>
  <cols>
    <col min="1" max="1" width="80" bestFit="1" customWidth="1"/>
    <col min="2" max="4" width="14.5" customWidth="1"/>
    <col min="5" max="7" width="28.75" customWidth="1"/>
    <col min="9" max="9" width="9.375" bestFit="1" customWidth="1"/>
    <col min="11" max="11" width="13" bestFit="1" customWidth="1"/>
    <col min="13" max="13" width="10.375" bestFit="1" customWidth="1"/>
    <col min="15" max="15" width="15.125" customWidth="1"/>
  </cols>
  <sheetData>
    <row r="1" spans="1:15" ht="19.5" x14ac:dyDescent="0.25">
      <c r="A1" s="2" t="s">
        <v>0</v>
      </c>
    </row>
    <row r="2" spans="1:15" ht="19.5" x14ac:dyDescent="0.25">
      <c r="A2" s="2" t="s">
        <v>15</v>
      </c>
    </row>
    <row r="3" spans="1:15" ht="19.5" x14ac:dyDescent="0.25">
      <c r="A3" s="2" t="s">
        <v>16</v>
      </c>
    </row>
    <row r="4" spans="1:15" ht="12" customHeight="1" x14ac:dyDescent="0.25">
      <c r="A4" s="2"/>
    </row>
    <row r="5" spans="1:15" ht="13.5" customHeight="1" x14ac:dyDescent="0.25">
      <c r="A5" s="63" t="s">
        <v>116</v>
      </c>
      <c r="B5" s="60"/>
      <c r="C5" s="60"/>
      <c r="D5" s="60"/>
    </row>
    <row r="6" spans="1:15" ht="12" customHeight="1" x14ac:dyDescent="0.15"/>
    <row r="7" spans="1:15" x14ac:dyDescent="0.15">
      <c r="A7" t="s">
        <v>14</v>
      </c>
    </row>
    <row r="8" spans="1:15" x14ac:dyDescent="0.15">
      <c r="N8" s="24"/>
      <c r="O8" s="67"/>
    </row>
    <row r="9" spans="1:15" x14ac:dyDescent="0.15">
      <c r="A9" s="12" t="s">
        <v>7</v>
      </c>
      <c r="B9" s="12" t="s">
        <v>3</v>
      </c>
      <c r="C9" s="13" t="s">
        <v>8</v>
      </c>
      <c r="D9" s="12" t="s">
        <v>4</v>
      </c>
      <c r="I9" s="3"/>
      <c r="J9" s="21"/>
      <c r="K9" s="3"/>
      <c r="M9" s="3"/>
      <c r="N9" s="21"/>
      <c r="O9" s="3"/>
    </row>
    <row r="10" spans="1:15" x14ac:dyDescent="0.15">
      <c r="A10" s="72" t="s">
        <v>121</v>
      </c>
      <c r="B10" s="84"/>
      <c r="C10" s="21">
        <v>30</v>
      </c>
      <c r="D10" s="14">
        <f t="shared" ref="D10:D16" si="0">B10*C10</f>
        <v>0</v>
      </c>
      <c r="I10" s="3"/>
      <c r="J10" s="21"/>
      <c r="K10" s="3"/>
      <c r="M10" s="3"/>
      <c r="N10" s="21"/>
      <c r="O10" s="3"/>
    </row>
    <row r="11" spans="1:15" x14ac:dyDescent="0.15">
      <c r="A11" t="s">
        <v>114</v>
      </c>
      <c r="B11" s="85"/>
      <c r="C11" s="21">
        <v>50</v>
      </c>
      <c r="D11" s="14">
        <f t="shared" si="0"/>
        <v>0</v>
      </c>
      <c r="I11" s="3"/>
      <c r="J11" s="21"/>
      <c r="K11" s="3"/>
      <c r="M11" s="3"/>
      <c r="N11" s="21"/>
      <c r="O11" s="3"/>
    </row>
    <row r="12" spans="1:15" x14ac:dyDescent="0.15">
      <c r="A12" t="s">
        <v>115</v>
      </c>
      <c r="B12" s="85"/>
      <c r="C12" s="21">
        <v>50</v>
      </c>
      <c r="D12" s="14">
        <f t="shared" si="0"/>
        <v>0</v>
      </c>
      <c r="I12" s="3"/>
      <c r="J12" s="21"/>
      <c r="K12" s="3"/>
      <c r="M12" s="3"/>
      <c r="N12" s="21"/>
      <c r="O12" s="3"/>
    </row>
    <row r="13" spans="1:15" x14ac:dyDescent="0.15">
      <c r="A13" s="18" t="s">
        <v>128</v>
      </c>
      <c r="B13" s="85"/>
      <c r="C13" s="21">
        <v>25</v>
      </c>
      <c r="D13" s="14">
        <f t="shared" si="0"/>
        <v>0</v>
      </c>
      <c r="I13" s="3"/>
      <c r="J13" s="21"/>
      <c r="K13" s="3"/>
      <c r="M13" s="3"/>
      <c r="N13" s="21"/>
      <c r="O13" s="3"/>
    </row>
    <row r="14" spans="1:15" x14ac:dyDescent="0.15">
      <c r="A14" s="18" t="s">
        <v>129</v>
      </c>
      <c r="B14" s="85"/>
      <c r="C14" s="21">
        <v>25</v>
      </c>
      <c r="D14" s="14">
        <f t="shared" si="0"/>
        <v>0</v>
      </c>
      <c r="I14" s="3"/>
      <c r="J14" s="21"/>
      <c r="K14" s="3"/>
      <c r="M14" s="3"/>
      <c r="N14" s="21"/>
      <c r="O14" s="3"/>
    </row>
    <row r="15" spans="1:15" x14ac:dyDescent="0.15">
      <c r="A15" t="s">
        <v>94</v>
      </c>
      <c r="B15" s="85"/>
      <c r="C15" s="21">
        <v>25</v>
      </c>
      <c r="D15" s="14">
        <f t="shared" si="0"/>
        <v>0</v>
      </c>
      <c r="I15" s="3"/>
      <c r="J15" s="47"/>
      <c r="K15" s="3"/>
      <c r="M15" s="3"/>
      <c r="N15" s="47"/>
      <c r="O15" s="3"/>
    </row>
    <row r="16" spans="1:15" x14ac:dyDescent="0.15">
      <c r="A16" s="15" t="s">
        <v>32</v>
      </c>
      <c r="B16" s="86"/>
      <c r="C16" s="47">
        <v>40</v>
      </c>
      <c r="D16" s="14">
        <f t="shared" si="0"/>
        <v>0</v>
      </c>
    </row>
    <row r="17" spans="1:15" x14ac:dyDescent="0.15">
      <c r="A17" s="9" t="s">
        <v>26</v>
      </c>
      <c r="B17" s="10"/>
      <c r="C17" s="10"/>
      <c r="D17" s="11">
        <f>SUM(D10:D16)</f>
        <v>0</v>
      </c>
      <c r="K17" s="3"/>
      <c r="O17" s="3"/>
    </row>
    <row r="18" spans="1:15" s="18" customFormat="1" x14ac:dyDescent="0.15">
      <c r="A18" s="17"/>
      <c r="B18" s="5"/>
      <c r="D18" s="19"/>
    </row>
    <row r="19" spans="1:15" s="18" customFormat="1" ht="51" customHeight="1" x14ac:dyDescent="0.15">
      <c r="A19" s="31" t="s">
        <v>64</v>
      </c>
      <c r="B19" s="7"/>
      <c r="C19" s="7"/>
      <c r="D19" s="8"/>
      <c r="E19" s="23" t="s">
        <v>125</v>
      </c>
      <c r="F19" s="23" t="s">
        <v>126</v>
      </c>
      <c r="G19" s="23" t="s">
        <v>127</v>
      </c>
    </row>
    <row r="20" spans="1:15" s="18" customFormat="1" x14ac:dyDescent="0.15">
      <c r="A20" s="17"/>
      <c r="D20" s="18" t="s">
        <v>28</v>
      </c>
      <c r="E20" s="87"/>
      <c r="F20" s="87"/>
      <c r="G20" s="87"/>
      <c r="I20" s="5"/>
      <c r="J20" s="73"/>
      <c r="K20" s="5"/>
      <c r="M20" s="5"/>
      <c r="N20" s="73"/>
      <c r="O20" s="5"/>
    </row>
    <row r="21" spans="1:15" s="18" customFormat="1" x14ac:dyDescent="0.15">
      <c r="A21" s="30" t="s">
        <v>33</v>
      </c>
      <c r="D21" s="18" t="s">
        <v>8</v>
      </c>
      <c r="E21" s="26">
        <v>175</v>
      </c>
      <c r="F21" s="26">
        <v>175</v>
      </c>
      <c r="G21" s="26">
        <v>175</v>
      </c>
      <c r="I21" s="5"/>
      <c r="J21" s="70"/>
      <c r="K21" s="5"/>
      <c r="M21" s="5"/>
      <c r="N21" s="70"/>
      <c r="O21" s="5"/>
    </row>
    <row r="22" spans="1:15" s="18" customFormat="1" x14ac:dyDescent="0.15">
      <c r="A22" s="27"/>
      <c r="B22" s="28"/>
      <c r="C22" s="28"/>
      <c r="D22" s="28" t="s">
        <v>29</v>
      </c>
      <c r="E22" s="42">
        <f>E21*E20</f>
        <v>0</v>
      </c>
      <c r="F22" s="42">
        <f>F21*F20</f>
        <v>0</v>
      </c>
      <c r="G22" s="42">
        <f>G21*G20</f>
        <v>0</v>
      </c>
      <c r="I22" s="5"/>
      <c r="J22" s="57"/>
      <c r="K22" s="5"/>
      <c r="M22" s="5"/>
      <c r="N22" s="57"/>
      <c r="O22" s="5"/>
    </row>
    <row r="23" spans="1:15" s="18" customFormat="1" x14ac:dyDescent="0.15">
      <c r="A23" s="17"/>
      <c r="D23" s="18" t="s">
        <v>28</v>
      </c>
      <c r="E23" s="87"/>
      <c r="F23" s="87"/>
      <c r="G23" s="87"/>
      <c r="I23" s="5"/>
      <c r="J23" s="73"/>
      <c r="K23" s="5"/>
      <c r="M23" s="5"/>
      <c r="N23" s="57"/>
      <c r="O23" s="5"/>
    </row>
    <row r="24" spans="1:15" s="18" customFormat="1" x14ac:dyDescent="0.15">
      <c r="A24" s="30" t="s">
        <v>34</v>
      </c>
      <c r="D24" s="18" t="s">
        <v>8</v>
      </c>
      <c r="E24" s="26">
        <v>50</v>
      </c>
      <c r="F24" s="32">
        <v>50</v>
      </c>
      <c r="G24" s="26">
        <v>50</v>
      </c>
      <c r="I24" s="5"/>
      <c r="J24" s="70"/>
      <c r="K24" s="5"/>
      <c r="M24" s="5"/>
      <c r="N24" s="57"/>
      <c r="O24" s="5"/>
    </row>
    <row r="25" spans="1:15" s="18" customFormat="1" x14ac:dyDescent="0.15">
      <c r="A25" s="27"/>
      <c r="B25" s="29"/>
      <c r="C25" s="29"/>
      <c r="D25" s="29" t="s">
        <v>29</v>
      </c>
      <c r="E25" s="42">
        <f>E24*E23</f>
        <v>0</v>
      </c>
      <c r="F25" s="42">
        <f>F24*F23</f>
        <v>0</v>
      </c>
      <c r="G25" s="42">
        <f>G24*G23</f>
        <v>0</v>
      </c>
      <c r="I25" s="5"/>
      <c r="J25" s="57"/>
      <c r="K25" s="5"/>
      <c r="M25" s="5"/>
      <c r="N25" s="57"/>
      <c r="O25" s="5"/>
    </row>
    <row r="26" spans="1:15" s="18" customFormat="1" x14ac:dyDescent="0.15">
      <c r="A26" s="17"/>
      <c r="D26" s="18" t="s">
        <v>28</v>
      </c>
      <c r="E26" s="90"/>
      <c r="F26" s="90"/>
      <c r="G26" s="90"/>
      <c r="I26" s="5"/>
      <c r="J26" s="57"/>
      <c r="K26" s="5"/>
      <c r="M26" s="5"/>
      <c r="N26" s="57"/>
      <c r="O26" s="5"/>
    </row>
    <row r="27" spans="1:15" s="18" customFormat="1" x14ac:dyDescent="0.15">
      <c r="A27" s="30" t="s">
        <v>35</v>
      </c>
      <c r="D27" s="18" t="s">
        <v>8</v>
      </c>
      <c r="E27" s="26">
        <v>25</v>
      </c>
      <c r="F27" s="32">
        <v>25</v>
      </c>
      <c r="G27" s="26">
        <v>25</v>
      </c>
      <c r="I27" s="5"/>
      <c r="J27" s="70"/>
      <c r="K27" s="5"/>
      <c r="M27" s="5"/>
      <c r="N27" s="57"/>
      <c r="O27" s="5"/>
    </row>
    <row r="28" spans="1:15" s="18" customFormat="1" x14ac:dyDescent="0.15">
      <c r="A28" s="17"/>
      <c r="D28" s="18" t="s">
        <v>29</v>
      </c>
      <c r="E28" s="43">
        <f>E27*E26</f>
        <v>0</v>
      </c>
      <c r="F28" s="43">
        <f>F27*F26</f>
        <v>0</v>
      </c>
      <c r="G28" s="43">
        <f>G27*G26</f>
        <v>0</v>
      </c>
      <c r="I28" s="5"/>
      <c r="J28" s="57"/>
      <c r="K28" s="5"/>
      <c r="M28" s="5"/>
      <c r="N28" s="57"/>
      <c r="O28" s="5"/>
    </row>
    <row r="29" spans="1:15" s="18" customFormat="1" x14ac:dyDescent="0.15">
      <c r="A29" s="9" t="s">
        <v>4</v>
      </c>
      <c r="B29" s="11">
        <f>E22+F22+G22+E25+F25+G25+E28+F28+G28</f>
        <v>0</v>
      </c>
      <c r="D29" s="19"/>
    </row>
    <row r="30" spans="1:15" x14ac:dyDescent="0.15">
      <c r="K30" s="3"/>
      <c r="O30" s="3"/>
    </row>
    <row r="31" spans="1:15" s="18" customFormat="1" x14ac:dyDescent="0.15">
      <c r="A31" s="17"/>
      <c r="B31" s="5"/>
      <c r="D31" s="19"/>
    </row>
    <row r="32" spans="1:15" s="18" customFormat="1" x14ac:dyDescent="0.15">
      <c r="A32" s="31" t="s">
        <v>50</v>
      </c>
      <c r="B32" s="7"/>
      <c r="C32" s="7"/>
      <c r="D32" s="8"/>
      <c r="E32" s="23" t="s">
        <v>59</v>
      </c>
      <c r="F32" s="23" t="s">
        <v>30</v>
      </c>
      <c r="G32" s="23" t="s">
        <v>49</v>
      </c>
    </row>
    <row r="33" spans="1:15" s="18" customFormat="1" x14ac:dyDescent="0.15">
      <c r="A33" s="17"/>
      <c r="D33" s="18" t="s">
        <v>28</v>
      </c>
      <c r="E33" s="87"/>
      <c r="F33" s="87"/>
      <c r="G33" s="87"/>
      <c r="I33" s="5"/>
      <c r="J33" s="70"/>
      <c r="K33" s="5"/>
      <c r="M33" s="5"/>
      <c r="N33" s="70"/>
      <c r="O33" s="5"/>
    </row>
    <row r="34" spans="1:15" s="18" customFormat="1" x14ac:dyDescent="0.15">
      <c r="A34" s="30" t="s">
        <v>48</v>
      </c>
      <c r="D34" s="18" t="s">
        <v>8</v>
      </c>
      <c r="E34" s="26">
        <v>100</v>
      </c>
      <c r="F34" s="26">
        <v>50</v>
      </c>
      <c r="G34" s="26">
        <v>50</v>
      </c>
      <c r="I34" s="5"/>
      <c r="J34" s="70"/>
      <c r="K34" s="5"/>
      <c r="M34" s="5"/>
      <c r="N34" s="70"/>
      <c r="O34" s="5"/>
    </row>
    <row r="35" spans="1:15" s="18" customFormat="1" x14ac:dyDescent="0.15">
      <c r="A35" s="27"/>
      <c r="B35" s="28"/>
      <c r="C35" s="28"/>
      <c r="D35" s="28" t="s">
        <v>29</v>
      </c>
      <c r="E35" s="42">
        <f>E34*E33</f>
        <v>0</v>
      </c>
      <c r="F35" s="42">
        <f>F34*F33</f>
        <v>0</v>
      </c>
      <c r="G35" s="42">
        <f>G34*G33</f>
        <v>0</v>
      </c>
      <c r="I35" s="5"/>
      <c r="J35" s="70"/>
      <c r="K35" s="5"/>
      <c r="M35" s="5"/>
      <c r="N35" s="70"/>
      <c r="O35" s="5"/>
    </row>
    <row r="36" spans="1:15" s="18" customFormat="1" x14ac:dyDescent="0.15">
      <c r="A36" s="17"/>
      <c r="D36" s="18" t="s">
        <v>28</v>
      </c>
      <c r="E36" s="87"/>
      <c r="F36" s="87"/>
      <c r="G36" s="90"/>
      <c r="I36" s="5"/>
      <c r="J36" s="74"/>
      <c r="K36" s="5"/>
      <c r="M36" s="5"/>
      <c r="N36" s="74"/>
      <c r="O36" s="5"/>
    </row>
    <row r="37" spans="1:15" s="18" customFormat="1" x14ac:dyDescent="0.15">
      <c r="A37" s="30" t="s">
        <v>58</v>
      </c>
      <c r="D37" s="18" t="s">
        <v>8</v>
      </c>
      <c r="E37" s="26">
        <v>90</v>
      </c>
      <c r="F37" s="26">
        <v>45</v>
      </c>
      <c r="G37" s="32">
        <v>45</v>
      </c>
      <c r="I37" s="5"/>
      <c r="J37" s="74"/>
      <c r="K37" s="5"/>
      <c r="M37" s="5"/>
      <c r="N37" s="74"/>
      <c r="O37" s="5"/>
    </row>
    <row r="38" spans="1:15" s="18" customFormat="1" x14ac:dyDescent="0.15">
      <c r="A38" s="38"/>
      <c r="B38" s="36"/>
      <c r="C38" s="36"/>
      <c r="D38" s="36" t="s">
        <v>29</v>
      </c>
      <c r="E38" s="43">
        <f>E37*E36</f>
        <v>0</v>
      </c>
      <c r="F38" s="43">
        <f>F37*F36</f>
        <v>0</v>
      </c>
      <c r="G38" s="43">
        <f>G37*G36</f>
        <v>0</v>
      </c>
      <c r="I38" s="5"/>
      <c r="J38" s="70"/>
      <c r="K38" s="5"/>
      <c r="M38" s="5"/>
      <c r="N38" s="70"/>
      <c r="O38" s="5"/>
    </row>
    <row r="39" spans="1:15" s="18" customFormat="1" x14ac:dyDescent="0.15">
      <c r="A39" s="9" t="s">
        <v>4</v>
      </c>
      <c r="B39" s="11">
        <f>E35+F35+E38+F38+G35+G38</f>
        <v>0</v>
      </c>
      <c r="D39" s="19"/>
    </row>
    <row r="40" spans="1:15" x14ac:dyDescent="0.15">
      <c r="K40" s="3"/>
      <c r="O40" s="3"/>
    </row>
    <row r="41" spans="1:15" s="18" customFormat="1" ht="22.5" x14ac:dyDescent="0.15">
      <c r="A41" s="31" t="s">
        <v>43</v>
      </c>
      <c r="B41" s="7"/>
      <c r="C41" s="7"/>
      <c r="D41" s="8"/>
      <c r="E41" s="23" t="s">
        <v>44</v>
      </c>
      <c r="F41" s="23" t="s">
        <v>45</v>
      </c>
      <c r="G41" s="23" t="s">
        <v>46</v>
      </c>
    </row>
    <row r="42" spans="1:15" s="18" customFormat="1" x14ac:dyDescent="0.15">
      <c r="A42" s="17"/>
      <c r="D42" s="18" t="s">
        <v>28</v>
      </c>
      <c r="E42" s="87"/>
      <c r="F42" s="87"/>
      <c r="G42" s="87"/>
      <c r="I42" s="5"/>
      <c r="J42" s="70"/>
      <c r="K42" s="5"/>
      <c r="M42" s="5"/>
      <c r="N42" s="70"/>
      <c r="O42" s="5"/>
    </row>
    <row r="43" spans="1:15" s="18" customFormat="1" x14ac:dyDescent="0.15">
      <c r="A43" s="41" t="s">
        <v>47</v>
      </c>
      <c r="B43" s="16"/>
      <c r="C43" s="16"/>
      <c r="D43" s="16" t="s">
        <v>8</v>
      </c>
      <c r="E43" s="35">
        <v>300</v>
      </c>
      <c r="F43" s="35">
        <v>200</v>
      </c>
      <c r="G43" s="35">
        <v>100</v>
      </c>
      <c r="I43" s="5"/>
      <c r="J43" s="65"/>
      <c r="K43" s="5"/>
      <c r="M43" s="5"/>
      <c r="N43" s="65"/>
      <c r="O43" s="5"/>
    </row>
    <row r="44" spans="1:15" s="18" customFormat="1" x14ac:dyDescent="0.15">
      <c r="A44" s="27"/>
      <c r="B44" s="28"/>
      <c r="C44" s="28"/>
      <c r="D44" s="28" t="s">
        <v>29</v>
      </c>
      <c r="E44" s="42">
        <f>E43*E42</f>
        <v>0</v>
      </c>
      <c r="F44" s="42">
        <f>F43*F42</f>
        <v>0</v>
      </c>
      <c r="G44" s="42">
        <f>G43*G42</f>
        <v>0</v>
      </c>
      <c r="I44" s="5"/>
      <c r="J44" s="70"/>
      <c r="K44" s="5"/>
      <c r="M44" s="5"/>
      <c r="N44" s="70"/>
      <c r="O44" s="5"/>
    </row>
    <row r="45" spans="1:15" s="18" customFormat="1" x14ac:dyDescent="0.15">
      <c r="A45" s="38"/>
      <c r="B45" s="16"/>
      <c r="C45" s="16"/>
      <c r="D45" s="18" t="s">
        <v>28</v>
      </c>
      <c r="E45" s="92"/>
      <c r="F45" s="92"/>
      <c r="G45" s="92"/>
      <c r="I45" s="5"/>
      <c r="J45" s="75"/>
      <c r="K45" s="5"/>
      <c r="M45" s="5"/>
      <c r="N45" s="75"/>
      <c r="O45" s="5"/>
    </row>
    <row r="46" spans="1:15" s="18" customFormat="1" x14ac:dyDescent="0.15">
      <c r="A46" s="36" t="s">
        <v>60</v>
      </c>
      <c r="B46" s="16"/>
      <c r="C46" s="16"/>
      <c r="D46" s="16" t="s">
        <v>8</v>
      </c>
      <c r="E46" s="46">
        <v>20</v>
      </c>
      <c r="F46" s="46">
        <v>15</v>
      </c>
      <c r="G46" s="46">
        <v>10</v>
      </c>
      <c r="I46" s="5"/>
      <c r="J46" s="75"/>
      <c r="K46" s="5"/>
      <c r="M46" s="5"/>
      <c r="N46" s="75"/>
      <c r="O46" s="5"/>
    </row>
    <row r="47" spans="1:15" s="18" customFormat="1" x14ac:dyDescent="0.15">
      <c r="A47" s="38"/>
      <c r="B47" s="16"/>
      <c r="C47" s="16"/>
      <c r="D47" s="16" t="s">
        <v>29</v>
      </c>
      <c r="E47" s="43">
        <f>E46*E45</f>
        <v>0</v>
      </c>
      <c r="F47" s="43">
        <f>F46*F45</f>
        <v>0</v>
      </c>
      <c r="G47" s="43">
        <f>G46*G45</f>
        <v>0</v>
      </c>
      <c r="I47" s="5"/>
      <c r="J47" s="70"/>
      <c r="K47" s="5"/>
      <c r="M47" s="5"/>
      <c r="N47" s="70"/>
      <c r="O47" s="5"/>
    </row>
    <row r="48" spans="1:15" s="18" customFormat="1" x14ac:dyDescent="0.15">
      <c r="A48" s="9" t="s">
        <v>4</v>
      </c>
      <c r="B48" s="11">
        <f>E44+F44+G44+E47+F47+G47</f>
        <v>0</v>
      </c>
      <c r="D48" s="19"/>
    </row>
    <row r="49" spans="1:15" s="18" customFormat="1" x14ac:dyDescent="0.15">
      <c r="A49" s="17"/>
      <c r="B49" s="19"/>
      <c r="D49" s="19"/>
      <c r="K49" s="5"/>
      <c r="O49" s="5"/>
    </row>
    <row r="50" spans="1:15" s="18" customFormat="1" x14ac:dyDescent="0.15">
      <c r="A50" s="31" t="s">
        <v>68</v>
      </c>
      <c r="B50" s="7"/>
      <c r="C50" s="7"/>
      <c r="D50" s="8"/>
      <c r="E50" s="23" t="s">
        <v>30</v>
      </c>
      <c r="F50" s="23" t="s">
        <v>42</v>
      </c>
      <c r="G50" s="40"/>
    </row>
    <row r="51" spans="1:15" s="18" customFormat="1" x14ac:dyDescent="0.15">
      <c r="A51" s="17"/>
      <c r="D51" s="18" t="s">
        <v>28</v>
      </c>
      <c r="E51" s="87"/>
      <c r="F51" s="87"/>
      <c r="G51" s="22"/>
      <c r="I51" s="5"/>
      <c r="J51" s="57"/>
      <c r="K51" s="5"/>
      <c r="M51" s="5"/>
      <c r="N51" s="57"/>
      <c r="O51" s="5"/>
    </row>
    <row r="52" spans="1:15" s="18" customFormat="1" x14ac:dyDescent="0.15">
      <c r="A52" s="30" t="s">
        <v>61</v>
      </c>
      <c r="D52" s="18" t="s">
        <v>8</v>
      </c>
      <c r="E52" s="26">
        <v>50</v>
      </c>
      <c r="F52" s="26">
        <v>50</v>
      </c>
      <c r="G52" s="26"/>
      <c r="I52" s="5"/>
      <c r="J52" s="57"/>
      <c r="K52" s="5"/>
      <c r="M52" s="5"/>
      <c r="N52" s="57"/>
      <c r="O52" s="5"/>
    </row>
    <row r="53" spans="1:15" s="18" customFormat="1" x14ac:dyDescent="0.15">
      <c r="A53" s="27"/>
      <c r="B53" s="28"/>
      <c r="C53" s="28"/>
      <c r="D53" s="28" t="s">
        <v>29</v>
      </c>
      <c r="E53" s="42">
        <f>E52*E51</f>
        <v>0</v>
      </c>
      <c r="F53" s="42">
        <f>F52*F51</f>
        <v>0</v>
      </c>
      <c r="G53" s="39"/>
      <c r="I53" s="5"/>
      <c r="J53" s="57"/>
      <c r="K53" s="5"/>
      <c r="M53" s="5"/>
      <c r="N53" s="57"/>
      <c r="O53" s="5"/>
    </row>
    <row r="54" spans="1:15" s="18" customFormat="1" x14ac:dyDescent="0.15">
      <c r="A54" s="17"/>
      <c r="D54" s="18" t="s">
        <v>28</v>
      </c>
      <c r="E54" s="87"/>
      <c r="F54" s="90"/>
      <c r="G54" s="22"/>
      <c r="I54" s="5"/>
      <c r="J54" s="57"/>
      <c r="K54" s="5"/>
      <c r="M54" s="5"/>
      <c r="N54" s="57"/>
      <c r="O54" s="5"/>
    </row>
    <row r="55" spans="1:15" s="18" customFormat="1" x14ac:dyDescent="0.15">
      <c r="A55" s="30" t="s">
        <v>62</v>
      </c>
      <c r="D55" s="18" t="s">
        <v>8</v>
      </c>
      <c r="E55" s="26">
        <v>50</v>
      </c>
      <c r="F55" s="32">
        <v>50</v>
      </c>
      <c r="G55" s="26"/>
      <c r="I55" s="5"/>
      <c r="J55" s="57"/>
      <c r="K55" s="5"/>
      <c r="M55" s="5"/>
      <c r="N55" s="57"/>
      <c r="O55" s="5"/>
    </row>
    <row r="56" spans="1:15" s="18" customFormat="1" x14ac:dyDescent="0.15">
      <c r="A56" s="27"/>
      <c r="B56" s="29"/>
      <c r="C56" s="29"/>
      <c r="D56" s="29" t="s">
        <v>29</v>
      </c>
      <c r="E56" s="42">
        <f>E55*E54</f>
        <v>0</v>
      </c>
      <c r="F56" s="42">
        <f>F55*F54</f>
        <v>0</v>
      </c>
      <c r="G56" s="39"/>
      <c r="I56" s="5"/>
      <c r="J56" s="57"/>
      <c r="K56" s="5"/>
      <c r="M56" s="5"/>
      <c r="N56" s="57"/>
      <c r="O56" s="5"/>
    </row>
    <row r="57" spans="1:15" s="18" customFormat="1" x14ac:dyDescent="0.15">
      <c r="A57" s="17"/>
      <c r="D57" s="18" t="s">
        <v>28</v>
      </c>
      <c r="E57" s="87"/>
      <c r="F57" s="90"/>
      <c r="G57" s="22"/>
      <c r="I57" s="5"/>
      <c r="J57" s="57"/>
      <c r="K57" s="5"/>
      <c r="M57" s="5"/>
      <c r="N57" s="57"/>
      <c r="O57" s="5"/>
    </row>
    <row r="58" spans="1:15" s="18" customFormat="1" x14ac:dyDescent="0.15">
      <c r="A58" s="30" t="s">
        <v>63</v>
      </c>
      <c r="D58" s="18" t="s">
        <v>8</v>
      </c>
      <c r="E58" s="26">
        <v>50</v>
      </c>
      <c r="F58" s="32">
        <v>50</v>
      </c>
      <c r="G58" s="26"/>
      <c r="K58" s="5"/>
      <c r="O58" s="5"/>
    </row>
    <row r="59" spans="1:15" s="18" customFormat="1" x14ac:dyDescent="0.15">
      <c r="A59" s="41"/>
      <c r="B59" s="16"/>
      <c r="C59" s="16"/>
      <c r="D59" s="16" t="s">
        <v>29</v>
      </c>
      <c r="E59" s="43">
        <f>E58*E57</f>
        <v>0</v>
      </c>
      <c r="F59" s="43">
        <f>F58*F57</f>
        <v>0</v>
      </c>
      <c r="G59" s="35"/>
      <c r="K59" s="5"/>
      <c r="O59" s="5"/>
    </row>
    <row r="60" spans="1:15" s="18" customFormat="1" x14ac:dyDescent="0.15">
      <c r="A60" s="77"/>
      <c r="B60" s="78"/>
      <c r="C60" s="78"/>
      <c r="D60" s="78" t="s">
        <v>28</v>
      </c>
      <c r="E60" s="91"/>
      <c r="F60" s="79"/>
      <c r="G60" s="35"/>
    </row>
    <row r="61" spans="1:15" s="18" customFormat="1" x14ac:dyDescent="0.15">
      <c r="A61" s="37" t="s">
        <v>132</v>
      </c>
      <c r="D61" s="18" t="s">
        <v>8</v>
      </c>
      <c r="E61" s="46">
        <v>50</v>
      </c>
      <c r="F61" s="43"/>
      <c r="G61" s="26"/>
    </row>
    <row r="62" spans="1:15" s="18" customFormat="1" x14ac:dyDescent="0.15">
      <c r="A62" s="17"/>
      <c r="D62" s="16" t="s">
        <v>29</v>
      </c>
      <c r="E62" s="43">
        <f>E61*E60</f>
        <v>0</v>
      </c>
      <c r="F62" s="43"/>
      <c r="G62" s="26"/>
    </row>
    <row r="63" spans="1:15" s="18" customFormat="1" x14ac:dyDescent="0.15">
      <c r="A63" s="9" t="s">
        <v>4</v>
      </c>
      <c r="B63" s="11">
        <f>E53+F53+E56+F56+E59+F59+E62</f>
        <v>0</v>
      </c>
      <c r="D63" s="19"/>
    </row>
    <row r="64" spans="1:15" s="18" customFormat="1" x14ac:dyDescent="0.15">
      <c r="A64" s="17"/>
      <c r="B64" s="19"/>
      <c r="D64" s="19"/>
    </row>
    <row r="65" spans="1:15" s="18" customFormat="1" x14ac:dyDescent="0.15">
      <c r="A65" s="6" t="s">
        <v>134</v>
      </c>
      <c r="B65" s="4"/>
      <c r="C65" s="7"/>
      <c r="D65" s="8"/>
      <c r="E65" s="6" t="s">
        <v>38</v>
      </c>
      <c r="F65" s="6" t="s">
        <v>39</v>
      </c>
      <c r="G65" s="6" t="s">
        <v>40</v>
      </c>
    </row>
    <row r="66" spans="1:15" s="18" customFormat="1" x14ac:dyDescent="0.15">
      <c r="A66" s="17"/>
      <c r="B66" s="5"/>
      <c r="D66" s="18" t="s">
        <v>28</v>
      </c>
      <c r="E66" s="87"/>
      <c r="F66" s="87"/>
      <c r="G66" s="87"/>
      <c r="I66" s="5"/>
      <c r="J66" s="70"/>
      <c r="K66" s="5"/>
      <c r="M66" s="5"/>
      <c r="N66" s="70"/>
      <c r="O66" s="5"/>
    </row>
    <row r="67" spans="1:15" s="18" customFormat="1" x14ac:dyDescent="0.15">
      <c r="A67" s="36" t="s">
        <v>36</v>
      </c>
      <c r="B67" s="33"/>
      <c r="C67" s="16"/>
      <c r="D67" s="16" t="s">
        <v>8</v>
      </c>
      <c r="E67" s="35">
        <v>100</v>
      </c>
      <c r="F67" s="35">
        <v>25</v>
      </c>
      <c r="G67" s="26">
        <v>75</v>
      </c>
      <c r="I67" s="5"/>
      <c r="J67" s="70"/>
      <c r="K67" s="5"/>
      <c r="M67" s="5"/>
      <c r="N67" s="70"/>
      <c r="O67" s="5"/>
    </row>
    <row r="68" spans="1:15" s="18" customFormat="1" x14ac:dyDescent="0.15">
      <c r="A68" s="27"/>
      <c r="B68" s="34"/>
      <c r="C68" s="28"/>
      <c r="D68" s="28" t="s">
        <v>29</v>
      </c>
      <c r="E68" s="42">
        <f>E67*E66</f>
        <v>0</v>
      </c>
      <c r="F68" s="42">
        <f>F67*F66</f>
        <v>0</v>
      </c>
      <c r="G68" s="42">
        <f>G67*G66</f>
        <v>0</v>
      </c>
      <c r="I68" s="5"/>
      <c r="J68" s="70"/>
      <c r="K68" s="5"/>
      <c r="M68" s="5"/>
      <c r="N68" s="70"/>
      <c r="O68" s="5"/>
    </row>
    <row r="69" spans="1:15" s="18" customFormat="1" x14ac:dyDescent="0.15">
      <c r="A69" s="17"/>
      <c r="B69" s="5"/>
      <c r="D69" s="18" t="s">
        <v>28</v>
      </c>
      <c r="E69" s="90"/>
      <c r="F69" s="90"/>
      <c r="G69" s="87"/>
      <c r="I69" s="5"/>
      <c r="J69" s="70"/>
      <c r="K69" s="5"/>
      <c r="M69" s="5"/>
      <c r="N69" s="70"/>
      <c r="O69" s="5"/>
    </row>
    <row r="70" spans="1:15" s="18" customFormat="1" x14ac:dyDescent="0.15">
      <c r="A70" s="37" t="s">
        <v>37</v>
      </c>
      <c r="B70" s="5"/>
      <c r="D70" s="18" t="s">
        <v>8</v>
      </c>
      <c r="E70" s="32">
        <v>100</v>
      </c>
      <c r="F70" s="32">
        <v>25</v>
      </c>
      <c r="G70" s="26">
        <v>75</v>
      </c>
      <c r="I70" s="5"/>
      <c r="J70" s="70"/>
      <c r="K70" s="5"/>
      <c r="M70" s="5"/>
      <c r="N70" s="70"/>
      <c r="O70" s="5"/>
    </row>
    <row r="71" spans="1:15" s="18" customFormat="1" x14ac:dyDescent="0.15">
      <c r="A71" s="17"/>
      <c r="B71" s="5"/>
      <c r="D71" s="18" t="s">
        <v>29</v>
      </c>
      <c r="E71" s="43">
        <f>E70*E69</f>
        <v>0</v>
      </c>
      <c r="F71" s="43">
        <f>F70*F69</f>
        <v>0</v>
      </c>
      <c r="G71" s="43">
        <f>G70*G69</f>
        <v>0</v>
      </c>
      <c r="I71" s="5"/>
      <c r="J71" s="70"/>
      <c r="K71" s="5"/>
      <c r="M71" s="5"/>
      <c r="N71" s="70"/>
      <c r="O71" s="5"/>
    </row>
    <row r="72" spans="1:15" s="18" customFormat="1" x14ac:dyDescent="0.15">
      <c r="A72" s="9" t="s">
        <v>4</v>
      </c>
      <c r="B72" s="11">
        <f>E68+F68+G68+E71+F71+G71</f>
        <v>0</v>
      </c>
      <c r="C72" s="19"/>
      <c r="D72" s="19"/>
    </row>
    <row r="73" spans="1:15" s="18" customFormat="1" x14ac:dyDescent="0.15">
      <c r="A73" s="17"/>
      <c r="B73" s="5"/>
      <c r="C73" s="19"/>
      <c r="D73" s="19"/>
      <c r="K73" s="5"/>
      <c r="O73" s="5"/>
    </row>
    <row r="74" spans="1:15" s="18" customFormat="1" x14ac:dyDescent="0.15">
      <c r="A74" s="6" t="s">
        <v>41</v>
      </c>
      <c r="B74" s="4"/>
      <c r="C74" s="7"/>
      <c r="D74" s="8"/>
      <c r="E74" s="6" t="s">
        <v>38</v>
      </c>
      <c r="F74" s="6" t="s">
        <v>39</v>
      </c>
      <c r="G74" s="6" t="s">
        <v>40</v>
      </c>
    </row>
    <row r="75" spans="1:15" s="18" customFormat="1" x14ac:dyDescent="0.15">
      <c r="A75" s="17"/>
      <c r="B75" s="5"/>
      <c r="D75" s="18" t="s">
        <v>28</v>
      </c>
      <c r="E75" s="87"/>
      <c r="F75" s="87"/>
      <c r="G75" s="89"/>
      <c r="I75" s="5"/>
      <c r="J75" s="57"/>
      <c r="K75" s="5"/>
      <c r="M75" s="5"/>
      <c r="N75" s="57"/>
      <c r="O75" s="5"/>
    </row>
    <row r="76" spans="1:15" s="18" customFormat="1" x14ac:dyDescent="0.15">
      <c r="A76" s="36"/>
      <c r="B76" s="33"/>
      <c r="C76" s="16"/>
      <c r="D76" s="16" t="s">
        <v>8</v>
      </c>
      <c r="E76" s="35">
        <v>70</v>
      </c>
      <c r="F76" s="35">
        <v>40</v>
      </c>
      <c r="G76" s="26">
        <v>10</v>
      </c>
      <c r="I76" s="5"/>
      <c r="J76" s="70"/>
      <c r="K76" s="5"/>
      <c r="M76" s="5"/>
      <c r="N76" s="70"/>
      <c r="O76" s="5"/>
    </row>
    <row r="77" spans="1:15" s="18" customFormat="1" x14ac:dyDescent="0.15">
      <c r="A77" s="38"/>
      <c r="B77" s="33"/>
      <c r="C77" s="16"/>
      <c r="D77" s="16" t="s">
        <v>29</v>
      </c>
      <c r="E77" s="43">
        <f>E76*E75</f>
        <v>0</v>
      </c>
      <c r="F77" s="43">
        <f>F76*F75</f>
        <v>0</v>
      </c>
      <c r="G77" s="43">
        <f>G76*G75</f>
        <v>0</v>
      </c>
      <c r="I77" s="5"/>
      <c r="J77" s="57"/>
      <c r="K77" s="5"/>
      <c r="M77" s="5"/>
      <c r="N77" s="57"/>
      <c r="O77" s="5"/>
    </row>
    <row r="78" spans="1:15" s="18" customFormat="1" x14ac:dyDescent="0.15">
      <c r="A78" s="82" t="s">
        <v>4</v>
      </c>
      <c r="B78" s="83">
        <f>E77+F77+G77</f>
        <v>0</v>
      </c>
      <c r="C78" s="16"/>
      <c r="D78" s="16"/>
      <c r="E78" s="43"/>
      <c r="F78" s="43"/>
      <c r="G78" s="43"/>
      <c r="I78" s="5"/>
      <c r="J78" s="57"/>
      <c r="K78" s="5"/>
      <c r="M78" s="5"/>
      <c r="N78" s="57"/>
      <c r="O78" s="5"/>
    </row>
    <row r="79" spans="1:15" s="18" customFormat="1" x14ac:dyDescent="0.15">
      <c r="A79" s="38"/>
      <c r="B79" s="33"/>
      <c r="C79" s="16"/>
      <c r="D79" s="16"/>
      <c r="E79" s="43"/>
      <c r="F79" s="43"/>
      <c r="G79" s="43"/>
      <c r="K79" s="5"/>
    </row>
    <row r="80" spans="1:15" s="18" customFormat="1" x14ac:dyDescent="0.15">
      <c r="A80" s="31" t="s">
        <v>69</v>
      </c>
      <c r="B80" s="7"/>
      <c r="C80" s="7"/>
      <c r="D80" s="8"/>
      <c r="E80" s="23" t="s">
        <v>70</v>
      </c>
      <c r="F80" s="23" t="s">
        <v>71</v>
      </c>
      <c r="G80" s="58" t="s">
        <v>72</v>
      </c>
      <c r="K80" s="5"/>
      <c r="O80" s="5"/>
    </row>
    <row r="81" spans="1:15" s="18" customFormat="1" x14ac:dyDescent="0.15">
      <c r="A81" s="17"/>
      <c r="D81" s="18" t="s">
        <v>28</v>
      </c>
      <c r="E81" s="87"/>
      <c r="F81" s="87"/>
      <c r="G81" s="130"/>
    </row>
    <row r="82" spans="1:15" s="18" customFormat="1" x14ac:dyDescent="0.15">
      <c r="A82" s="30" t="s">
        <v>122</v>
      </c>
      <c r="D82" s="18" t="s">
        <v>8</v>
      </c>
      <c r="E82" s="26">
        <v>50</v>
      </c>
      <c r="F82" s="26">
        <v>25</v>
      </c>
      <c r="G82" s="135" t="s">
        <v>124</v>
      </c>
      <c r="I82" s="5"/>
      <c r="J82" s="70"/>
      <c r="K82" s="5"/>
      <c r="M82" s="5"/>
      <c r="N82" s="70"/>
      <c r="O82" s="5"/>
    </row>
    <row r="83" spans="1:15" s="18" customFormat="1" x14ac:dyDescent="0.15">
      <c r="A83" s="27"/>
      <c r="B83" s="28"/>
      <c r="C83" s="28"/>
      <c r="D83" s="28" t="s">
        <v>29</v>
      </c>
      <c r="E83" s="42">
        <f>E82*E81</f>
        <v>0</v>
      </c>
      <c r="F83" s="42">
        <f>F82*F81</f>
        <v>0</v>
      </c>
      <c r="G83" s="42"/>
      <c r="I83" s="5"/>
      <c r="J83" s="57"/>
      <c r="K83" s="5"/>
      <c r="M83" s="5"/>
      <c r="N83" s="57"/>
      <c r="O83" s="5"/>
    </row>
    <row r="84" spans="1:15" s="18" customFormat="1" x14ac:dyDescent="0.15">
      <c r="A84" s="17"/>
      <c r="D84" s="18" t="s">
        <v>28</v>
      </c>
      <c r="E84" s="87"/>
      <c r="F84" s="90"/>
      <c r="G84" s="90"/>
      <c r="I84" s="5"/>
      <c r="J84" s="76"/>
      <c r="K84" s="5"/>
      <c r="M84" s="5"/>
      <c r="N84" s="76"/>
      <c r="O84" s="5"/>
    </row>
    <row r="85" spans="1:15" s="18" customFormat="1" x14ac:dyDescent="0.15">
      <c r="A85" s="30" t="s">
        <v>123</v>
      </c>
      <c r="D85" s="18" t="s">
        <v>8</v>
      </c>
      <c r="E85" s="26">
        <v>100</v>
      </c>
      <c r="F85" s="32">
        <v>50</v>
      </c>
      <c r="G85" s="32">
        <v>75</v>
      </c>
      <c r="I85" s="5"/>
      <c r="J85" s="74"/>
      <c r="K85" s="5"/>
      <c r="M85" s="5"/>
      <c r="N85" s="74"/>
      <c r="O85" s="5"/>
    </row>
    <row r="86" spans="1:15" s="18" customFormat="1" x14ac:dyDescent="0.15">
      <c r="A86" s="38"/>
      <c r="B86" s="36"/>
      <c r="C86" s="36"/>
      <c r="D86" s="36" t="s">
        <v>29</v>
      </c>
      <c r="E86" s="43">
        <f>E85*E84</f>
        <v>0</v>
      </c>
      <c r="F86" s="43">
        <f>F85*F84</f>
        <v>0</v>
      </c>
      <c r="G86" s="43">
        <f>G85*G84</f>
        <v>0</v>
      </c>
      <c r="I86" s="5"/>
      <c r="J86" s="57"/>
      <c r="K86" s="5"/>
      <c r="M86" s="5"/>
      <c r="N86" s="57"/>
      <c r="O86" s="5"/>
    </row>
    <row r="87" spans="1:15" s="18" customFormat="1" x14ac:dyDescent="0.15">
      <c r="A87" s="9" t="s">
        <v>4</v>
      </c>
      <c r="B87" s="11">
        <f>E83+F83+E86+F86+G86</f>
        <v>0</v>
      </c>
      <c r="D87" s="19"/>
      <c r="G87" s="43"/>
      <c r="I87" s="5"/>
      <c r="J87" s="57"/>
      <c r="K87" s="5"/>
      <c r="M87" s="5"/>
      <c r="N87" s="57"/>
      <c r="O87" s="5"/>
    </row>
    <row r="88" spans="1:15" s="18" customFormat="1" x14ac:dyDescent="0.15">
      <c r="A88" s="38"/>
      <c r="B88" s="33"/>
      <c r="C88" s="16"/>
      <c r="D88" s="16"/>
      <c r="E88" s="43"/>
      <c r="F88" s="43"/>
      <c r="G88" s="43"/>
    </row>
    <row r="89" spans="1:15" s="18" customFormat="1" x14ac:dyDescent="0.15">
      <c r="A89" s="38"/>
      <c r="B89" s="33"/>
      <c r="C89" s="16"/>
      <c r="D89" s="16"/>
      <c r="E89" s="43"/>
      <c r="F89" s="43"/>
      <c r="G89" s="43"/>
      <c r="K89" s="5"/>
      <c r="O89" s="5"/>
    </row>
    <row r="90" spans="1:15" s="18" customFormat="1" x14ac:dyDescent="0.15">
      <c r="A90" s="6" t="s">
        <v>133</v>
      </c>
      <c r="B90" s="4"/>
      <c r="C90" s="7"/>
      <c r="D90" s="8"/>
      <c r="E90" s="127" t="s">
        <v>65</v>
      </c>
      <c r="F90" s="127" t="s">
        <v>66</v>
      </c>
      <c r="G90" s="127" t="s">
        <v>67</v>
      </c>
    </row>
    <row r="91" spans="1:15" s="18" customFormat="1" x14ac:dyDescent="0.15">
      <c r="A91" s="17"/>
      <c r="B91" s="5"/>
      <c r="D91" s="18" t="s">
        <v>28</v>
      </c>
      <c r="E91" s="87"/>
      <c r="F91" s="87"/>
      <c r="G91" s="87"/>
      <c r="I91" s="5"/>
      <c r="J91" s="70"/>
      <c r="K91" s="5"/>
      <c r="M91" s="5"/>
      <c r="N91" s="70"/>
      <c r="O91" s="5"/>
    </row>
    <row r="92" spans="1:15" s="18" customFormat="1" x14ac:dyDescent="0.15">
      <c r="A92" s="36" t="s">
        <v>112</v>
      </c>
      <c r="B92" s="33"/>
      <c r="C92" s="16"/>
      <c r="D92" s="16" t="s">
        <v>8</v>
      </c>
      <c r="E92" s="35">
        <v>100</v>
      </c>
      <c r="F92" s="35">
        <v>100</v>
      </c>
      <c r="G92" s="26">
        <v>75</v>
      </c>
      <c r="I92" s="5"/>
      <c r="J92" s="70"/>
      <c r="K92" s="5"/>
      <c r="M92" s="5"/>
      <c r="N92" s="70"/>
      <c r="O92" s="5"/>
    </row>
    <row r="93" spans="1:15" s="18" customFormat="1" x14ac:dyDescent="0.15">
      <c r="A93" s="27"/>
      <c r="B93" s="34"/>
      <c r="C93" s="28"/>
      <c r="D93" s="28" t="s">
        <v>29</v>
      </c>
      <c r="E93" s="42">
        <f>E92*E91</f>
        <v>0</v>
      </c>
      <c r="F93" s="42">
        <f>F92*F91</f>
        <v>0</v>
      </c>
      <c r="G93" s="42">
        <f>G92*G91</f>
        <v>0</v>
      </c>
      <c r="I93" s="5"/>
      <c r="J93" s="70"/>
      <c r="K93" s="5"/>
      <c r="M93" s="5"/>
      <c r="N93" s="70"/>
      <c r="O93" s="5"/>
    </row>
    <row r="94" spans="1:15" s="18" customFormat="1" x14ac:dyDescent="0.15">
      <c r="A94" s="17"/>
      <c r="B94" s="5"/>
      <c r="D94" s="18" t="s">
        <v>28</v>
      </c>
      <c r="E94" s="88"/>
      <c r="F94" s="88"/>
      <c r="G94" s="89"/>
      <c r="I94" s="5"/>
      <c r="J94" s="70"/>
      <c r="K94" s="5"/>
      <c r="M94" s="5"/>
      <c r="N94" s="70"/>
      <c r="O94" s="5"/>
    </row>
    <row r="95" spans="1:15" s="18" customFormat="1" x14ac:dyDescent="0.15">
      <c r="A95" s="37" t="s">
        <v>113</v>
      </c>
      <c r="B95" s="5"/>
      <c r="D95" s="16" t="s">
        <v>8</v>
      </c>
      <c r="E95" s="32">
        <v>100</v>
      </c>
      <c r="F95" s="32">
        <v>75</v>
      </c>
      <c r="G95" s="26">
        <v>75</v>
      </c>
      <c r="I95" s="5"/>
      <c r="J95" s="70"/>
      <c r="K95" s="5"/>
      <c r="M95" s="5"/>
      <c r="N95" s="70"/>
      <c r="O95" s="5"/>
    </row>
    <row r="96" spans="1:15" s="18" customFormat="1" x14ac:dyDescent="0.15">
      <c r="A96" s="17"/>
      <c r="B96" s="5"/>
      <c r="D96" s="16" t="s">
        <v>29</v>
      </c>
      <c r="E96" s="43">
        <f>E94*E95</f>
        <v>0</v>
      </c>
      <c r="F96" s="43">
        <f>F94*F95</f>
        <v>0</v>
      </c>
      <c r="G96" s="43">
        <f>G94*G95</f>
        <v>0</v>
      </c>
      <c r="I96" s="5"/>
      <c r="J96" s="70"/>
      <c r="K96" s="5"/>
      <c r="M96" s="5"/>
      <c r="N96" s="70"/>
      <c r="O96" s="5"/>
    </row>
    <row r="97" spans="1:15" s="18" customFormat="1" x14ac:dyDescent="0.15">
      <c r="A97" s="9" t="s">
        <v>4</v>
      </c>
      <c r="B97" s="11">
        <f>E93+F93+G93+E96+F96+G96</f>
        <v>0</v>
      </c>
      <c r="C97" s="19"/>
      <c r="D97" s="19"/>
    </row>
    <row r="98" spans="1:15" s="18" customFormat="1" x14ac:dyDescent="0.15">
      <c r="A98" s="38"/>
      <c r="B98" s="33"/>
      <c r="C98" s="16"/>
      <c r="D98" s="16"/>
      <c r="E98" s="43"/>
      <c r="F98" s="43"/>
      <c r="G98" s="43"/>
      <c r="K98" s="5"/>
      <c r="O98" s="5"/>
    </row>
    <row r="99" spans="1:15" x14ac:dyDescent="0.15">
      <c r="A99" s="25" t="s">
        <v>85</v>
      </c>
      <c r="B99" s="51">
        <f>D17+B29+B39+B48+B63+B72+B78+B87+B97</f>
        <v>0</v>
      </c>
    </row>
    <row r="100" spans="1:15" x14ac:dyDescent="0.15">
      <c r="K100" s="3"/>
      <c r="O100" s="3"/>
    </row>
    <row r="101" spans="1:15" x14ac:dyDescent="0.15">
      <c r="A101" s="1" t="s">
        <v>100</v>
      </c>
    </row>
    <row r="105" spans="1:15" x14ac:dyDescent="0.15">
      <c r="A105" s="44"/>
    </row>
  </sheetData>
  <sheetProtection algorithmName="SHA-512" hashValue="3Ppf+D9YYWvcdH+/HAJkSoor8EPY9RtDUUM6eR1nz2v2b6rEv+9jiMoOVsURY8buXeSG63+JimBmcEUyi9RPJg==" saltValue="BbpaO657QZ21vqDCq45FOA==" spinCount="100000" sheet="1" selectLockedCells="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2"/>
  <sheetViews>
    <sheetView workbookViewId="0">
      <selection sqref="A1:XFD1048576"/>
    </sheetView>
  </sheetViews>
  <sheetFormatPr defaultColWidth="9" defaultRowHeight="11.25" x14ac:dyDescent="0.15"/>
  <cols>
    <col min="1" max="1" width="55.75" style="102" bestFit="1" customWidth="1"/>
    <col min="2" max="2" width="14.5" style="102" customWidth="1"/>
    <col min="3" max="16384" width="9" style="102"/>
  </cols>
  <sheetData>
    <row r="2" spans="1:5" ht="22.5" x14ac:dyDescent="0.3">
      <c r="A2" s="128" t="s">
        <v>17</v>
      </c>
    </row>
    <row r="3" spans="1:5" x14ac:dyDescent="0.15">
      <c r="B3" s="105" t="s">
        <v>4</v>
      </c>
    </row>
    <row r="4" spans="1:5" x14ac:dyDescent="0.15">
      <c r="A4" s="105" t="s">
        <v>18</v>
      </c>
      <c r="B4" s="129">
        <f>'Perceel 1'!B39</f>
        <v>0</v>
      </c>
    </row>
    <row r="5" spans="1:5" x14ac:dyDescent="0.15">
      <c r="B5" s="110"/>
    </row>
    <row r="6" spans="1:5" x14ac:dyDescent="0.15">
      <c r="A6" s="105" t="s">
        <v>19</v>
      </c>
      <c r="B6" s="129">
        <f>'Perceel 2'!B44</f>
        <v>0</v>
      </c>
    </row>
    <row r="7" spans="1:5" x14ac:dyDescent="0.15">
      <c r="B7" s="110"/>
    </row>
    <row r="8" spans="1:5" x14ac:dyDescent="0.15">
      <c r="A8" s="105" t="s">
        <v>20</v>
      </c>
      <c r="B8" s="129">
        <f>'Perceel 3'!B39</f>
        <v>80</v>
      </c>
    </row>
    <row r="9" spans="1:5" x14ac:dyDescent="0.15">
      <c r="B9" s="110"/>
    </row>
    <row r="10" spans="1:5" x14ac:dyDescent="0.15">
      <c r="A10" s="105" t="s">
        <v>21</v>
      </c>
      <c r="B10" s="129">
        <f>'Perceel 4'!B99</f>
        <v>0</v>
      </c>
    </row>
    <row r="11" spans="1:5" x14ac:dyDescent="0.15">
      <c r="A11" s="105"/>
      <c r="B11" s="130"/>
    </row>
    <row r="12" spans="1:5" x14ac:dyDescent="0.15">
      <c r="A12" s="105"/>
      <c r="B12" s="110"/>
    </row>
    <row r="13" spans="1:5" x14ac:dyDescent="0.15">
      <c r="A13" s="140" t="s">
        <v>22</v>
      </c>
      <c r="B13" s="141"/>
      <c r="C13" s="141"/>
      <c r="D13" s="141"/>
      <c r="E13" s="141"/>
    </row>
    <row r="14" spans="1:5" ht="6" customHeight="1" x14ac:dyDescent="0.15">
      <c r="A14" s="131"/>
      <c r="B14" s="132"/>
      <c r="C14" s="132"/>
      <c r="D14" s="132"/>
      <c r="E14" s="132"/>
    </row>
    <row r="15" spans="1:5" x14ac:dyDescent="0.15">
      <c r="A15" s="140" t="s">
        <v>23</v>
      </c>
      <c r="B15" s="141"/>
      <c r="C15" s="141"/>
      <c r="D15" s="141"/>
      <c r="E15" s="141"/>
    </row>
    <row r="16" spans="1:5" ht="6" customHeight="1" x14ac:dyDescent="0.15">
      <c r="A16" s="133"/>
      <c r="B16" s="134"/>
      <c r="C16" s="133"/>
      <c r="D16" s="133"/>
      <c r="E16" s="133"/>
    </row>
    <row r="17" spans="1:5" x14ac:dyDescent="0.15">
      <c r="A17" s="140" t="s">
        <v>24</v>
      </c>
      <c r="B17" s="141"/>
      <c r="C17" s="141"/>
      <c r="D17" s="141"/>
      <c r="E17" s="141"/>
    </row>
    <row r="18" spans="1:5" ht="6" customHeight="1" x14ac:dyDescent="0.15">
      <c r="A18" s="133"/>
      <c r="B18" s="134"/>
      <c r="C18" s="133"/>
      <c r="D18" s="133"/>
      <c r="E18" s="133"/>
    </row>
    <row r="19" spans="1:5" x14ac:dyDescent="0.15">
      <c r="A19" s="140" t="s">
        <v>25</v>
      </c>
      <c r="B19" s="141"/>
      <c r="C19" s="141"/>
      <c r="D19" s="141"/>
      <c r="E19" s="141"/>
    </row>
    <row r="20" spans="1:5" x14ac:dyDescent="0.15">
      <c r="A20" s="133"/>
      <c r="B20" s="134"/>
      <c r="C20" s="133"/>
      <c r="D20" s="133"/>
      <c r="E20" s="133"/>
    </row>
    <row r="21" spans="1:5" x14ac:dyDescent="0.15">
      <c r="B21" s="110"/>
    </row>
    <row r="22" spans="1:5" x14ac:dyDescent="0.15">
      <c r="B22" s="110"/>
    </row>
  </sheetData>
  <sheetProtection algorithmName="SHA-512" hashValue="yAHuP5P1cLWNkZaQM2Lsg5Y2N4xDm3nMSkotukFSuu2IyL/cYobMaMZimv6GPO06LEcbY658Dv8Cs/YuPno9nA==" saltValue="2zZrJJ2dHsl0wKvNSqEadg==" spinCount="100000" sheet="1" objects="1" scenarios="1" selectLockedCells="1"/>
  <mergeCells count="4">
    <mergeCell ref="A13:E13"/>
    <mergeCell ref="A15:E15"/>
    <mergeCell ref="A17:E17"/>
    <mergeCell ref="A19:E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Toelichting</vt:lpstr>
      <vt:lpstr>Perceel 1</vt:lpstr>
      <vt:lpstr>Perceel 2</vt:lpstr>
      <vt:lpstr>Perceel 3</vt:lpstr>
      <vt:lpstr>Perceel 4</vt:lpstr>
      <vt:lpstr>Totaal</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Bierkens, Peter (CD)</dc:creator>
  <cp:lastModifiedBy>Bierkens, Peter (CD)</cp:lastModifiedBy>
  <dcterms:created xsi:type="dcterms:W3CDTF">2023-10-18T13:38:09Z</dcterms:created>
  <dcterms:modified xsi:type="dcterms:W3CDTF">2024-01-16T13:45:25Z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V2Bijlage 3A PrijsIn.form.DEF NvI 1.xlsx</vt:lpwstr>
  </property>
</Properties>
</file>