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365tno.sharepoint.com/teams/T97468/TeamDocuments/Team/05. Aanbestedingsleidraad/"/>
    </mc:Choice>
  </mc:AlternateContent>
  <xr:revisionPtr revIDLastSave="879" documentId="8_{52A7FFA3-23F4-4890-8B49-90D5C603BB3F}" xr6:coauthVersionLast="47" xr6:coauthVersionMax="47" xr10:uidLastSave="{F7104277-1F4E-4301-9B4B-4E8D8D7DDD7E}"/>
  <workbookProtection workbookAlgorithmName="SHA-512" workbookHashValue="NzRimDm4l1DMzFvs/niiT07+dYSSqYvpugsVNlKX1TsJv25Gx4Ksw59vxM4vODk5CXvUYABv4W7iMoJg7uDBxw==" workbookSaltValue="TAezwAcxpKaQTRugwW1Y+Q==" workbookSpinCount="100000" lockStructure="1"/>
  <bookViews>
    <workbookView xWindow="-110" yWindow="-110" windowWidth="19420" windowHeight="10420" xr2:uid="{3021FC39-75AC-46E8-B202-7F1D6DCD6A4F}"/>
  </bookViews>
  <sheets>
    <sheet name="Instructie" sheetId="1" r:id="rId1"/>
    <sheet name="Inschrijfprijs" sheetId="5" r:id="rId2"/>
    <sheet name="Regulier" sheetId="2" r:id="rId3"/>
    <sheet name="Gevaarlijk afval" sheetId="10" r:id="rId4"/>
    <sheet name="Op afroep" sheetId="3" r:id="rId5"/>
    <sheet name="Advies"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2" l="1"/>
  <c r="F9" i="2"/>
  <c r="F43" i="10"/>
  <c r="F44" i="10"/>
  <c r="F45" i="10"/>
  <c r="F46" i="10"/>
  <c r="F47" i="10"/>
  <c r="F48" i="10"/>
  <c r="F49" i="10"/>
  <c r="F50" i="10"/>
  <c r="F51" i="10"/>
  <c r="F52" i="10"/>
  <c r="F53" i="10"/>
  <c r="F54" i="10"/>
  <c r="F55" i="10"/>
  <c r="F56" i="10"/>
  <c r="F57" i="10"/>
  <c r="F58" i="10"/>
  <c r="F59" i="10"/>
  <c r="F60" i="10"/>
  <c r="C61" i="10"/>
  <c r="F19" i="10" l="1"/>
  <c r="F20" i="10"/>
  <c r="F21" i="10"/>
  <c r="F22" i="10"/>
  <c r="F23" i="10"/>
  <c r="F24" i="10"/>
  <c r="F25" i="10"/>
  <c r="F26" i="10"/>
  <c r="F27" i="10"/>
  <c r="F28" i="10"/>
  <c r="F29" i="10"/>
  <c r="F30" i="10"/>
  <c r="F31" i="10"/>
  <c r="F32" i="10"/>
  <c r="F33" i="10"/>
  <c r="F34" i="10"/>
  <c r="F35" i="10"/>
  <c r="F36" i="10"/>
  <c r="F37" i="10"/>
  <c r="F38" i="10"/>
  <c r="F39" i="10"/>
  <c r="F40" i="10"/>
  <c r="F41" i="10"/>
  <c r="F42" i="10"/>
  <c r="C6" i="2" l="1"/>
  <c r="C5" i="2"/>
  <c r="C13" i="2"/>
  <c r="C16" i="2" l="1"/>
  <c r="F18" i="10" l="1"/>
  <c r="F17" i="10"/>
  <c r="F16" i="10"/>
  <c r="F15" i="10"/>
  <c r="F14" i="10"/>
  <c r="F13" i="10"/>
  <c r="F12" i="10"/>
  <c r="F11" i="10"/>
  <c r="F10" i="10"/>
  <c r="F9" i="10"/>
  <c r="F8" i="10"/>
  <c r="F7" i="10"/>
  <c r="F6" i="10"/>
  <c r="F5" i="10"/>
  <c r="F4" i="10"/>
  <c r="F3" i="10"/>
  <c r="F4" i="2"/>
  <c r="F15" i="2"/>
  <c r="E3"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F3" i="2"/>
  <c r="F5" i="2"/>
  <c r="F6" i="2"/>
  <c r="F7" i="2"/>
  <c r="F8" i="2"/>
  <c r="F10" i="2"/>
  <c r="F11" i="2"/>
  <c r="F12" i="2"/>
  <c r="F13" i="2"/>
  <c r="F14" i="2"/>
  <c r="F61" i="10" l="1"/>
  <c r="F16" i="2"/>
  <c r="B6" i="5" l="1"/>
</calcChain>
</file>

<file path=xl/sharedStrings.xml><?xml version="1.0" encoding="utf-8"?>
<sst xmlns="http://schemas.openxmlformats.org/spreadsheetml/2006/main" count="157" uniqueCount="142">
  <si>
    <t>Omschrijving</t>
  </si>
  <si>
    <t>A) Totaal gewicht in KG per jaar</t>
  </si>
  <si>
    <t>Subtotalen A*(B-C)</t>
  </si>
  <si>
    <t>Glas</t>
  </si>
  <si>
    <t>Hout</t>
  </si>
  <si>
    <t>Swill</t>
  </si>
  <si>
    <t>C) Opbrengst per KG</t>
  </si>
  <si>
    <t>B) Prijs per KG excl. BTW</t>
  </si>
  <si>
    <t>PD</t>
  </si>
  <si>
    <t>Harde kunststoffen</t>
  </si>
  <si>
    <t>Papier/karton</t>
  </si>
  <si>
    <t>Zachte kunststoffen/folies</t>
  </si>
  <si>
    <t>Airbags / Gordelspanners</t>
  </si>
  <si>
    <t>Anorganisch Zout</t>
  </si>
  <si>
    <t>Anorganische Loog, Organisch</t>
  </si>
  <si>
    <t>Anorganische Zuren, Geconcentreerd</t>
  </si>
  <si>
    <t>Artikelen Verontreinigd, Vlampunt</t>
  </si>
  <si>
    <t xml:space="preserve">Asbesthoudend Afval </t>
  </si>
  <si>
    <t xml:space="preserve">Beeldschermen  </t>
  </si>
  <si>
    <t>Brandblussers (Excl. Halon)</t>
  </si>
  <si>
    <t xml:space="preserve">Brandstofrestanten  </t>
  </si>
  <si>
    <t xml:space="preserve">Combinatieglas  </t>
  </si>
  <si>
    <t xml:space="preserve">Drukhouders  </t>
  </si>
  <si>
    <t xml:space="preserve">Fluorwaterstofzuur  </t>
  </si>
  <si>
    <t xml:space="preserve">Fotochemicalien Gemengd, </t>
  </si>
  <si>
    <t xml:space="preserve">Gasontladingslampen, Divers </t>
  </si>
  <si>
    <t>Koolstofafval / Tonerpoeder</t>
  </si>
  <si>
    <t xml:space="preserve">Metallisch Kwik </t>
  </si>
  <si>
    <t>Niet Brandbaar Bedrijfsafval</t>
  </si>
  <si>
    <t>Niet Pcb-Houdende Apparatuur</t>
  </si>
  <si>
    <t>Olie Vervuilde Grond</t>
  </si>
  <si>
    <t xml:space="preserve">Oliefilters  </t>
  </si>
  <si>
    <t xml:space="preserve">Oliehoudend  </t>
  </si>
  <si>
    <t xml:space="preserve">Smeervet  </t>
  </si>
  <si>
    <t xml:space="preserve">Organisch  </t>
  </si>
  <si>
    <t>Organisch Poeder, Halogeenarm</t>
  </si>
  <si>
    <t>Organische Materialen</t>
  </si>
  <si>
    <t>Siliconenhoudend Afval</t>
  </si>
  <si>
    <t xml:space="preserve">Polymeerafval </t>
  </si>
  <si>
    <t>Reinigers, Kv</t>
  </si>
  <si>
    <t>Spuitbussen</t>
  </si>
  <si>
    <t>Spuiten En Naalden</t>
  </si>
  <si>
    <t>Tl-Buizen</t>
  </si>
  <si>
    <t>Verfresten, Kv</t>
  </si>
  <si>
    <t>Witgoed</t>
  </si>
  <si>
    <t>Afgewerkte olie</t>
  </si>
  <si>
    <t>Subtotalen (B-C)</t>
  </si>
  <si>
    <t>Boor-, Snij-, Slijp- en Walsolie</t>
  </si>
  <si>
    <t>Bitumen en Teer</t>
  </si>
  <si>
    <t>Eetbare Olien en Vetten</t>
  </si>
  <si>
    <t>Isocyanaten</t>
  </si>
  <si>
    <t>Kantoor-Kga</t>
  </si>
  <si>
    <t>Koelkasten</t>
  </si>
  <si>
    <t>Kunststof Materialen ter vertrouwelijke vernietiging</t>
  </si>
  <si>
    <t>Kwikhoudende Voorwerpen</t>
  </si>
  <si>
    <t>Lege Emballage</t>
  </si>
  <si>
    <t>Lege Verf- en inktemballage metaal</t>
  </si>
  <si>
    <t>Lijmen, Harsen en Kitten Pasteus</t>
  </si>
  <si>
    <t>Loodaccu's</t>
  </si>
  <si>
    <t>Natronloog</t>
  </si>
  <si>
    <t>Verfresten, Steekvast/Pasteus</t>
  </si>
  <si>
    <t>Medicijnen en Cosmetica</t>
  </si>
  <si>
    <t>Bedrijfs-/restafval</t>
  </si>
  <si>
    <t>Bouw- &amp; sloopafval</t>
  </si>
  <si>
    <t>Alkalische Ontvetter</t>
  </si>
  <si>
    <t>Koper</t>
  </si>
  <si>
    <t xml:space="preserve">Banden/Rubber  </t>
  </si>
  <si>
    <t>Metalen/Schroot</t>
  </si>
  <si>
    <t>Straalgrit (niet reinigbaar)</t>
  </si>
  <si>
    <t>Grof bedrijfsafval</t>
  </si>
  <si>
    <t>Specifiek ziekenhuisafval</t>
  </si>
  <si>
    <t>Totaal:</t>
  </si>
  <si>
    <t>Categorie 1 dierlijke bijproducten materiaal</t>
  </si>
  <si>
    <t>Nr.</t>
  </si>
  <si>
    <t>Gemiddeld uurtarief advisering bij projecten</t>
  </si>
  <si>
    <t>Inschrijfprijs TP (totaal regulier + totaal gevaarlijk afval):</t>
  </si>
  <si>
    <t>Naam opdrachtgever</t>
  </si>
  <si>
    <t>Referentie nummer</t>
  </si>
  <si>
    <t>Naam dienstverlener</t>
  </si>
  <si>
    <t>Prijspeil</t>
  </si>
  <si>
    <t>TNO</t>
  </si>
  <si>
    <t>2023 FPL/INK 49</t>
  </si>
  <si>
    <t>Algemeen</t>
  </si>
  <si>
    <t>Geen onderdeel van de inschrijfprijs (TP)</t>
  </si>
  <si>
    <t>Ondertekening:</t>
  </si>
  <si>
    <t>Handtekening:</t>
  </si>
  <si>
    <t>Water organisch verontreinigd</t>
  </si>
  <si>
    <t>Mengsel van water en organische vloeistof (III)</t>
  </si>
  <si>
    <t>Elektroschroot (muv beeldschermen)</t>
  </si>
  <si>
    <t>Halogeenarm organisch afval</t>
  </si>
  <si>
    <t>(Bio)medisch afval categorie B</t>
  </si>
  <si>
    <t>Olie/water mengsel</t>
  </si>
  <si>
    <t>Vast brandbaar afval</t>
  </si>
  <si>
    <t>Organische vloeistoffen, halogeenarm (III)</t>
  </si>
  <si>
    <t>Toxisch vast brandbaar afval</t>
  </si>
  <si>
    <t>Koelkasten/diepvriezers</t>
  </si>
  <si>
    <t>Bentoniet</t>
  </si>
  <si>
    <t>Hard plastic afval (tipdoosjes)</t>
  </si>
  <si>
    <t>Kunstmest en andere vaste oxidatoren</t>
  </si>
  <si>
    <t>Anorganische basen in oplossing (II)</t>
  </si>
  <si>
    <t>Koelvloeistof (schoon)</t>
  </si>
  <si>
    <t>Lege ongereinigde emballage</t>
  </si>
  <si>
    <t>Halogeenarme oplosmiddelen (kv)</t>
  </si>
  <si>
    <t>Water met olie</t>
  </si>
  <si>
    <t>Toxisch vast brandbaar avfval</t>
  </si>
  <si>
    <t>Elektroschroot</t>
  </si>
  <si>
    <t>A hout, niet route</t>
  </si>
  <si>
    <t>Verontr. glaswerk, lege emballage</t>
  </si>
  <si>
    <t>Anorganische zuren in oplossing (I)</t>
  </si>
  <si>
    <t>(Afgewerkte) Olie</t>
  </si>
  <si>
    <t>Oplosmiddelen, gemengd, halogeenarm</t>
  </si>
  <si>
    <t>B-kwaliteit big-bags, niet route</t>
  </si>
  <si>
    <t>Koelapparatuur professioneel</t>
  </si>
  <si>
    <t>Electroschroot, niet route</t>
  </si>
  <si>
    <t>Laag calorische mengsels (kv)</t>
  </si>
  <si>
    <t>Laag calorische mengsels</t>
  </si>
  <si>
    <t>Waterig alkalisch afval</t>
  </si>
  <si>
    <t>Electroschroot, geen beeldschermen</t>
  </si>
  <si>
    <t>Verontreinigd glaswerk</t>
  </si>
  <si>
    <t>Lege chemicaliënverpakkingen, verontr. glas(werk)</t>
  </si>
  <si>
    <t>Waterig zuur afval</t>
  </si>
  <si>
    <t>Organische zuren</t>
  </si>
  <si>
    <t>Batterijen lichter dan 1 kg per stuk</t>
  </si>
  <si>
    <t>Afgewerkte olie Cat II kleinverpakking</t>
  </si>
  <si>
    <t>Verf (kleinverpakking)</t>
  </si>
  <si>
    <t>Kantoor kga</t>
  </si>
  <si>
    <t>Halogeenrijk organische afval</t>
  </si>
  <si>
    <t>Lithiumhoudende batterijen/accu's</t>
  </si>
  <si>
    <t>Diverse anorganische zuren (kv)</t>
  </si>
  <si>
    <t>Medicijnen en cosmetica (RO)</t>
  </si>
  <si>
    <t>Diverse anorganische zuren (kleinverpakkingen)</t>
  </si>
  <si>
    <r>
      <t xml:space="preserve">Inschrijver dient de tarieven in te vullen in dit Prijzenblad zoals dat door TNO is opgesteld en dit in te dienen via TenderNed.
Alle kosten, prijzen en tarieven zijn opgegeven in Euro’s en exclusief BTW.
De prijzen en tarieven zijn all-in en gebaseerd op het prijspeil 1 januari 2025 en inclusief met de dienst gemoeide kosten zoals transport, administratie, verwerking, inzamelmiddelen, implementatie en dergelijke.
Alleen de kosten die in het Prijzenblad zijn opgenomen komen in aanmerking voor vergoeding. Alle overige kosten (administratieve kosten, reiskosten, huisvesting, ICT-middelen, etc.) dienen in de kosten verwerkt te worden. 
Inschrijver dient bij inschrijving het Prijzenblad in te dienen. 
Het Prijzenblad dient rechtsgeldig ondertekend te zijn en wordt zowel als pdf-document als in Excel-format ingediend. Bij eventuele verschillen tussen deze documenten gaan wij uit van de prijzen zoals ingediend in het pdf-document.
Alle prijzen en tarieven zijn gebaseerd op de Aanbestedingsstukken, zie specifiek (maar niet uitsluitend) het Programma van Eisen. </t>
    </r>
    <r>
      <rPr>
        <b/>
        <sz val="11"/>
        <color theme="0"/>
        <rFont val="Calibri"/>
        <family val="2"/>
        <scheme val="minor"/>
      </rPr>
      <t>Inschrijver dient enkel de lichtgele cellen in te vullen.</t>
    </r>
    <r>
      <rPr>
        <sz val="11"/>
        <color theme="0"/>
        <rFont val="Calibri"/>
        <family val="2"/>
        <scheme val="minor"/>
      </rPr>
      <t xml:space="preserve">
Inschrijver brengt geen wijzigingen aan in het Prijzenblad (uitgezonderd natuurlijk het vak voor ondertekening en de in te vullen prijzen en tarieven).
De prijzen en tarieven die in het Prijzenblad worden ingevuld zijn redelijk en marktconform (reëel). Niet reële tarieven en prijzen kunnen leiden tot een ongeldige inschrijving.
Het indienen van negatieve prijzen of tarieven is niet toegestaan.
Aan de aangegeven aantallen in dit document kunnen geen rechten worden ontleend.</t>
    </r>
  </si>
  <si>
    <t>Reststromen in de tab Op afroep.
Advisering bij projecten (de tab Advies) buiten de reguliere dienstverlening zoals omschreven in de Aanbestedingsstukken.</t>
  </si>
  <si>
    <t>Uurtarief Servicemedewerker</t>
  </si>
  <si>
    <t>Uurtarief Advies</t>
  </si>
  <si>
    <t>Bedrijfsafval (brandbaar)</t>
  </si>
  <si>
    <t>Waterig afval, niet gevaarlijk</t>
  </si>
  <si>
    <t>Hydraulische olie</t>
  </si>
  <si>
    <t>Minerale additieven/kleikorrels</t>
  </si>
  <si>
    <t>Hydrauliekslangen</t>
  </si>
  <si>
    <t>Water en organische vloeistof (III)</t>
  </si>
  <si>
    <t>Vertrouwelijk papier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</si>
</sst>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0"/>
      <color theme="1"/>
      <name val="Arial"/>
      <family val="2"/>
    </font>
    <font>
      <sz val="11"/>
      <name val="Calibri"/>
      <family val="2"/>
      <scheme val="minor"/>
    </font>
    <font>
      <sz val="12"/>
      <name val="System"/>
      <family val="2"/>
    </font>
    <font>
      <b/>
      <sz val="11"/>
      <color theme="5"/>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theme="8" tint="-0.249977111117893"/>
        <bgColor indexed="64"/>
      </patternFill>
    </fill>
    <fill>
      <patternFill patternType="solid">
        <fgColor rgb="FF0070C0"/>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6" fillId="0" borderId="0"/>
  </cellStyleXfs>
  <cellXfs count="26">
    <xf numFmtId="0" fontId="0" fillId="0" borderId="0" xfId="0"/>
    <xf numFmtId="0" fontId="0" fillId="0" borderId="0" xfId="0" applyAlignment="1">
      <alignment wrapText="1"/>
    </xf>
    <xf numFmtId="0" fontId="0" fillId="0" borderId="0" xfId="0" applyFill="1"/>
    <xf numFmtId="0" fontId="0" fillId="0" borderId="1" xfId="0" applyBorder="1"/>
    <xf numFmtId="0" fontId="0" fillId="0" borderId="1" xfId="0" applyBorder="1" applyAlignment="1">
      <alignment wrapText="1"/>
    </xf>
    <xf numFmtId="0" fontId="0" fillId="0" borderId="1" xfId="0" applyBorder="1" applyAlignment="1">
      <alignment horizontal="center"/>
    </xf>
    <xf numFmtId="0" fontId="0" fillId="2" borderId="1" xfId="0" applyFill="1" applyBorder="1"/>
    <xf numFmtId="44" fontId="0" fillId="2" borderId="1" xfId="1" applyFont="1" applyFill="1" applyBorder="1"/>
    <xf numFmtId="44" fontId="0" fillId="0" borderId="1" xfId="1" applyFont="1" applyBorder="1"/>
    <xf numFmtId="14" fontId="0" fillId="2" borderId="1" xfId="0" applyNumberFormat="1" applyFill="1" applyBorder="1"/>
    <xf numFmtId="44" fontId="0" fillId="6" borderId="1" xfId="1" applyFont="1" applyFill="1" applyBorder="1"/>
    <xf numFmtId="0" fontId="3" fillId="5" borderId="1" xfId="0" applyFont="1" applyFill="1" applyBorder="1"/>
    <xf numFmtId="0" fontId="3" fillId="5" borderId="1" xfId="0" applyFont="1" applyFill="1" applyBorder="1" applyAlignment="1">
      <alignment vertical="top"/>
    </xf>
    <xf numFmtId="0" fontId="3" fillId="5" borderId="1" xfId="0" applyFont="1" applyFill="1" applyBorder="1" applyAlignment="1">
      <alignment vertical="top" wrapText="1"/>
    </xf>
    <xf numFmtId="0" fontId="2" fillId="5" borderId="1" xfId="0" applyFont="1" applyFill="1" applyBorder="1" applyAlignment="1">
      <alignment vertical="top"/>
    </xf>
    <xf numFmtId="0" fontId="2" fillId="5" borderId="1" xfId="0" applyFont="1" applyFill="1" applyBorder="1"/>
    <xf numFmtId="0" fontId="3" fillId="4" borderId="1" xfId="0" applyFont="1" applyFill="1" applyBorder="1"/>
    <xf numFmtId="0" fontId="3" fillId="4" borderId="1" xfId="0" applyFont="1" applyFill="1" applyBorder="1" applyAlignment="1">
      <alignment wrapText="1"/>
    </xf>
    <xf numFmtId="0" fontId="3" fillId="5" borderId="1" xfId="0" applyFont="1" applyFill="1" applyBorder="1" applyAlignment="1">
      <alignment wrapText="1"/>
    </xf>
    <xf numFmtId="0" fontId="5" fillId="0" borderId="1" xfId="0" applyFont="1" applyBorder="1" applyAlignment="1">
      <alignment wrapText="1"/>
    </xf>
    <xf numFmtId="0" fontId="0" fillId="0" borderId="1" xfId="0" applyBorder="1" applyAlignment="1">
      <alignment horizontal="right"/>
    </xf>
    <xf numFmtId="0" fontId="7" fillId="5" borderId="1" xfId="0" applyFont="1" applyFill="1" applyBorder="1" applyAlignment="1">
      <alignment vertical="top"/>
    </xf>
    <xf numFmtId="0" fontId="0" fillId="3" borderId="1" xfId="0" applyFill="1" applyBorder="1" applyProtection="1">
      <protection locked="0"/>
    </xf>
    <xf numFmtId="44" fontId="0" fillId="3" borderId="1" xfId="1" applyFont="1" applyFill="1" applyBorder="1" applyProtection="1">
      <protection locked="0"/>
    </xf>
    <xf numFmtId="44" fontId="4" fillId="3" borderId="1" xfId="1" applyFont="1" applyFill="1" applyBorder="1" applyProtection="1">
      <protection locked="0"/>
    </xf>
    <xf numFmtId="0" fontId="0" fillId="3" borderId="1" xfId="0" applyFill="1" applyBorder="1" applyAlignment="1">
      <alignment horizontal="center" vertical="top"/>
    </xf>
  </cellXfs>
  <cellStyles count="3">
    <cellStyle name="Currency" xfId="1" builtinId="4"/>
    <cellStyle name="Normal" xfId="0" builtinId="0"/>
    <cellStyle name="Standard_Ecklohn Baden Württemberg 2" xfId="2" xr:uid="{E35235C3-2E95-4F37-9748-319DF70CA3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1D40A-13B5-4EE7-A221-692AA34037EE}">
  <sheetPr>
    <tabColor rgb="FF7030A0"/>
  </sheetPr>
  <dimension ref="A2:B3"/>
  <sheetViews>
    <sheetView showGridLines="0" tabSelected="1" zoomScale="90" zoomScaleNormal="90" workbookViewId="0">
      <selection activeCell="B3" sqref="B3"/>
    </sheetView>
  </sheetViews>
  <sheetFormatPr defaultRowHeight="14.5" x14ac:dyDescent="0.35"/>
  <cols>
    <col min="1" max="1" width="35" customWidth="1"/>
    <col min="2" max="2" width="114" customWidth="1"/>
  </cols>
  <sheetData>
    <row r="2" spans="1:2" ht="246.5" x14ac:dyDescent="0.35">
      <c r="A2" s="14" t="s">
        <v>82</v>
      </c>
      <c r="B2" s="13" t="s">
        <v>131</v>
      </c>
    </row>
    <row r="3" spans="1:2" ht="29" x14ac:dyDescent="0.35">
      <c r="A3" s="21" t="s">
        <v>83</v>
      </c>
      <c r="B3" s="13" t="s">
        <v>132</v>
      </c>
    </row>
  </sheetData>
  <sheetProtection algorithmName="SHA-512" hashValue="85mxzHUPXJAlH2/FW+nX4+FjtwJu11cMMCT9nFVyers0QuHiqde19rtqn6QyEbC8xMNKecw8AJQI9UCOGgFeLQ==" saltValue="BMA0eV0rRb+r4j1yDHcLS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E9E2C-94B8-4DD4-B991-D04328C59359}">
  <sheetPr>
    <tabColor theme="4" tint="-0.249977111117893"/>
  </sheetPr>
  <dimension ref="A1:D9"/>
  <sheetViews>
    <sheetView showGridLines="0" workbookViewId="0">
      <selection activeCell="B6" sqref="B6"/>
    </sheetView>
  </sheetViews>
  <sheetFormatPr defaultRowHeight="14.5" x14ac:dyDescent="0.35"/>
  <cols>
    <col min="1" max="1" width="51.26953125" customWidth="1"/>
    <col min="2" max="2" width="17.26953125" customWidth="1"/>
  </cols>
  <sheetData>
    <row r="1" spans="1:4" x14ac:dyDescent="0.35">
      <c r="A1" s="11" t="s">
        <v>76</v>
      </c>
      <c r="B1" s="6" t="s">
        <v>80</v>
      </c>
    </row>
    <row r="2" spans="1:4" x14ac:dyDescent="0.35">
      <c r="A2" s="11" t="s">
        <v>77</v>
      </c>
      <c r="B2" s="6" t="s">
        <v>81</v>
      </c>
    </row>
    <row r="3" spans="1:4" x14ac:dyDescent="0.35">
      <c r="A3" s="11" t="s">
        <v>78</v>
      </c>
      <c r="B3" s="22"/>
    </row>
    <row r="4" spans="1:4" x14ac:dyDescent="0.35">
      <c r="A4" s="11" t="s">
        <v>79</v>
      </c>
      <c r="B4" s="9">
        <v>45658</v>
      </c>
    </row>
    <row r="6" spans="1:4" x14ac:dyDescent="0.35">
      <c r="A6" s="11" t="s">
        <v>75</v>
      </c>
      <c r="B6" s="7">
        <f>Regulier!F16+'Gevaarlijk afval'!F61</f>
        <v>0</v>
      </c>
    </row>
    <row r="9" spans="1:4" ht="95.5" customHeight="1" x14ac:dyDescent="0.35">
      <c r="A9" s="12" t="s">
        <v>84</v>
      </c>
      <c r="B9" s="25" t="s">
        <v>85</v>
      </c>
      <c r="C9" s="25"/>
      <c r="D9" s="25"/>
    </row>
  </sheetData>
  <sheetProtection algorithmName="SHA-512" hashValue="sZGOBrkTxbcXf6xGuDAaPlR9JzJpy24yMtpfGUht1WyB5M08JCayH+AhE22NtdpC7ukrRAUNd5DIo46vvf7lrg==" saltValue="zGjut1NTkiqw/7NQ3mrcWA==" spinCount="100000" sheet="1" objects="1" scenarios="1"/>
  <mergeCells count="1">
    <mergeCell ref="B9:D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6BA34-6274-40F3-AD93-CFA0546F07B7}">
  <sheetPr>
    <tabColor rgb="FF00B050"/>
  </sheetPr>
  <dimension ref="A2:F16"/>
  <sheetViews>
    <sheetView showGridLines="0" workbookViewId="0">
      <selection activeCell="D3" sqref="D3:E15"/>
    </sheetView>
  </sheetViews>
  <sheetFormatPr defaultRowHeight="14.5" x14ac:dyDescent="0.35"/>
  <cols>
    <col min="2" max="2" width="49.453125" bestFit="1" customWidth="1"/>
    <col min="3" max="3" width="17.1796875" customWidth="1"/>
    <col min="4" max="4" width="17.1796875" bestFit="1" customWidth="1"/>
    <col min="5" max="5" width="17.453125" bestFit="1" customWidth="1"/>
    <col min="6" max="6" width="16.54296875" bestFit="1" customWidth="1"/>
  </cols>
  <sheetData>
    <row r="2" spans="1:6" ht="29" x14ac:dyDescent="0.35">
      <c r="A2" s="16" t="s">
        <v>73</v>
      </c>
      <c r="B2" s="16" t="s">
        <v>0</v>
      </c>
      <c r="C2" s="17" t="s">
        <v>1</v>
      </c>
      <c r="D2" s="17" t="s">
        <v>7</v>
      </c>
      <c r="E2" s="17" t="s">
        <v>6</v>
      </c>
      <c r="F2" s="17" t="s">
        <v>2</v>
      </c>
    </row>
    <row r="3" spans="1:6" x14ac:dyDescent="0.35">
      <c r="A3" s="5">
        <v>1</v>
      </c>
      <c r="B3" s="3" t="s">
        <v>62</v>
      </c>
      <c r="C3" s="3">
        <v>159577</v>
      </c>
      <c r="D3" s="23"/>
      <c r="E3" s="23"/>
      <c r="F3" s="7">
        <f t="shared" ref="F3:F15" si="0">C3*(D3-E3)</f>
        <v>0</v>
      </c>
    </row>
    <row r="4" spans="1:6" x14ac:dyDescent="0.35">
      <c r="A4" s="5">
        <v>2</v>
      </c>
      <c r="B4" s="3" t="s">
        <v>69</v>
      </c>
      <c r="C4" s="3">
        <v>18660</v>
      </c>
      <c r="D4" s="23"/>
      <c r="E4" s="23"/>
      <c r="F4" s="7">
        <f t="shared" si="0"/>
        <v>0</v>
      </c>
    </row>
    <row r="5" spans="1:6" x14ac:dyDescent="0.35">
      <c r="A5" s="5">
        <v>3</v>
      </c>
      <c r="B5" s="3" t="s">
        <v>63</v>
      </c>
      <c r="C5" s="3">
        <f>39180+4860</f>
        <v>44040</v>
      </c>
      <c r="D5" s="23"/>
      <c r="E5" s="23"/>
      <c r="F5" s="7">
        <f t="shared" si="0"/>
        <v>0</v>
      </c>
    </row>
    <row r="6" spans="1:6" x14ac:dyDescent="0.35">
      <c r="A6" s="5">
        <v>4</v>
      </c>
      <c r="B6" s="3" t="s">
        <v>3</v>
      </c>
      <c r="C6" s="3">
        <f>4940+3070</f>
        <v>8010</v>
      </c>
      <c r="D6" s="23"/>
      <c r="E6" s="23"/>
      <c r="F6" s="7">
        <f t="shared" si="0"/>
        <v>0</v>
      </c>
    </row>
    <row r="7" spans="1:6" x14ac:dyDescent="0.35">
      <c r="A7" s="5">
        <v>5</v>
      </c>
      <c r="B7" s="3" t="s">
        <v>9</v>
      </c>
      <c r="C7" s="3">
        <v>2421</v>
      </c>
      <c r="D7" s="23"/>
      <c r="E7" s="23"/>
      <c r="F7" s="7">
        <f t="shared" si="0"/>
        <v>0</v>
      </c>
    </row>
    <row r="8" spans="1:6" x14ac:dyDescent="0.35">
      <c r="A8" s="5">
        <v>6</v>
      </c>
      <c r="B8" s="3" t="s">
        <v>4</v>
      </c>
      <c r="C8" s="3">
        <v>12440</v>
      </c>
      <c r="D8" s="23"/>
      <c r="E8" s="23"/>
      <c r="F8" s="7">
        <f t="shared" si="0"/>
        <v>0</v>
      </c>
    </row>
    <row r="9" spans="1:6" x14ac:dyDescent="0.35">
      <c r="A9" s="5">
        <v>7</v>
      </c>
      <c r="B9" s="3" t="s">
        <v>141</v>
      </c>
      <c r="C9" s="3">
        <v>11023</v>
      </c>
      <c r="D9" s="23"/>
      <c r="E9" s="23"/>
      <c r="F9" s="7">
        <f>C9*(D9-E9)</f>
        <v>0</v>
      </c>
    </row>
    <row r="10" spans="1:6" x14ac:dyDescent="0.35">
      <c r="A10" s="5">
        <v>8</v>
      </c>
      <c r="B10" s="3" t="s">
        <v>10</v>
      </c>
      <c r="C10" s="3">
        <f>67304</f>
        <v>67304</v>
      </c>
      <c r="D10" s="23"/>
      <c r="E10" s="23"/>
      <c r="F10" s="7">
        <f t="shared" si="0"/>
        <v>0</v>
      </c>
    </row>
    <row r="11" spans="1:6" x14ac:dyDescent="0.35">
      <c r="A11" s="5">
        <v>9</v>
      </c>
      <c r="B11" s="3" t="s">
        <v>8</v>
      </c>
      <c r="C11" s="3">
        <v>5920</v>
      </c>
      <c r="D11" s="23"/>
      <c r="E11" s="23"/>
      <c r="F11" s="7">
        <f t="shared" si="0"/>
        <v>0</v>
      </c>
    </row>
    <row r="12" spans="1:6" x14ac:dyDescent="0.35">
      <c r="A12" s="5">
        <v>10</v>
      </c>
      <c r="B12" s="3" t="s">
        <v>5</v>
      </c>
      <c r="C12" s="3">
        <v>15627</v>
      </c>
      <c r="D12" s="23"/>
      <c r="E12" s="23"/>
      <c r="F12" s="7">
        <f t="shared" si="0"/>
        <v>0</v>
      </c>
    </row>
    <row r="13" spans="1:6" x14ac:dyDescent="0.35">
      <c r="A13" s="5">
        <v>11</v>
      </c>
      <c r="B13" s="3" t="s">
        <v>11</v>
      </c>
      <c r="C13" s="3">
        <f>290+9254</f>
        <v>9544</v>
      </c>
      <c r="D13" s="24"/>
      <c r="E13" s="23"/>
      <c r="F13" s="7">
        <f t="shared" si="0"/>
        <v>0</v>
      </c>
    </row>
    <row r="14" spans="1:6" x14ac:dyDescent="0.35">
      <c r="A14" s="5">
        <v>12</v>
      </c>
      <c r="B14" s="3" t="s">
        <v>67</v>
      </c>
      <c r="C14" s="3">
        <v>2160</v>
      </c>
      <c r="D14" s="23"/>
      <c r="E14" s="23"/>
      <c r="F14" s="7">
        <f t="shared" si="0"/>
        <v>0</v>
      </c>
    </row>
    <row r="15" spans="1:6" x14ac:dyDescent="0.35">
      <c r="A15" s="5">
        <v>13</v>
      </c>
      <c r="B15" s="3" t="s">
        <v>66</v>
      </c>
      <c r="C15" s="3">
        <v>780</v>
      </c>
      <c r="D15" s="23"/>
      <c r="E15" s="23"/>
      <c r="F15" s="7">
        <f t="shared" si="0"/>
        <v>0</v>
      </c>
    </row>
    <row r="16" spans="1:6" x14ac:dyDescent="0.35">
      <c r="A16" s="3"/>
      <c r="B16" s="3" t="s">
        <v>71</v>
      </c>
      <c r="C16" s="3">
        <f>SUM(C3:C15)</f>
        <v>357506</v>
      </c>
      <c r="D16" s="3"/>
      <c r="E16" s="3" t="s">
        <v>71</v>
      </c>
      <c r="F16" s="10">
        <f>SUM(F3:F15)</f>
        <v>0</v>
      </c>
    </row>
  </sheetData>
  <sheetProtection algorithmName="SHA-512" hashValue="jObkCc9yXb0rAc8MnLxIZUvqiKQFJ62cIVYRPZRJ9+LaZnHGNgIFsCqL1whZv5u10PqZVb70Xr/N5537SDejMg==" saltValue="hocAHyuEndakpON5gMt6qA=="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58E31-66B5-4483-8E3C-569C48F3F166}">
  <sheetPr>
    <tabColor rgb="FFFF0000"/>
  </sheetPr>
  <dimension ref="A2:J61"/>
  <sheetViews>
    <sheetView showGridLines="0" workbookViewId="0">
      <selection activeCell="B61" sqref="B61"/>
    </sheetView>
  </sheetViews>
  <sheetFormatPr defaultRowHeight="14.5" x14ac:dyDescent="0.35"/>
  <cols>
    <col min="2" max="2" width="54.54296875" customWidth="1"/>
    <col min="3" max="3" width="18.1796875" customWidth="1"/>
    <col min="4" max="4" width="14.1796875" customWidth="1"/>
    <col min="5" max="5" width="13.1796875" customWidth="1"/>
    <col min="6" max="6" width="12.453125" customWidth="1"/>
    <col min="9" max="9" width="32.81640625" customWidth="1"/>
  </cols>
  <sheetData>
    <row r="2" spans="1:10" ht="29" x14ac:dyDescent="0.35">
      <c r="A2" s="11" t="s">
        <v>73</v>
      </c>
      <c r="B2" s="11" t="s">
        <v>0</v>
      </c>
      <c r="C2" s="18" t="s">
        <v>1</v>
      </c>
      <c r="D2" s="18" t="s">
        <v>7</v>
      </c>
      <c r="E2" s="18" t="s">
        <v>6</v>
      </c>
      <c r="F2" s="18" t="s">
        <v>2</v>
      </c>
      <c r="I2" s="1"/>
      <c r="J2" s="1"/>
    </row>
    <row r="3" spans="1:10" x14ac:dyDescent="0.35">
      <c r="A3" s="5">
        <v>1</v>
      </c>
      <c r="B3" s="4" t="s">
        <v>72</v>
      </c>
      <c r="C3" s="3">
        <v>17966</v>
      </c>
      <c r="D3" s="23"/>
      <c r="E3" s="23"/>
      <c r="F3" s="7">
        <f t="shared" ref="F3:F18" si="0">C3*(D3-E3)</f>
        <v>0</v>
      </c>
    </row>
    <row r="4" spans="1:10" x14ac:dyDescent="0.35">
      <c r="A4" s="5">
        <v>2</v>
      </c>
      <c r="B4" s="4" t="s">
        <v>86</v>
      </c>
      <c r="C4" s="3">
        <v>5214</v>
      </c>
      <c r="D4" s="23"/>
      <c r="E4" s="23"/>
      <c r="F4" s="7">
        <f t="shared" si="0"/>
        <v>0</v>
      </c>
    </row>
    <row r="5" spans="1:10" x14ac:dyDescent="0.35">
      <c r="A5" s="5">
        <v>3</v>
      </c>
      <c r="B5" s="4" t="s">
        <v>87</v>
      </c>
      <c r="C5" s="3">
        <v>4995</v>
      </c>
      <c r="D5" s="23"/>
      <c r="E5" s="23"/>
      <c r="F5" s="7">
        <f t="shared" si="0"/>
        <v>0</v>
      </c>
    </row>
    <row r="6" spans="1:10" x14ac:dyDescent="0.35">
      <c r="A6" s="5">
        <v>4</v>
      </c>
      <c r="B6" s="19" t="s">
        <v>88</v>
      </c>
      <c r="C6" s="3">
        <v>4679</v>
      </c>
      <c r="D6" s="23"/>
      <c r="E6" s="23"/>
      <c r="F6" s="7">
        <f t="shared" si="0"/>
        <v>0</v>
      </c>
    </row>
    <row r="7" spans="1:10" x14ac:dyDescent="0.35">
      <c r="A7" s="5">
        <v>5</v>
      </c>
      <c r="B7" s="19" t="s">
        <v>68</v>
      </c>
      <c r="C7" s="3">
        <v>3582</v>
      </c>
      <c r="D7" s="23"/>
      <c r="E7" s="23"/>
      <c r="F7" s="7">
        <f t="shared" si="0"/>
        <v>0</v>
      </c>
    </row>
    <row r="8" spans="1:10" x14ac:dyDescent="0.35">
      <c r="A8" s="5">
        <v>6</v>
      </c>
      <c r="B8" s="19" t="s">
        <v>135</v>
      </c>
      <c r="C8" s="3">
        <v>3460</v>
      </c>
      <c r="D8" s="23"/>
      <c r="E8" s="23"/>
      <c r="F8" s="7">
        <f t="shared" si="0"/>
        <v>0</v>
      </c>
    </row>
    <row r="9" spans="1:10" x14ac:dyDescent="0.35">
      <c r="A9" s="5">
        <v>7</v>
      </c>
      <c r="B9" s="19" t="s">
        <v>89</v>
      </c>
      <c r="C9" s="3">
        <v>1904</v>
      </c>
      <c r="D9" s="23"/>
      <c r="E9" s="23"/>
      <c r="F9" s="7">
        <f t="shared" si="0"/>
        <v>0</v>
      </c>
    </row>
    <row r="10" spans="1:10" x14ac:dyDescent="0.35">
      <c r="A10" s="5">
        <v>8</v>
      </c>
      <c r="B10" s="19" t="s">
        <v>90</v>
      </c>
      <c r="C10" s="3">
        <v>1882</v>
      </c>
      <c r="D10" s="23"/>
      <c r="E10" s="23"/>
      <c r="F10" s="7">
        <f t="shared" si="0"/>
        <v>0</v>
      </c>
    </row>
    <row r="11" spans="1:10" x14ac:dyDescent="0.35">
      <c r="A11" s="5">
        <v>9</v>
      </c>
      <c r="B11" s="19" t="s">
        <v>91</v>
      </c>
      <c r="C11" s="3">
        <v>1659</v>
      </c>
      <c r="D11" s="23"/>
      <c r="E11" s="23"/>
      <c r="F11" s="7">
        <f t="shared" si="0"/>
        <v>0</v>
      </c>
    </row>
    <row r="12" spans="1:10" x14ac:dyDescent="0.35">
      <c r="A12" s="5">
        <v>10</v>
      </c>
      <c r="B12" s="19" t="s">
        <v>92</v>
      </c>
      <c r="C12" s="3">
        <v>1652</v>
      </c>
      <c r="D12" s="23"/>
      <c r="E12" s="23"/>
      <c r="F12" s="7">
        <f t="shared" si="0"/>
        <v>0</v>
      </c>
    </row>
    <row r="13" spans="1:10" x14ac:dyDescent="0.35">
      <c r="A13" s="5">
        <v>11</v>
      </c>
      <c r="B13" s="19" t="s">
        <v>93</v>
      </c>
      <c r="C13" s="3">
        <v>1617</v>
      </c>
      <c r="D13" s="23"/>
      <c r="E13" s="23"/>
      <c r="F13" s="7">
        <f t="shared" si="0"/>
        <v>0</v>
      </c>
    </row>
    <row r="14" spans="1:10" x14ac:dyDescent="0.35">
      <c r="A14" s="5">
        <v>12</v>
      </c>
      <c r="B14" s="4" t="s">
        <v>94</v>
      </c>
      <c r="C14" s="3">
        <v>1561</v>
      </c>
      <c r="D14" s="23"/>
      <c r="E14" s="23"/>
      <c r="F14" s="7">
        <f t="shared" si="0"/>
        <v>0</v>
      </c>
    </row>
    <row r="15" spans="1:10" x14ac:dyDescent="0.35">
      <c r="A15" s="5">
        <v>13</v>
      </c>
      <c r="B15" s="4" t="s">
        <v>95</v>
      </c>
      <c r="C15" s="3">
        <v>1427</v>
      </c>
      <c r="D15" s="23"/>
      <c r="E15" s="23"/>
      <c r="F15" s="7">
        <f t="shared" si="0"/>
        <v>0</v>
      </c>
    </row>
    <row r="16" spans="1:10" x14ac:dyDescent="0.35">
      <c r="A16" s="5">
        <v>14</v>
      </c>
      <c r="B16" s="4" t="s">
        <v>96</v>
      </c>
      <c r="C16" s="3">
        <v>1340</v>
      </c>
      <c r="D16" s="23"/>
      <c r="E16" s="23"/>
      <c r="F16" s="7">
        <f t="shared" si="0"/>
        <v>0</v>
      </c>
    </row>
    <row r="17" spans="1:6" x14ac:dyDescent="0.35">
      <c r="A17" s="5">
        <v>15</v>
      </c>
      <c r="B17" s="4" t="s">
        <v>97</v>
      </c>
      <c r="C17" s="3">
        <v>1257</v>
      </c>
      <c r="D17" s="23"/>
      <c r="E17" s="23"/>
      <c r="F17" s="7">
        <f t="shared" si="0"/>
        <v>0</v>
      </c>
    </row>
    <row r="18" spans="1:6" x14ac:dyDescent="0.35">
      <c r="A18" s="5">
        <v>16</v>
      </c>
      <c r="B18" s="4" t="s">
        <v>98</v>
      </c>
      <c r="C18" s="3">
        <v>1035</v>
      </c>
      <c r="D18" s="23"/>
      <c r="E18" s="23"/>
      <c r="F18" s="7">
        <f t="shared" si="0"/>
        <v>0</v>
      </c>
    </row>
    <row r="19" spans="1:6" x14ac:dyDescent="0.35">
      <c r="A19" s="5">
        <v>17</v>
      </c>
      <c r="B19" s="4" t="s">
        <v>99</v>
      </c>
      <c r="C19" s="3">
        <v>942</v>
      </c>
      <c r="D19" s="23"/>
      <c r="E19" s="23"/>
      <c r="F19" s="7">
        <f t="shared" ref="F19:F60" si="1">C19*(D19-E19)</f>
        <v>0</v>
      </c>
    </row>
    <row r="20" spans="1:6" x14ac:dyDescent="0.35">
      <c r="A20" s="5">
        <v>18</v>
      </c>
      <c r="B20" s="4" t="s">
        <v>9</v>
      </c>
      <c r="C20" s="3">
        <v>874</v>
      </c>
      <c r="D20" s="23"/>
      <c r="E20" s="23"/>
      <c r="F20" s="7">
        <f t="shared" si="1"/>
        <v>0</v>
      </c>
    </row>
    <row r="21" spans="1:6" x14ac:dyDescent="0.35">
      <c r="A21" s="5">
        <v>19</v>
      </c>
      <c r="B21" s="4" t="s">
        <v>140</v>
      </c>
      <c r="C21" s="3">
        <v>854</v>
      </c>
      <c r="D21" s="23"/>
      <c r="E21" s="23"/>
      <c r="F21" s="7">
        <f t="shared" si="1"/>
        <v>0</v>
      </c>
    </row>
    <row r="22" spans="1:6" x14ac:dyDescent="0.35">
      <c r="A22" s="5">
        <v>20</v>
      </c>
      <c r="B22" s="4" t="s">
        <v>100</v>
      </c>
      <c r="C22" s="3">
        <v>776</v>
      </c>
      <c r="D22" s="23"/>
      <c r="E22" s="23"/>
      <c r="F22" s="7">
        <f t="shared" si="1"/>
        <v>0</v>
      </c>
    </row>
    <row r="23" spans="1:6" x14ac:dyDescent="0.35">
      <c r="A23" s="5">
        <v>21</v>
      </c>
      <c r="B23" s="4" t="s">
        <v>101</v>
      </c>
      <c r="C23" s="3">
        <v>751</v>
      </c>
      <c r="D23" s="23"/>
      <c r="E23" s="23"/>
      <c r="F23" s="7">
        <f t="shared" si="1"/>
        <v>0</v>
      </c>
    </row>
    <row r="24" spans="1:6" x14ac:dyDescent="0.35">
      <c r="A24" s="5">
        <v>22</v>
      </c>
      <c r="B24" s="4" t="s">
        <v>102</v>
      </c>
      <c r="C24" s="3">
        <v>690</v>
      </c>
      <c r="D24" s="23"/>
      <c r="E24" s="23"/>
      <c r="F24" s="7">
        <f t="shared" si="1"/>
        <v>0</v>
      </c>
    </row>
    <row r="25" spans="1:6" x14ac:dyDescent="0.35">
      <c r="A25" s="5">
        <v>23</v>
      </c>
      <c r="B25" s="4" t="s">
        <v>103</v>
      </c>
      <c r="C25" s="3">
        <v>656</v>
      </c>
      <c r="D25" s="23"/>
      <c r="E25" s="23"/>
      <c r="F25" s="7">
        <f t="shared" si="1"/>
        <v>0</v>
      </c>
    </row>
    <row r="26" spans="1:6" x14ac:dyDescent="0.35">
      <c r="A26" s="5">
        <v>24</v>
      </c>
      <c r="B26" s="4" t="s">
        <v>104</v>
      </c>
      <c r="C26" s="3">
        <v>590</v>
      </c>
      <c r="D26" s="23"/>
      <c r="E26" s="23"/>
      <c r="F26" s="7">
        <f t="shared" si="1"/>
        <v>0</v>
      </c>
    </row>
    <row r="27" spans="1:6" x14ac:dyDescent="0.35">
      <c r="A27" s="5">
        <v>25</v>
      </c>
      <c r="B27" s="4" t="s">
        <v>105</v>
      </c>
      <c r="C27" s="3">
        <v>572</v>
      </c>
      <c r="D27" s="23"/>
      <c r="E27" s="23"/>
      <c r="F27" s="7">
        <f t="shared" si="1"/>
        <v>0</v>
      </c>
    </row>
    <row r="28" spans="1:6" x14ac:dyDescent="0.35">
      <c r="A28" s="5">
        <v>26</v>
      </c>
      <c r="B28" s="4" t="s">
        <v>138</v>
      </c>
      <c r="C28" s="3">
        <v>505</v>
      </c>
      <c r="D28" s="23"/>
      <c r="E28" s="23"/>
      <c r="F28" s="7">
        <f t="shared" si="1"/>
        <v>0</v>
      </c>
    </row>
    <row r="29" spans="1:6" x14ac:dyDescent="0.35">
      <c r="A29" s="5">
        <v>27</v>
      </c>
      <c r="B29" s="4" t="s">
        <v>106</v>
      </c>
      <c r="C29" s="3">
        <v>500</v>
      </c>
      <c r="D29" s="23"/>
      <c r="E29" s="23"/>
      <c r="F29" s="7">
        <f t="shared" si="1"/>
        <v>0</v>
      </c>
    </row>
    <row r="30" spans="1:6" x14ac:dyDescent="0.35">
      <c r="A30" s="5">
        <v>28</v>
      </c>
      <c r="B30" s="4" t="s">
        <v>107</v>
      </c>
      <c r="C30" s="3">
        <v>469</v>
      </c>
      <c r="D30" s="23"/>
      <c r="E30" s="23"/>
      <c r="F30" s="7">
        <f t="shared" si="1"/>
        <v>0</v>
      </c>
    </row>
    <row r="31" spans="1:6" x14ac:dyDescent="0.35">
      <c r="A31" s="5">
        <v>29</v>
      </c>
      <c r="B31" s="4" t="s">
        <v>58</v>
      </c>
      <c r="C31" s="3">
        <v>446</v>
      </c>
      <c r="D31" s="23"/>
      <c r="E31" s="23"/>
      <c r="F31" s="7">
        <f t="shared" si="1"/>
        <v>0</v>
      </c>
    </row>
    <row r="32" spans="1:6" x14ac:dyDescent="0.35">
      <c r="A32" s="5">
        <v>30</v>
      </c>
      <c r="B32" s="4" t="s">
        <v>108</v>
      </c>
      <c r="C32" s="3">
        <v>421</v>
      </c>
      <c r="D32" s="23"/>
      <c r="E32" s="23"/>
      <c r="F32" s="7">
        <f t="shared" si="1"/>
        <v>0</v>
      </c>
    </row>
    <row r="33" spans="1:6" x14ac:dyDescent="0.35">
      <c r="A33" s="5">
        <v>31</v>
      </c>
      <c r="B33" s="4" t="s">
        <v>109</v>
      </c>
      <c r="C33" s="3">
        <v>347</v>
      </c>
      <c r="D33" s="23"/>
      <c r="E33" s="23"/>
      <c r="F33" s="7">
        <f t="shared" si="1"/>
        <v>0</v>
      </c>
    </row>
    <row r="34" spans="1:6" x14ac:dyDescent="0.35">
      <c r="A34" s="5">
        <v>32</v>
      </c>
      <c r="B34" s="4" t="s">
        <v>110</v>
      </c>
      <c r="C34" s="3">
        <v>318</v>
      </c>
      <c r="D34" s="23"/>
      <c r="E34" s="23"/>
      <c r="F34" s="7">
        <f t="shared" si="1"/>
        <v>0</v>
      </c>
    </row>
    <row r="35" spans="1:6" x14ac:dyDescent="0.35">
      <c r="A35" s="5">
        <v>33</v>
      </c>
      <c r="B35" s="4" t="s">
        <v>111</v>
      </c>
      <c r="C35" s="3">
        <v>290</v>
      </c>
      <c r="D35" s="23"/>
      <c r="E35" s="23"/>
      <c r="F35" s="7">
        <f t="shared" si="1"/>
        <v>0</v>
      </c>
    </row>
    <row r="36" spans="1:6" x14ac:dyDescent="0.35">
      <c r="A36" s="5">
        <v>34</v>
      </c>
      <c r="B36" s="4" t="s">
        <v>112</v>
      </c>
      <c r="C36" s="3">
        <v>284</v>
      </c>
      <c r="D36" s="23"/>
      <c r="E36" s="23"/>
      <c r="F36" s="7">
        <f t="shared" si="1"/>
        <v>0</v>
      </c>
    </row>
    <row r="37" spans="1:6" x14ac:dyDescent="0.35">
      <c r="A37" s="5">
        <v>35</v>
      </c>
      <c r="B37" s="4" t="s">
        <v>113</v>
      </c>
      <c r="C37" s="3">
        <v>262</v>
      </c>
      <c r="D37" s="23"/>
      <c r="E37" s="23"/>
      <c r="F37" s="7">
        <f t="shared" si="1"/>
        <v>0</v>
      </c>
    </row>
    <row r="38" spans="1:6" x14ac:dyDescent="0.35">
      <c r="A38" s="5">
        <v>36</v>
      </c>
      <c r="B38" s="4" t="s">
        <v>137</v>
      </c>
      <c r="C38" s="3">
        <v>259</v>
      </c>
      <c r="D38" s="23"/>
      <c r="E38" s="23"/>
      <c r="F38" s="7">
        <f t="shared" si="1"/>
        <v>0</v>
      </c>
    </row>
    <row r="39" spans="1:6" x14ac:dyDescent="0.35">
      <c r="A39" s="5">
        <v>37</v>
      </c>
      <c r="B39" s="4" t="s">
        <v>114</v>
      </c>
      <c r="C39" s="3">
        <v>204</v>
      </c>
      <c r="D39" s="23"/>
      <c r="E39" s="23"/>
      <c r="F39" s="7">
        <f t="shared" si="1"/>
        <v>0</v>
      </c>
    </row>
    <row r="40" spans="1:6" x14ac:dyDescent="0.35">
      <c r="A40" s="5">
        <v>38</v>
      </c>
      <c r="B40" s="4" t="s">
        <v>115</v>
      </c>
      <c r="C40" s="3">
        <v>204</v>
      </c>
      <c r="D40" s="23"/>
      <c r="E40" s="23"/>
      <c r="F40" s="7">
        <f t="shared" si="1"/>
        <v>0</v>
      </c>
    </row>
    <row r="41" spans="1:6" x14ac:dyDescent="0.35">
      <c r="A41" s="5">
        <v>39</v>
      </c>
      <c r="B41" s="4" t="s">
        <v>116</v>
      </c>
      <c r="C41" s="3">
        <v>199</v>
      </c>
      <c r="D41" s="23"/>
      <c r="E41" s="23"/>
      <c r="F41" s="7">
        <f t="shared" si="1"/>
        <v>0</v>
      </c>
    </row>
    <row r="42" spans="1:6" x14ac:dyDescent="0.35">
      <c r="A42" s="5">
        <v>40</v>
      </c>
      <c r="B42" s="4" t="s">
        <v>136</v>
      </c>
      <c r="C42" s="3">
        <v>191</v>
      </c>
      <c r="D42" s="23"/>
      <c r="E42" s="23"/>
      <c r="F42" s="7">
        <f t="shared" si="1"/>
        <v>0</v>
      </c>
    </row>
    <row r="43" spans="1:6" x14ac:dyDescent="0.35">
      <c r="A43" s="5">
        <v>41</v>
      </c>
      <c r="B43" s="3" t="s">
        <v>117</v>
      </c>
      <c r="C43" s="3">
        <v>183</v>
      </c>
      <c r="D43" s="23"/>
      <c r="E43" s="23"/>
      <c r="F43" s="7">
        <f t="shared" si="1"/>
        <v>0</v>
      </c>
    </row>
    <row r="44" spans="1:6" x14ac:dyDescent="0.35">
      <c r="A44" s="5">
        <v>42</v>
      </c>
      <c r="B44" s="3" t="s">
        <v>118</v>
      </c>
      <c r="C44" s="3">
        <v>182</v>
      </c>
      <c r="D44" s="23"/>
      <c r="E44" s="23"/>
      <c r="F44" s="7">
        <f t="shared" si="1"/>
        <v>0</v>
      </c>
    </row>
    <row r="45" spans="1:6" x14ac:dyDescent="0.35">
      <c r="A45" s="5">
        <v>43</v>
      </c>
      <c r="B45" s="3" t="s">
        <v>119</v>
      </c>
      <c r="C45" s="3">
        <v>182</v>
      </c>
      <c r="D45" s="23"/>
      <c r="E45" s="23"/>
      <c r="F45" s="7">
        <f t="shared" si="1"/>
        <v>0</v>
      </c>
    </row>
    <row r="46" spans="1:6" x14ac:dyDescent="0.35">
      <c r="A46" s="5">
        <v>44</v>
      </c>
      <c r="B46" s="3" t="s">
        <v>120</v>
      </c>
      <c r="C46" s="3">
        <v>175</v>
      </c>
      <c r="D46" s="23"/>
      <c r="E46" s="23"/>
      <c r="F46" s="7">
        <f t="shared" si="1"/>
        <v>0</v>
      </c>
    </row>
    <row r="47" spans="1:6" x14ac:dyDescent="0.35">
      <c r="A47" s="5">
        <v>45</v>
      </c>
      <c r="B47" s="3" t="s">
        <v>121</v>
      </c>
      <c r="C47" s="3">
        <v>174</v>
      </c>
      <c r="D47" s="23"/>
      <c r="E47" s="23"/>
      <c r="F47" s="7">
        <f t="shared" si="1"/>
        <v>0</v>
      </c>
    </row>
    <row r="48" spans="1:6" x14ac:dyDescent="0.35">
      <c r="A48" s="5">
        <v>46</v>
      </c>
      <c r="B48" s="3" t="s">
        <v>122</v>
      </c>
      <c r="C48" s="3">
        <v>169</v>
      </c>
      <c r="D48" s="23"/>
      <c r="E48" s="23"/>
      <c r="F48" s="7">
        <f t="shared" si="1"/>
        <v>0</v>
      </c>
    </row>
    <row r="49" spans="1:6" x14ac:dyDescent="0.35">
      <c r="A49" s="5">
        <v>47</v>
      </c>
      <c r="B49" s="3" t="s">
        <v>45</v>
      </c>
      <c r="C49" s="3">
        <v>159</v>
      </c>
      <c r="D49" s="23"/>
      <c r="E49" s="23"/>
      <c r="F49" s="7">
        <f t="shared" si="1"/>
        <v>0</v>
      </c>
    </row>
    <row r="50" spans="1:6" x14ac:dyDescent="0.35">
      <c r="A50" s="5">
        <v>48</v>
      </c>
      <c r="B50" s="3" t="s">
        <v>123</v>
      </c>
      <c r="C50" s="3">
        <v>144</v>
      </c>
      <c r="D50" s="23"/>
      <c r="E50" s="23"/>
      <c r="F50" s="7">
        <f t="shared" si="1"/>
        <v>0</v>
      </c>
    </row>
    <row r="51" spans="1:6" x14ac:dyDescent="0.35">
      <c r="A51" s="5">
        <v>49</v>
      </c>
      <c r="B51" s="3" t="s">
        <v>124</v>
      </c>
      <c r="C51" s="3">
        <v>141</v>
      </c>
      <c r="D51" s="23"/>
      <c r="E51" s="23"/>
      <c r="F51" s="7">
        <f t="shared" si="1"/>
        <v>0</v>
      </c>
    </row>
    <row r="52" spans="1:6" x14ac:dyDescent="0.35">
      <c r="A52" s="5">
        <v>50</v>
      </c>
      <c r="B52" s="3" t="s">
        <v>70</v>
      </c>
      <c r="C52" s="3">
        <v>133</v>
      </c>
      <c r="D52" s="23"/>
      <c r="E52" s="23"/>
      <c r="F52" s="7">
        <f t="shared" si="1"/>
        <v>0</v>
      </c>
    </row>
    <row r="53" spans="1:6" x14ac:dyDescent="0.35">
      <c r="A53" s="5">
        <v>51</v>
      </c>
      <c r="B53" s="3" t="s">
        <v>139</v>
      </c>
      <c r="C53" s="3">
        <v>123</v>
      </c>
      <c r="D53" s="23"/>
      <c r="E53" s="23"/>
      <c r="F53" s="7">
        <f t="shared" si="1"/>
        <v>0</v>
      </c>
    </row>
    <row r="54" spans="1:6" x14ac:dyDescent="0.35">
      <c r="A54" s="5">
        <v>52</v>
      </c>
      <c r="B54" s="3" t="s">
        <v>125</v>
      </c>
      <c r="C54" s="3">
        <v>117</v>
      </c>
      <c r="D54" s="23"/>
      <c r="E54" s="23"/>
      <c r="F54" s="7">
        <f t="shared" si="1"/>
        <v>0</v>
      </c>
    </row>
    <row r="55" spans="1:6" x14ac:dyDescent="0.35">
      <c r="A55" s="5">
        <v>53</v>
      </c>
      <c r="B55" s="3" t="s">
        <v>126</v>
      </c>
      <c r="C55" s="3">
        <v>116</v>
      </c>
      <c r="D55" s="23"/>
      <c r="E55" s="23"/>
      <c r="F55" s="7">
        <f t="shared" si="1"/>
        <v>0</v>
      </c>
    </row>
    <row r="56" spans="1:6" x14ac:dyDescent="0.35">
      <c r="A56" s="5">
        <v>54</v>
      </c>
      <c r="B56" s="3" t="s">
        <v>59</v>
      </c>
      <c r="C56" s="3">
        <v>116</v>
      </c>
      <c r="D56" s="23"/>
      <c r="E56" s="23"/>
      <c r="F56" s="7">
        <f t="shared" si="1"/>
        <v>0</v>
      </c>
    </row>
    <row r="57" spans="1:6" x14ac:dyDescent="0.35">
      <c r="A57" s="5">
        <v>55</v>
      </c>
      <c r="B57" s="3" t="s">
        <v>127</v>
      </c>
      <c r="C57" s="3">
        <v>107</v>
      </c>
      <c r="D57" s="23"/>
      <c r="E57" s="23"/>
      <c r="F57" s="7">
        <f t="shared" si="1"/>
        <v>0</v>
      </c>
    </row>
    <row r="58" spans="1:6" x14ac:dyDescent="0.35">
      <c r="A58" s="5">
        <v>56</v>
      </c>
      <c r="B58" s="3" t="s">
        <v>128</v>
      </c>
      <c r="C58" s="3">
        <v>105</v>
      </c>
      <c r="D58" s="23"/>
      <c r="E58" s="23"/>
      <c r="F58" s="7">
        <f t="shared" si="1"/>
        <v>0</v>
      </c>
    </row>
    <row r="59" spans="1:6" x14ac:dyDescent="0.35">
      <c r="A59" s="5">
        <v>57</v>
      </c>
      <c r="B59" s="3" t="s">
        <v>129</v>
      </c>
      <c r="C59" s="3">
        <v>100</v>
      </c>
      <c r="D59" s="23"/>
      <c r="E59" s="23"/>
      <c r="F59" s="7">
        <f t="shared" si="1"/>
        <v>0</v>
      </c>
    </row>
    <row r="60" spans="1:6" x14ac:dyDescent="0.35">
      <c r="A60" s="5">
        <v>58</v>
      </c>
      <c r="B60" s="3" t="s">
        <v>130</v>
      </c>
      <c r="C60" s="3">
        <v>100</v>
      </c>
      <c r="D60" s="23"/>
      <c r="E60" s="23"/>
      <c r="F60" s="7">
        <f t="shared" si="1"/>
        <v>0</v>
      </c>
    </row>
    <row r="61" spans="1:6" x14ac:dyDescent="0.35">
      <c r="A61" s="3"/>
      <c r="B61" s="20" t="s">
        <v>71</v>
      </c>
      <c r="C61" s="3">
        <f>SUM(C3:C60)</f>
        <v>69360</v>
      </c>
      <c r="D61" s="8"/>
      <c r="E61" s="8" t="s">
        <v>71</v>
      </c>
      <c r="F61" s="10">
        <f>SUM(F3:F60)</f>
        <v>0</v>
      </c>
    </row>
  </sheetData>
  <sheetProtection algorithmName="SHA-512" hashValue="SQimZN4wGFXY6slwQGHe391II1YN6fONHz9LpmeAAiPlYVvdzG7lP1YGjnUnJgP1Nthpr7XyiZfOy+Ro1bgLyA==" saltValue="TVk0CKn8K4bVo1O0eNygs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53238-3599-465D-B912-ED363AFA3DB9}">
  <sheetPr>
    <tabColor rgb="FFFFFF00"/>
  </sheetPr>
  <dimension ref="A2:E50"/>
  <sheetViews>
    <sheetView showGridLines="0" workbookViewId="0">
      <selection activeCell="B7" sqref="B7"/>
    </sheetView>
  </sheetViews>
  <sheetFormatPr defaultRowHeight="14.5" x14ac:dyDescent="0.35"/>
  <cols>
    <col min="2" max="2" width="31.81640625" customWidth="1"/>
    <col min="3" max="5" width="17.1796875" customWidth="1"/>
    <col min="8" max="8" width="45.26953125" bestFit="1" customWidth="1"/>
  </cols>
  <sheetData>
    <row r="2" spans="1:5" ht="29" x14ac:dyDescent="0.35">
      <c r="A2" s="11" t="s">
        <v>73</v>
      </c>
      <c r="B2" s="11" t="s">
        <v>0</v>
      </c>
      <c r="C2" s="18" t="s">
        <v>7</v>
      </c>
      <c r="D2" s="18" t="s">
        <v>6</v>
      </c>
      <c r="E2" s="18" t="s">
        <v>46</v>
      </c>
    </row>
    <row r="3" spans="1:5" x14ac:dyDescent="0.35">
      <c r="A3" s="5">
        <v>1</v>
      </c>
      <c r="B3" s="3" t="s">
        <v>12</v>
      </c>
      <c r="C3" s="23"/>
      <c r="D3" s="23"/>
      <c r="E3" s="7">
        <f t="shared" ref="E3:E44" si="0">C3-D3</f>
        <v>0</v>
      </c>
    </row>
    <row r="4" spans="1:5" x14ac:dyDescent="0.35">
      <c r="A4" s="5">
        <v>2</v>
      </c>
      <c r="B4" s="3" t="s">
        <v>64</v>
      </c>
      <c r="C4" s="23"/>
      <c r="D4" s="23"/>
      <c r="E4" s="7">
        <f t="shared" si="0"/>
        <v>0</v>
      </c>
    </row>
    <row r="5" spans="1:5" x14ac:dyDescent="0.35">
      <c r="A5" s="5">
        <v>3</v>
      </c>
      <c r="B5" s="3" t="s">
        <v>13</v>
      </c>
      <c r="C5" s="23"/>
      <c r="D5" s="23"/>
      <c r="E5" s="7">
        <f t="shared" si="0"/>
        <v>0</v>
      </c>
    </row>
    <row r="6" spans="1:5" x14ac:dyDescent="0.35">
      <c r="A6" s="5">
        <v>4</v>
      </c>
      <c r="B6" s="3" t="s">
        <v>14</v>
      </c>
      <c r="C6" s="23"/>
      <c r="D6" s="23"/>
      <c r="E6" s="7">
        <f t="shared" si="0"/>
        <v>0</v>
      </c>
    </row>
    <row r="7" spans="1:5" x14ac:dyDescent="0.35">
      <c r="A7" s="5">
        <v>5</v>
      </c>
      <c r="B7" s="3" t="s">
        <v>15</v>
      </c>
      <c r="C7" s="23"/>
      <c r="D7" s="23"/>
      <c r="E7" s="7">
        <f t="shared" si="0"/>
        <v>0</v>
      </c>
    </row>
    <row r="8" spans="1:5" x14ac:dyDescent="0.35">
      <c r="A8" s="5">
        <v>6</v>
      </c>
      <c r="B8" s="3" t="s">
        <v>16</v>
      </c>
      <c r="C8" s="23"/>
      <c r="D8" s="23"/>
      <c r="E8" s="7">
        <f t="shared" si="0"/>
        <v>0</v>
      </c>
    </row>
    <row r="9" spans="1:5" x14ac:dyDescent="0.35">
      <c r="A9" s="5">
        <v>7</v>
      </c>
      <c r="B9" s="3" t="s">
        <v>17</v>
      </c>
      <c r="C9" s="23"/>
      <c r="D9" s="23"/>
      <c r="E9" s="7">
        <f t="shared" si="0"/>
        <v>0</v>
      </c>
    </row>
    <row r="10" spans="1:5" x14ac:dyDescent="0.35">
      <c r="A10" s="5">
        <v>8</v>
      </c>
      <c r="B10" s="3" t="s">
        <v>18</v>
      </c>
      <c r="C10" s="23"/>
      <c r="D10" s="23"/>
      <c r="E10" s="7">
        <f t="shared" si="0"/>
        <v>0</v>
      </c>
    </row>
    <row r="11" spans="1:5" x14ac:dyDescent="0.35">
      <c r="A11" s="5">
        <v>9</v>
      </c>
      <c r="B11" s="3" t="s">
        <v>48</v>
      </c>
      <c r="C11" s="23"/>
      <c r="D11" s="23"/>
      <c r="E11" s="7">
        <f t="shared" si="0"/>
        <v>0</v>
      </c>
    </row>
    <row r="12" spans="1:5" x14ac:dyDescent="0.35">
      <c r="A12" s="5">
        <v>10</v>
      </c>
      <c r="B12" s="3" t="s">
        <v>47</v>
      </c>
      <c r="C12" s="23"/>
      <c r="D12" s="23"/>
      <c r="E12" s="7">
        <f t="shared" si="0"/>
        <v>0</v>
      </c>
    </row>
    <row r="13" spans="1:5" x14ac:dyDescent="0.35">
      <c r="A13" s="5">
        <v>11</v>
      </c>
      <c r="B13" s="3" t="s">
        <v>19</v>
      </c>
      <c r="C13" s="23"/>
      <c r="D13" s="23"/>
      <c r="E13" s="7">
        <f t="shared" si="0"/>
        <v>0</v>
      </c>
    </row>
    <row r="14" spans="1:5" x14ac:dyDescent="0.35">
      <c r="A14" s="5">
        <v>12</v>
      </c>
      <c r="B14" s="3" t="s">
        <v>20</v>
      </c>
      <c r="C14" s="23"/>
      <c r="D14" s="23"/>
      <c r="E14" s="7">
        <f t="shared" si="0"/>
        <v>0</v>
      </c>
    </row>
    <row r="15" spans="1:5" x14ac:dyDescent="0.35">
      <c r="A15" s="5">
        <v>13</v>
      </c>
      <c r="B15" s="3" t="s">
        <v>21</v>
      </c>
      <c r="C15" s="23"/>
      <c r="D15" s="23"/>
      <c r="E15" s="7">
        <f t="shared" si="0"/>
        <v>0</v>
      </c>
    </row>
    <row r="16" spans="1:5" x14ac:dyDescent="0.35">
      <c r="A16" s="5">
        <v>14</v>
      </c>
      <c r="B16" s="3" t="s">
        <v>22</v>
      </c>
      <c r="C16" s="23"/>
      <c r="D16" s="23"/>
      <c r="E16" s="7">
        <f t="shared" si="0"/>
        <v>0</v>
      </c>
    </row>
    <row r="17" spans="1:5" x14ac:dyDescent="0.35">
      <c r="A17" s="5">
        <v>15</v>
      </c>
      <c r="B17" s="3" t="s">
        <v>49</v>
      </c>
      <c r="C17" s="23"/>
      <c r="D17" s="23"/>
      <c r="E17" s="7">
        <f t="shared" si="0"/>
        <v>0</v>
      </c>
    </row>
    <row r="18" spans="1:5" x14ac:dyDescent="0.35">
      <c r="A18" s="5">
        <v>16</v>
      </c>
      <c r="B18" s="3" t="s">
        <v>23</v>
      </c>
      <c r="C18" s="23"/>
      <c r="D18" s="23"/>
      <c r="E18" s="7">
        <f t="shared" si="0"/>
        <v>0</v>
      </c>
    </row>
    <row r="19" spans="1:5" x14ac:dyDescent="0.35">
      <c r="A19" s="5">
        <v>17</v>
      </c>
      <c r="B19" s="3" t="s">
        <v>24</v>
      </c>
      <c r="C19" s="23"/>
      <c r="D19" s="23"/>
      <c r="E19" s="7">
        <f t="shared" si="0"/>
        <v>0</v>
      </c>
    </row>
    <row r="20" spans="1:5" x14ac:dyDescent="0.35">
      <c r="A20" s="5">
        <v>18</v>
      </c>
      <c r="B20" s="3" t="s">
        <v>25</v>
      </c>
      <c r="C20" s="23"/>
      <c r="D20" s="23"/>
      <c r="E20" s="7">
        <f t="shared" si="0"/>
        <v>0</v>
      </c>
    </row>
    <row r="21" spans="1:5" x14ac:dyDescent="0.35">
      <c r="A21" s="5">
        <v>19</v>
      </c>
      <c r="B21" s="3" t="s">
        <v>50</v>
      </c>
      <c r="C21" s="23"/>
      <c r="D21" s="23"/>
      <c r="E21" s="7">
        <f t="shared" si="0"/>
        <v>0</v>
      </c>
    </row>
    <row r="22" spans="1:5" x14ac:dyDescent="0.35">
      <c r="A22" s="5">
        <v>20</v>
      </c>
      <c r="B22" s="3" t="s">
        <v>51</v>
      </c>
      <c r="C22" s="23"/>
      <c r="D22" s="23"/>
      <c r="E22" s="7">
        <f t="shared" si="0"/>
        <v>0</v>
      </c>
    </row>
    <row r="23" spans="1:5" x14ac:dyDescent="0.35">
      <c r="A23" s="5">
        <v>21</v>
      </c>
      <c r="B23" s="3" t="s">
        <v>52</v>
      </c>
      <c r="C23" s="23"/>
      <c r="D23" s="23"/>
      <c r="E23" s="7">
        <f t="shared" si="0"/>
        <v>0</v>
      </c>
    </row>
    <row r="24" spans="1:5" x14ac:dyDescent="0.35">
      <c r="A24" s="5">
        <v>22</v>
      </c>
      <c r="B24" s="3" t="s">
        <v>26</v>
      </c>
      <c r="C24" s="23"/>
      <c r="D24" s="23"/>
      <c r="E24" s="7">
        <f t="shared" si="0"/>
        <v>0</v>
      </c>
    </row>
    <row r="25" spans="1:5" x14ac:dyDescent="0.35">
      <c r="A25" s="5">
        <v>23</v>
      </c>
      <c r="B25" s="3" t="s">
        <v>65</v>
      </c>
      <c r="C25" s="23"/>
      <c r="D25" s="23"/>
      <c r="E25" s="7">
        <f t="shared" si="0"/>
        <v>0</v>
      </c>
    </row>
    <row r="26" spans="1:5" ht="29" x14ac:dyDescent="0.35">
      <c r="A26" s="5">
        <v>24</v>
      </c>
      <c r="B26" s="4" t="s">
        <v>53</v>
      </c>
      <c r="C26" s="23"/>
      <c r="D26" s="23"/>
      <c r="E26" s="7">
        <f t="shared" si="0"/>
        <v>0</v>
      </c>
    </row>
    <row r="27" spans="1:5" x14ac:dyDescent="0.35">
      <c r="A27" s="5">
        <v>25</v>
      </c>
      <c r="B27" s="3" t="s">
        <v>54</v>
      </c>
      <c r="C27" s="23"/>
      <c r="D27" s="23"/>
      <c r="E27" s="7">
        <f t="shared" si="0"/>
        <v>0</v>
      </c>
    </row>
    <row r="28" spans="1:5" x14ac:dyDescent="0.35">
      <c r="A28" s="5">
        <v>26</v>
      </c>
      <c r="B28" s="3" t="s">
        <v>55</v>
      </c>
      <c r="C28" s="23"/>
      <c r="D28" s="23"/>
      <c r="E28" s="7">
        <f t="shared" si="0"/>
        <v>0</v>
      </c>
    </row>
    <row r="29" spans="1:5" x14ac:dyDescent="0.35">
      <c r="A29" s="5">
        <v>27</v>
      </c>
      <c r="B29" s="3" t="s">
        <v>56</v>
      </c>
      <c r="C29" s="23"/>
      <c r="D29" s="23"/>
      <c r="E29" s="7">
        <f t="shared" si="0"/>
        <v>0</v>
      </c>
    </row>
    <row r="30" spans="1:5" x14ac:dyDescent="0.35">
      <c r="A30" s="5">
        <v>28</v>
      </c>
      <c r="B30" s="3" t="s">
        <v>57</v>
      </c>
      <c r="C30" s="23"/>
      <c r="D30" s="23"/>
      <c r="E30" s="7">
        <f t="shared" si="0"/>
        <v>0</v>
      </c>
    </row>
    <row r="31" spans="1:5" x14ac:dyDescent="0.35">
      <c r="A31" s="5">
        <v>29</v>
      </c>
      <c r="B31" s="3" t="s">
        <v>61</v>
      </c>
      <c r="C31" s="23"/>
      <c r="D31" s="23"/>
      <c r="E31" s="7">
        <f t="shared" si="0"/>
        <v>0</v>
      </c>
    </row>
    <row r="32" spans="1:5" x14ac:dyDescent="0.35">
      <c r="A32" s="5">
        <v>30</v>
      </c>
      <c r="B32" s="3" t="s">
        <v>27</v>
      </c>
      <c r="C32" s="23"/>
      <c r="D32" s="23"/>
      <c r="E32" s="7">
        <f t="shared" si="0"/>
        <v>0</v>
      </c>
    </row>
    <row r="33" spans="1:5" x14ac:dyDescent="0.35">
      <c r="A33" s="5">
        <v>31</v>
      </c>
      <c r="B33" s="3" t="s">
        <v>28</v>
      </c>
      <c r="C33" s="23"/>
      <c r="D33" s="23"/>
      <c r="E33" s="7">
        <f t="shared" si="0"/>
        <v>0</v>
      </c>
    </row>
    <row r="34" spans="1:5" x14ac:dyDescent="0.35">
      <c r="A34" s="5">
        <v>32</v>
      </c>
      <c r="B34" s="3" t="s">
        <v>29</v>
      </c>
      <c r="C34" s="23"/>
      <c r="D34" s="23"/>
      <c r="E34" s="7">
        <f t="shared" si="0"/>
        <v>0</v>
      </c>
    </row>
    <row r="35" spans="1:5" x14ac:dyDescent="0.35">
      <c r="A35" s="5">
        <v>33</v>
      </c>
      <c r="B35" s="3" t="s">
        <v>30</v>
      </c>
      <c r="C35" s="23"/>
      <c r="D35" s="23"/>
      <c r="E35" s="7">
        <f t="shared" si="0"/>
        <v>0</v>
      </c>
    </row>
    <row r="36" spans="1:5" x14ac:dyDescent="0.35">
      <c r="A36" s="5">
        <v>34</v>
      </c>
      <c r="B36" s="3" t="s">
        <v>31</v>
      </c>
      <c r="C36" s="23"/>
      <c r="D36" s="23"/>
      <c r="E36" s="7">
        <f t="shared" si="0"/>
        <v>0</v>
      </c>
    </row>
    <row r="37" spans="1:5" x14ac:dyDescent="0.35">
      <c r="A37" s="5">
        <v>35</v>
      </c>
      <c r="B37" s="3" t="s">
        <v>32</v>
      </c>
      <c r="C37" s="23"/>
      <c r="D37" s="23"/>
      <c r="E37" s="7">
        <f t="shared" si="0"/>
        <v>0</v>
      </c>
    </row>
    <row r="38" spans="1:5" x14ac:dyDescent="0.35">
      <c r="A38" s="5">
        <v>36</v>
      </c>
      <c r="B38" s="3" t="s">
        <v>33</v>
      </c>
      <c r="C38" s="23"/>
      <c r="D38" s="23"/>
      <c r="E38" s="7">
        <f t="shared" si="0"/>
        <v>0</v>
      </c>
    </row>
    <row r="39" spans="1:5" x14ac:dyDescent="0.35">
      <c r="A39" s="5">
        <v>37</v>
      </c>
      <c r="B39" s="3" t="s">
        <v>34</v>
      </c>
      <c r="C39" s="23"/>
      <c r="D39" s="23"/>
      <c r="E39" s="7">
        <f t="shared" si="0"/>
        <v>0</v>
      </c>
    </row>
    <row r="40" spans="1:5" x14ac:dyDescent="0.35">
      <c r="A40" s="5">
        <v>38</v>
      </c>
      <c r="B40" s="3" t="s">
        <v>35</v>
      </c>
      <c r="C40" s="23"/>
      <c r="D40" s="23"/>
      <c r="E40" s="7">
        <f t="shared" si="0"/>
        <v>0</v>
      </c>
    </row>
    <row r="41" spans="1:5" x14ac:dyDescent="0.35">
      <c r="A41" s="5">
        <v>39</v>
      </c>
      <c r="B41" s="3" t="s">
        <v>36</v>
      </c>
      <c r="C41" s="23"/>
      <c r="D41" s="23"/>
      <c r="E41" s="7">
        <f t="shared" si="0"/>
        <v>0</v>
      </c>
    </row>
    <row r="42" spans="1:5" x14ac:dyDescent="0.35">
      <c r="A42" s="5">
        <v>40</v>
      </c>
      <c r="B42" s="3" t="s">
        <v>37</v>
      </c>
      <c r="C42" s="23"/>
      <c r="D42" s="23"/>
      <c r="E42" s="7">
        <f t="shared" si="0"/>
        <v>0</v>
      </c>
    </row>
    <row r="43" spans="1:5" x14ac:dyDescent="0.35">
      <c r="A43" s="5">
        <v>41</v>
      </c>
      <c r="B43" s="3" t="s">
        <v>38</v>
      </c>
      <c r="C43" s="23"/>
      <c r="D43" s="23"/>
      <c r="E43" s="7">
        <f t="shared" si="0"/>
        <v>0</v>
      </c>
    </row>
    <row r="44" spans="1:5" x14ac:dyDescent="0.35">
      <c r="A44" s="5">
        <v>42</v>
      </c>
      <c r="B44" s="3" t="s">
        <v>39</v>
      </c>
      <c r="C44" s="23"/>
      <c r="D44" s="23"/>
      <c r="E44" s="7">
        <f t="shared" si="0"/>
        <v>0</v>
      </c>
    </row>
    <row r="45" spans="1:5" x14ac:dyDescent="0.35">
      <c r="A45" s="5">
        <v>43</v>
      </c>
      <c r="B45" s="3" t="s">
        <v>40</v>
      </c>
      <c r="C45" s="23"/>
      <c r="D45" s="23"/>
      <c r="E45" s="7">
        <f t="shared" ref="E45:E50" si="1">C45-D45</f>
        <v>0</v>
      </c>
    </row>
    <row r="46" spans="1:5" x14ac:dyDescent="0.35">
      <c r="A46" s="5">
        <v>44</v>
      </c>
      <c r="B46" s="3" t="s">
        <v>41</v>
      </c>
      <c r="C46" s="23"/>
      <c r="D46" s="23"/>
      <c r="E46" s="7">
        <f t="shared" si="1"/>
        <v>0</v>
      </c>
    </row>
    <row r="47" spans="1:5" x14ac:dyDescent="0.35">
      <c r="A47" s="5">
        <v>45</v>
      </c>
      <c r="B47" s="3" t="s">
        <v>42</v>
      </c>
      <c r="C47" s="23"/>
      <c r="D47" s="23"/>
      <c r="E47" s="7">
        <f t="shared" si="1"/>
        <v>0</v>
      </c>
    </row>
    <row r="48" spans="1:5" x14ac:dyDescent="0.35">
      <c r="A48" s="5">
        <v>46</v>
      </c>
      <c r="B48" s="3" t="s">
        <v>43</v>
      </c>
      <c r="C48" s="23"/>
      <c r="D48" s="23"/>
      <c r="E48" s="7">
        <f t="shared" si="1"/>
        <v>0</v>
      </c>
    </row>
    <row r="49" spans="1:5" x14ac:dyDescent="0.35">
      <c r="A49" s="5">
        <v>47</v>
      </c>
      <c r="B49" s="3" t="s">
        <v>60</v>
      </c>
      <c r="C49" s="23"/>
      <c r="D49" s="23"/>
      <c r="E49" s="7">
        <f t="shared" si="1"/>
        <v>0</v>
      </c>
    </row>
    <row r="50" spans="1:5" x14ac:dyDescent="0.35">
      <c r="A50" s="5">
        <v>48</v>
      </c>
      <c r="B50" s="3" t="s">
        <v>44</v>
      </c>
      <c r="C50" s="23"/>
      <c r="D50" s="23"/>
      <c r="E50" s="7">
        <f t="shared" si="1"/>
        <v>0</v>
      </c>
    </row>
  </sheetData>
  <sheetProtection algorithmName="SHA-512" hashValue="VYGndjUzHXGJV2KMiwmYWrRRQt02+bxtoc2RfpPFp/FOfg9UBx+SpKAtXyJRQUFC0pduHZEXkPwaC8r32vFvOA==" saltValue="F3b/SXdNnhRAbDKEVcF20g==" spinCount="100000" sheet="1" objects="1" scenario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93480-DBA8-441E-B991-AE9D2DE98B97}">
  <sheetPr>
    <tabColor theme="3" tint="-0.499984740745262"/>
  </sheetPr>
  <dimension ref="A1:D3"/>
  <sheetViews>
    <sheetView showGridLines="0" workbookViewId="0">
      <selection activeCell="C10" sqref="C10"/>
    </sheetView>
  </sheetViews>
  <sheetFormatPr defaultRowHeight="14.5" x14ac:dyDescent="0.35"/>
  <cols>
    <col min="1" max="1" width="28.26953125" customWidth="1"/>
    <col min="2" max="2" width="42.54296875" customWidth="1"/>
    <col min="3" max="3" width="38.1796875" bestFit="1" customWidth="1"/>
    <col min="4" max="4" width="21.7265625" customWidth="1"/>
  </cols>
  <sheetData>
    <row r="1" spans="1:4" x14ac:dyDescent="0.35">
      <c r="A1" s="15" t="s">
        <v>0</v>
      </c>
      <c r="B1" s="15" t="s">
        <v>74</v>
      </c>
      <c r="D1" s="2"/>
    </row>
    <row r="2" spans="1:4" x14ac:dyDescent="0.35">
      <c r="A2" s="11" t="s">
        <v>133</v>
      </c>
      <c r="B2" s="23"/>
    </row>
    <row r="3" spans="1:4" x14ac:dyDescent="0.35">
      <c r="A3" s="11" t="s">
        <v>134</v>
      </c>
      <c r="B3" s="23"/>
    </row>
  </sheetData>
  <sheetProtection algorithmName="SHA-512" hashValue="UmChXQ6XduULr0pw3hlcOqzZ/R1IUzp3ASKCIC0fGUZJfvlUO7kzOz+U9FqmuFFOH3YYKBugFauCMEsJ5B5l+g==" saltValue="RmNT/Ks/Q+NEVHm/7PAuu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B83E8FA77FC8914FB26A3D4211502B03" ma:contentTypeVersion="9" ma:contentTypeDescription=" " ma:contentTypeScope="" ma:versionID="81a780a9f35096737b9169341744c39d">
  <xsd:schema xmlns:xsd="http://www.w3.org/2001/XMLSchema" xmlns:xs="http://www.w3.org/2001/XMLSchema" xmlns:p="http://schemas.microsoft.com/office/2006/metadata/properties" xmlns:ns2="00869fbb-94a8-452a-a75d-fd02a301ab0a" xmlns:ns3="2f6a910d-138e-42c1-8e8a-320c1b7cf3f7" xmlns:ns5="d656601e-7bb5-471a-bc43-f41042043bf7" targetNamespace="http://schemas.microsoft.com/office/2006/metadata/properties" ma:root="true" ma:fieldsID="83b37671c14423e6969ef74c07fcf641" ns2:_="" ns3:_="" ns5:_="">
    <xsd:import namespace="00869fbb-94a8-452a-a75d-fd02a301ab0a"/>
    <xsd:import namespace="2f6a910d-138e-42c1-8e8a-320c1b7cf3f7"/>
    <xsd:import namespace="d656601e-7bb5-471a-bc43-f41042043bf7"/>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bac4ab11065f4f6c809c820c57e320e5" minOccurs="0"/>
                <xsd:element ref="ns5:MediaServiceMetadata" minOccurs="0"/>
                <xsd:element ref="ns5:MediaServiceFastMetadata" minOccurs="0"/>
                <xsd:element ref="ns5:MediaServiceObjectDetectorVersions" minOccurs="0"/>
                <xsd:element ref="ns5:lcf76f155ced4ddcb4097134ff3c332f" minOccurs="0"/>
                <xsd:element ref="ns5:MediaServiceOCR"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69fbb-94a8-452a-a75d-fd02a301ab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012f7993-be79-4d20-8ce3-10fb76f48b0b}" ma:internalName="TaxCatchAll" ma:showField="CatchAllData" ma:web="00869fbb-94a8-452a-a75d-fd02a301ab0a">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012f7993-be79-4d20-8ce3-10fb76f48b0b}" ma:internalName="TaxCatchAllLabel" ma:readOnly="true" ma:showField="CatchAllDataLabel" ma:web="00869fbb-94a8-452a-a75d-fd02a301ab0a">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internalName="TNOC_ClusterName">
      <xsd:simpleType>
        <xsd:restriction base="dms:Text">
          <xsd:maxLength value="255"/>
        </xsd:restriction>
      </xsd:simpleType>
    </xsd:element>
    <xsd:element name="TNOC_ClusterId" ma:index="12"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6601e-7bb5-471a-bc43-f41042043bf7"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a20d149a844688b6abf34073d5c21d xmlns="00869fbb-94a8-452a-a75d-fd02a301ab0a">
      <Terms xmlns="http://schemas.microsoft.com/office/infopath/2007/PartnerControls"/>
    </lca20d149a844688b6abf34073d5c21d>
    <bac4ab11065f4f6c809c820c57e320e5 xmlns="00869fbb-94a8-452a-a75d-fd02a301ab0a">
      <Terms xmlns="http://schemas.microsoft.com/office/infopath/2007/PartnerControls"/>
    </bac4ab11065f4f6c809c820c57e320e5>
    <_dlc_DocId xmlns="00869fbb-94a8-452a-a75d-fd02a301ab0a">KX7JUKRPV3RK-1879881741-277</_dlc_DocId>
    <n2a7a23bcc2241cb9261f9a914c7c1bb xmlns="00869fbb-94a8-452a-a75d-fd02a301ab0a">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TNOC_ClusterName xmlns="2f6a910d-138e-42c1-8e8a-320c1b7cf3f7">Aanbesteding Vuilafvoer</TNOC_ClusterName>
    <_dlc_DocIdUrl xmlns="00869fbb-94a8-452a-a75d-fd02a301ab0a">
      <Url>https://365tno.sharepoint.com/teams/T97468/_layouts/15/DocIdRedir.aspx?ID=KX7JUKRPV3RK-1879881741-277</Url>
      <Description>KX7JUKRPV3RK-1879881741-277</Description>
    </_dlc_DocIdUrl>
    <TNOC_ClusterId xmlns="2f6a910d-138e-42c1-8e8a-320c1b7cf3f7">T97468</TNOC_ClusterId>
    <h15fbb78f4cb41d290e72f301ea2865f xmlns="00869fbb-94a8-452a-a75d-fd02a301ab0a">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lcf76f155ced4ddcb4097134ff3c332f xmlns="d656601e-7bb5-471a-bc43-f41042043bf7">
      <Terms xmlns="http://schemas.microsoft.com/office/infopath/2007/PartnerControls"/>
    </lcf76f155ced4ddcb4097134ff3c332f>
    <TaxCatchAll xmlns="00869fbb-94a8-452a-a75d-fd02a301ab0a">
      <Value>2</Value>
      <Value>1</Value>
    </TaxCatchAl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872554-8F68-44EC-BB32-4D09A0DA7C4B}">
  <ds:schemaRefs>
    <ds:schemaRef ds:uri="http://schemas.microsoft.com/sharepoint/events"/>
  </ds:schemaRefs>
</ds:datastoreItem>
</file>

<file path=customXml/itemProps2.xml><?xml version="1.0" encoding="utf-8"?>
<ds:datastoreItem xmlns:ds="http://schemas.openxmlformats.org/officeDocument/2006/customXml" ds:itemID="{0A56C31E-FC5E-476C-B02F-9D6FF5AA3C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869fbb-94a8-452a-a75d-fd02a301ab0a"/>
    <ds:schemaRef ds:uri="2f6a910d-138e-42c1-8e8a-320c1b7cf3f7"/>
    <ds:schemaRef ds:uri="d656601e-7bb5-471a-bc43-f41042043b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3D41D0-72DE-4CC1-A26C-A003931851C7}">
  <ds:schemaRefs>
    <ds:schemaRef ds:uri="http://schemas.microsoft.com/office/2006/metadata/properties"/>
    <ds:schemaRef ds:uri="http://schemas.microsoft.com/office/infopath/2007/PartnerControls"/>
    <ds:schemaRef ds:uri="00869fbb-94a8-452a-a75d-fd02a301ab0a"/>
    <ds:schemaRef ds:uri="2f6a910d-138e-42c1-8e8a-320c1b7cf3f7"/>
    <ds:schemaRef ds:uri="d656601e-7bb5-471a-bc43-f41042043bf7"/>
  </ds:schemaRefs>
</ds:datastoreItem>
</file>

<file path=customXml/itemProps4.xml><?xml version="1.0" encoding="utf-8"?>
<ds:datastoreItem xmlns:ds="http://schemas.openxmlformats.org/officeDocument/2006/customXml" ds:itemID="{557BBD83-0F3C-409E-A645-5871C33F29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Instructie</vt:lpstr>
      <vt:lpstr>Inschrijfprijs</vt:lpstr>
      <vt:lpstr>Regulier</vt:lpstr>
      <vt:lpstr>Gevaarlijk afval</vt:lpstr>
      <vt:lpstr>Op afroep</vt:lpstr>
      <vt:lpstr>Advies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Peeters, T. (Ties)</dc:creator>
  <cp:lastModifiedBy>Peeters, T. (Ties)</cp:lastModifiedBy>
  <dcterms:created xsi:type="dcterms:W3CDTF">2023-12-04T14:29:00Z</dcterms:created>
  <dcterms:modified xsi:type="dcterms:W3CDTF">2024-01-12T07:58:05Z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0x010100A35317DCC28344A7B82488658A034A5C0100B83E8FA77FC8914FB26A3D4211502B03</vt:lpwstr>
  </property>
  <property fmtid="{D5CDD505-2E9C-101B-9397-08002B2CF9AE}" pid="4" name="TNOC_DocumentType">
    <vt:lpwstr/>
  </property>
  <property fmtid="{D5CDD505-2E9C-101B-9397-08002B2CF9AE}" pid="5" name="_dlc_DocIdItemGuid">
    <vt:lpwstr>7c1065b0-d401-41ba-ba2e-12ffab19ef4b</vt:lpwstr>
  </property>
  <property fmtid="{D5CDD505-2E9C-101B-9397-08002B2CF9AE}" pid="6" name="TNOC_DocumentCategory">
    <vt:lpwstr/>
  </property>
  <property fmtid="{D5CDD505-2E9C-101B-9397-08002B2CF9AE}" pid="7" name="TNOC_ClusterType">
    <vt:lpwstr>2;#Team|c614ed86-6527-4042-aa9d-da80e2b69463</vt:lpwstr>
  </property>
  <property fmtid="{D5CDD505-2E9C-101B-9397-08002B2CF9AE}" pid="8" name="TNOC_DocumentClassification">
    <vt:lpwstr>1;#TNO Internal|1a23c89f-ef54-4907-86fd-8242403ff722</vt:lpwstr>
  </property>
</Properties>
</file>