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icbv.sharepoint.com/sites/BiC-aanbestedingen/Gedeelde documenten/Lopende aanbestedingen/Avalex/EA Asset management 2024 AVA24ASMA/Aanbestedingsdocument en bijlagen/Concept/"/>
    </mc:Choice>
  </mc:AlternateContent>
  <xr:revisionPtr revIDLastSave="270" documentId="13_ncr:1_{B5E617CC-32E7-4EA6-A363-4FF2C8917090}" xr6:coauthVersionLast="47" xr6:coauthVersionMax="47" xr10:uidLastSave="{A3A304A2-3B99-D147-ACBA-BC802B4F2EE7}"/>
  <bookViews>
    <workbookView xWindow="0" yWindow="500" windowWidth="28800" windowHeight="15820" xr2:uid="{26A0E56A-9CA4-EB40-BF12-5B4691CBE874}"/>
  </bookViews>
  <sheets>
    <sheet name="Waardemodel" sheetId="2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7" i="2" l="1"/>
  <c r="F20" i="2"/>
  <c r="F18" i="2"/>
  <c r="E18" i="2"/>
  <c r="D18" i="2"/>
  <c r="C18" i="2"/>
  <c r="C20" i="2"/>
  <c r="B18" i="2"/>
  <c r="B20" i="2"/>
  <c r="F16" i="2"/>
  <c r="E16" i="2"/>
  <c r="D16" i="2"/>
  <c r="C16" i="2"/>
  <c r="B16" i="2"/>
  <c r="G16" i="2"/>
  <c r="E20" i="2"/>
  <c r="G54" i="2"/>
  <c r="E54" i="2"/>
  <c r="G43" i="2"/>
  <c r="E43" i="2"/>
  <c r="G32" i="2"/>
  <c r="E32" i="2"/>
  <c r="K4" i="2"/>
  <c r="D20" i="2"/>
  <c r="G19" i="2"/>
  <c r="G18" i="2"/>
  <c r="G20" i="2"/>
  <c r="C5" i="2"/>
  <c r="C6" i="2"/>
  <c r="D5" i="2"/>
  <c r="D6" i="2"/>
  <c r="E5" i="2"/>
  <c r="E6" i="2"/>
  <c r="F5" i="2"/>
  <c r="F6" i="2"/>
  <c r="G5" i="2"/>
  <c r="G6" i="2"/>
  <c r="H5" i="2"/>
  <c r="H6" i="2"/>
  <c r="I5" i="2"/>
  <c r="I6" i="2"/>
  <c r="J5" i="2"/>
  <c r="J6" i="2"/>
  <c r="B5" i="2"/>
  <c r="B6" i="2"/>
  <c r="K6" i="2"/>
  <c r="C8" i="2"/>
  <c r="D8" i="2"/>
  <c r="E8" i="2"/>
  <c r="F8" i="2"/>
  <c r="G8" i="2"/>
  <c r="H8" i="2"/>
  <c r="I8" i="2"/>
  <c r="J8" i="2"/>
  <c r="B8" i="2"/>
  <c r="K8" i="2"/>
  <c r="B23" i="2"/>
</calcChain>
</file>

<file path=xl/sharedStrings.xml><?xml version="1.0" encoding="utf-8"?>
<sst xmlns="http://schemas.openxmlformats.org/spreadsheetml/2006/main" count="77" uniqueCount="43">
  <si>
    <t>4 goed</t>
  </si>
  <si>
    <t>3 voldoende</t>
  </si>
  <si>
    <t>2 matig</t>
  </si>
  <si>
    <t>1 onvoldoende</t>
  </si>
  <si>
    <t>5 uitmuntend</t>
  </si>
  <si>
    <t>Totaal:</t>
  </si>
  <si>
    <t>Percentage</t>
  </si>
  <si>
    <t>UITSLUITING</t>
  </si>
  <si>
    <t>Totaal kwaliteit (max.)</t>
  </si>
  <si>
    <t>Vraag 2: Doorontwikkeling</t>
  </si>
  <si>
    <t>Vraag 3:
Duurzaamheid en SROI</t>
  </si>
  <si>
    <t xml:space="preserve">d. Planning
</t>
  </si>
  <si>
    <t>e. Gehanteerde projectorganisatie, bemensing en samenwerkingsvorm(en)</t>
  </si>
  <si>
    <t>f. Mogelijke risico’s en kritische succesfactoren</t>
  </si>
  <si>
    <t>g. Rapportage, communicatie en escalatie processen/procedures</t>
  </si>
  <si>
    <t xml:space="preserve"> </t>
  </si>
  <si>
    <t>Indien inschrijver op de demo 2 maal of meer matig scoort zal zij worden uitgesloten.</t>
  </si>
  <si>
    <t>Geraamde omvang eerste 24 maanden:</t>
  </si>
  <si>
    <t>OPEN VRAGEN + TOELICHTING AVA24ASMA</t>
  </si>
  <si>
    <t>Programma van wensen AVA24ASMA</t>
  </si>
  <si>
    <t>onvoldoende = KO / uitsluiting van verdere deelname</t>
  </si>
  <si>
    <t>Scenario 2: Materiaal beheer</t>
  </si>
  <si>
    <t>Scenario 3: Containerbeheer</t>
  </si>
  <si>
    <t>Scenario 4: Gebouw- en terreinbeheer</t>
  </si>
  <si>
    <t>Scenario 5: Gebouw- terreinbeheer, onderhoudskalender</t>
  </si>
  <si>
    <t>Totaal wensen bijlage 2b maximaal</t>
  </si>
  <si>
    <t xml:space="preserve">Bijlage 7 Vraag 1: Plan van aanpak implementatie </t>
  </si>
  <si>
    <t>Bijlage 7 Vraag 2 en vraag 3</t>
  </si>
  <si>
    <t>Bijlage 7 Demonstratie AVA24ASMA</t>
  </si>
  <si>
    <t>Voorbeeld 1</t>
  </si>
  <si>
    <t>Inschrijver 1</t>
  </si>
  <si>
    <t>Inschrijver 2</t>
  </si>
  <si>
    <t>Inschrijver 2 wint de aanbesteding</t>
  </si>
  <si>
    <t>Prijs</t>
  </si>
  <si>
    <t>Kwaliteit</t>
  </si>
  <si>
    <t>Uitkomst</t>
  </si>
  <si>
    <t>Voorbeeld 2</t>
  </si>
  <si>
    <t>Voorbeeld 3</t>
  </si>
  <si>
    <t>a. De projectdefinitie incluis wat in-scope en out-of-scope is</t>
  </si>
  <si>
    <t>b. Randvoorwaarden en gehanteerde uitgangspunten binnen dit traject</t>
  </si>
  <si>
    <t>c. De gehanteerde aanpak ten aanzien van onderstaande deeltrajecten</t>
  </si>
  <si>
    <t>Indien Inschrijver op de open vragen 4 maal of meer matig scoort zal zij worden uitgesloten.</t>
  </si>
  <si>
    <t>Scenario 1: Algemene werking van de oplossing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</si>
</sst>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€&quot;\ #,##0.00_);[Red]\(&quot;€&quot;\ #,##0.00\)"/>
    <numFmt numFmtId="44" formatCode="_(&quot;€&quot;\ * #,##0.00_);_(&quot;€&quot;\ * \(#,##0.00\);_(&quot;€&quot;\ * &quot;-&quot;??_);_(@_)"/>
    <numFmt numFmtId="164" formatCode="&quot;€&quot;\ #,##0.00"/>
    <numFmt numFmtId="165" formatCode="0.000%"/>
  </numFmts>
  <fonts count="1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color theme="0"/>
      <name val="Verdana"/>
      <family val="2"/>
    </font>
    <font>
      <b/>
      <sz val="9"/>
      <color rgb="FF000000"/>
      <name val="Verdana"/>
      <family val="2"/>
    </font>
    <font>
      <b/>
      <sz val="9"/>
      <color rgb="FFFFFFFF"/>
      <name val="Verdana"/>
      <family val="2"/>
    </font>
    <font>
      <sz val="9"/>
      <color theme="1"/>
      <name val="Verdana"/>
      <family val="2"/>
    </font>
    <font>
      <sz val="9"/>
      <color rgb="FF000000"/>
      <name val="Verdana"/>
      <family val="2"/>
    </font>
    <font>
      <sz val="9"/>
      <color rgb="FFFF0000"/>
      <name val="Verdana"/>
      <family val="2"/>
    </font>
    <font>
      <b/>
      <sz val="9"/>
      <color theme="9" tint="0.79998168889431442"/>
      <name val="Verdana"/>
      <family val="2"/>
    </font>
    <font>
      <b/>
      <sz val="12"/>
      <color theme="9" tint="0.79998168889431442"/>
      <name val="Verdana"/>
      <family val="2"/>
    </font>
    <font>
      <b/>
      <sz val="9"/>
      <color theme="1"/>
      <name val="Verdana"/>
      <family val="2"/>
    </font>
    <font>
      <b/>
      <sz val="24"/>
      <color theme="4" tint="-0.499984740745262"/>
      <name val="Raleway"/>
    </font>
    <font>
      <b/>
      <sz val="11"/>
      <color rgb="FFFFFFFF"/>
      <name val="Verdana"/>
      <family val="2"/>
    </font>
  </fonts>
  <fills count="12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6A6A6"/>
        <bgColor rgb="FF000000"/>
      </patternFill>
    </fill>
    <fill>
      <patternFill patternType="solid">
        <fgColor rgb="FFF2F2F2"/>
        <bgColor rgb="FF000000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4">
    <xf numFmtId="0" fontId="0" fillId="0" borderId="0" xfId="0"/>
    <xf numFmtId="0" fontId="5" fillId="6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justify" vertical="center" wrapText="1"/>
    </xf>
    <xf numFmtId="9" fontId="4" fillId="4" borderId="1" xfId="1" applyFont="1" applyFill="1" applyBorder="1" applyAlignment="1">
      <alignment horizontal="center" vertical="center" wrapText="1"/>
    </xf>
    <xf numFmtId="9" fontId="6" fillId="0" borderId="1" xfId="1" applyFont="1" applyBorder="1"/>
    <xf numFmtId="0" fontId="4" fillId="3" borderId="1" xfId="0" applyFont="1" applyFill="1" applyBorder="1" applyAlignment="1">
      <alignment horizontal="justify" vertical="center" wrapText="1"/>
    </xf>
    <xf numFmtId="8" fontId="6" fillId="2" borderId="1" xfId="0" applyNumberFormat="1" applyFont="1" applyFill="1" applyBorder="1" applyAlignment="1">
      <alignment horizontal="center" vertical="center" wrapText="1"/>
    </xf>
    <xf numFmtId="8" fontId="7" fillId="2" borderId="2" xfId="0" applyNumberFormat="1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0" borderId="0" xfId="0" applyFont="1"/>
    <xf numFmtId="164" fontId="6" fillId="0" borderId="0" xfId="0" applyNumberFormat="1" applyFont="1"/>
    <xf numFmtId="44" fontId="6" fillId="0" borderId="0" xfId="2" applyFont="1"/>
    <xf numFmtId="164" fontId="6" fillId="0" borderId="1" xfId="0" applyNumberFormat="1" applyFont="1" applyBorder="1" applyAlignment="1">
      <alignment vertical="center"/>
    </xf>
    <xf numFmtId="0" fontId="7" fillId="0" borderId="4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0" borderId="0" xfId="0" applyFont="1"/>
    <xf numFmtId="164" fontId="6" fillId="7" borderId="1" xfId="0" applyNumberFormat="1" applyFont="1" applyFill="1" applyBorder="1"/>
    <xf numFmtId="0" fontId="9" fillId="6" borderId="1" xfId="0" applyFont="1" applyFill="1" applyBorder="1" applyAlignment="1">
      <alignment horizontal="center" vertical="center" wrapText="1"/>
    </xf>
    <xf numFmtId="8" fontId="4" fillId="7" borderId="2" xfId="0" applyNumberFormat="1" applyFont="1" applyFill="1" applyBorder="1" applyAlignment="1">
      <alignment horizontal="center" vertical="center" wrapText="1"/>
    </xf>
    <xf numFmtId="165" fontId="4" fillId="4" borderId="1" xfId="1" applyNumberFormat="1" applyFont="1" applyFill="1" applyBorder="1" applyAlignment="1">
      <alignment horizontal="center" vertical="center" wrapText="1"/>
    </xf>
    <xf numFmtId="164" fontId="6" fillId="7" borderId="1" xfId="0" applyNumberFormat="1" applyFont="1" applyFill="1" applyBorder="1" applyAlignment="1">
      <alignment vertical="center"/>
    </xf>
    <xf numFmtId="0" fontId="6" fillId="0" borderId="10" xfId="0" applyFont="1" applyBorder="1"/>
    <xf numFmtId="0" fontId="6" fillId="0" borderId="8" xfId="0" applyFont="1" applyBorder="1"/>
    <xf numFmtId="44" fontId="6" fillId="0" borderId="8" xfId="2" applyFont="1" applyBorder="1"/>
    <xf numFmtId="0" fontId="6" fillId="0" borderId="9" xfId="0" applyFont="1" applyBorder="1"/>
    <xf numFmtId="0" fontId="6" fillId="0" borderId="11" xfId="0" applyFont="1" applyBorder="1"/>
    <xf numFmtId="44" fontId="6" fillId="0" borderId="0" xfId="2" applyFont="1" applyBorder="1"/>
    <xf numFmtId="0" fontId="6" fillId="0" borderId="12" xfId="0" applyFont="1" applyBorder="1"/>
    <xf numFmtId="44" fontId="6" fillId="7" borderId="0" xfId="2" applyFont="1" applyFill="1" applyBorder="1"/>
    <xf numFmtId="0" fontId="6" fillId="7" borderId="12" xfId="0" applyFont="1" applyFill="1" applyBorder="1"/>
    <xf numFmtId="0" fontId="6" fillId="0" borderId="13" xfId="0" applyFont="1" applyBorder="1"/>
    <xf numFmtId="0" fontId="6" fillId="0" borderId="4" xfId="0" applyFont="1" applyBorder="1"/>
    <xf numFmtId="44" fontId="6" fillId="0" borderId="4" xfId="2" applyFont="1" applyBorder="1"/>
    <xf numFmtId="0" fontId="6" fillId="0" borderId="3" xfId="0" applyFont="1" applyBorder="1"/>
    <xf numFmtId="44" fontId="6" fillId="0" borderId="12" xfId="0" applyNumberFormat="1" applyFont="1" applyBorder="1"/>
    <xf numFmtId="0" fontId="11" fillId="3" borderId="1" xfId="0" applyFont="1" applyFill="1" applyBorder="1" applyAlignment="1">
      <alignment horizontal="justify" vertical="center" wrapText="1"/>
    </xf>
    <xf numFmtId="0" fontId="5" fillId="10" borderId="1" xfId="0" applyFont="1" applyFill="1" applyBorder="1" applyAlignment="1">
      <alignment horizontal="center" vertical="center" wrapText="1"/>
    </xf>
    <xf numFmtId="165" fontId="4" fillId="11" borderId="2" xfId="0" applyNumberFormat="1" applyFont="1" applyFill="1" applyBorder="1" applyAlignment="1">
      <alignment horizontal="center" vertical="center" wrapText="1"/>
    </xf>
    <xf numFmtId="8" fontId="7" fillId="11" borderId="2" xfId="0" applyNumberFormat="1" applyFont="1" applyFill="1" applyBorder="1" applyAlignment="1">
      <alignment horizontal="center" vertical="center" wrapText="1"/>
    </xf>
    <xf numFmtId="0" fontId="8" fillId="11" borderId="3" xfId="0" applyFont="1" applyFill="1" applyBorder="1" applyAlignment="1">
      <alignment horizontal="center" vertical="center" wrapText="1"/>
    </xf>
    <xf numFmtId="9" fontId="11" fillId="0" borderId="1" xfId="1" applyFont="1" applyBorder="1" applyAlignment="1">
      <alignment vertical="center"/>
    </xf>
    <xf numFmtId="0" fontId="7" fillId="0" borderId="0" xfId="0" applyFont="1" applyAlignment="1">
      <alignment horizontal="center" vertical="center" wrapText="1"/>
    </xf>
    <xf numFmtId="164" fontId="8" fillId="7" borderId="1" xfId="0" applyNumberFormat="1" applyFont="1" applyFill="1" applyBorder="1"/>
    <xf numFmtId="0" fontId="3" fillId="5" borderId="13" xfId="0" applyFont="1" applyFill="1" applyBorder="1" applyAlignment="1">
      <alignment horizontal="center" vertical="center" wrapText="1"/>
    </xf>
    <xf numFmtId="0" fontId="6" fillId="8" borderId="2" xfId="0" applyFont="1" applyFill="1" applyBorder="1"/>
    <xf numFmtId="0" fontId="13" fillId="6" borderId="1" xfId="0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0" fontId="10" fillId="5" borderId="6" xfId="0" applyFont="1" applyFill="1" applyBorder="1" applyAlignment="1">
      <alignment horizontal="center" vertical="center" wrapText="1"/>
    </xf>
    <xf numFmtId="0" fontId="10" fillId="5" borderId="13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center" wrapText="1"/>
    </xf>
    <xf numFmtId="0" fontId="12" fillId="9" borderId="0" xfId="0" applyFont="1" applyFill="1" applyAlignment="1">
      <alignment horizontal="center" vertical="center" wrapText="1"/>
    </xf>
    <xf numFmtId="0" fontId="10" fillId="5" borderId="7" xfId="0" applyFont="1" applyFill="1" applyBorder="1" applyAlignment="1">
      <alignment horizontal="center" vertical="center" wrapText="1"/>
    </xf>
  </cellXfs>
  <cellStyles count="3">
    <cellStyle name="Procent" xfId="1" builtinId="5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177799</xdr:colOff>
      <xdr:row>0</xdr:row>
      <xdr:rowOff>8467</xdr:rowOff>
    </xdr:from>
    <xdr:to>
      <xdr:col>1</xdr:col>
      <xdr:colOff>795868</xdr:colOff>
      <xdr:row>0</xdr:row>
      <xdr:rowOff>990599</xdr:rowOff>
    </xdr:to>
    <xdr:pic>
      <xdr:nvPicPr>
        <xdr:cNvPr id="5" name="Afbeelding 1">
          <a:extLst>
            <a:ext uri="{FF2B5EF4-FFF2-40B4-BE49-F238E27FC236}">
              <a16:creationId xmlns:a16="http://schemas.microsoft.com/office/drawing/2014/main" id="{FE18CE67-2400-484D-AE37-7C53FBB6B0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752" t="23172" r="7445" b="25417"/>
        <a:stretch/>
      </xdr:blipFill>
      <xdr:spPr bwMode="auto">
        <a:xfrm>
          <a:off x="177799" y="8467"/>
          <a:ext cx="2971802" cy="98213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9C537-3B0E-1046-BD21-A197BD23E614}">
  <dimension ref="A1:K56"/>
  <sheetViews>
    <sheetView showGridLines="0" tabSelected="1" topLeftCell="D2" zoomScale="176" zoomScaleNormal="120" workbookViewId="0">
      <selection activeCell="E15" sqref="E15"/>
    </sheetView>
  </sheetViews>
  <sheetFormatPr baseColWidth="10" defaultColWidth="11" defaultRowHeight="12" x14ac:dyDescent="0.15"/>
  <cols>
    <col min="1" max="1" width="30.83203125" style="9" customWidth="1"/>
    <col min="2" max="2" width="21" style="9" customWidth="1"/>
    <col min="3" max="3" width="21.83203125" style="9" customWidth="1"/>
    <col min="4" max="4" width="21.33203125" style="9" customWidth="1"/>
    <col min="5" max="5" width="20" style="9" customWidth="1"/>
    <col min="6" max="6" width="22.6640625" style="9" customWidth="1"/>
    <col min="7" max="8" width="20.5" style="9" customWidth="1"/>
    <col min="9" max="11" width="18.83203125" style="9" customWidth="1"/>
    <col min="12" max="16384" width="11" style="9"/>
  </cols>
  <sheetData>
    <row r="1" spans="1:11" ht="87" customHeight="1" x14ac:dyDescent="0.15">
      <c r="A1" s="52" t="s">
        <v>18</v>
      </c>
      <c r="B1" s="52"/>
      <c r="C1" s="52"/>
      <c r="D1" s="52"/>
      <c r="E1" s="52"/>
      <c r="F1" s="52"/>
      <c r="G1" s="52"/>
      <c r="H1" s="52"/>
      <c r="I1" s="52"/>
      <c r="J1" s="52"/>
      <c r="K1" s="52"/>
    </row>
    <row r="2" spans="1:11" ht="76" customHeight="1" thickBot="1" x14ac:dyDescent="0.2">
      <c r="A2" s="44"/>
      <c r="B2" s="49" t="s">
        <v>26</v>
      </c>
      <c r="C2" s="50"/>
      <c r="D2" s="50"/>
      <c r="E2" s="50"/>
      <c r="F2" s="50"/>
      <c r="G2" s="50"/>
      <c r="H2" s="51"/>
      <c r="I2" s="49" t="s">
        <v>27</v>
      </c>
      <c r="J2" s="51"/>
      <c r="K2" s="45"/>
    </row>
    <row r="3" spans="1:11" ht="76" customHeight="1" thickBot="1" x14ac:dyDescent="0.2">
      <c r="A3" s="5"/>
      <c r="B3" s="1" t="s">
        <v>38</v>
      </c>
      <c r="C3" s="1" t="s">
        <v>39</v>
      </c>
      <c r="D3" s="1" t="s">
        <v>40</v>
      </c>
      <c r="E3" s="1" t="s">
        <v>11</v>
      </c>
      <c r="F3" s="1" t="s">
        <v>12</v>
      </c>
      <c r="G3" s="1" t="s">
        <v>13</v>
      </c>
      <c r="H3" s="1" t="s">
        <v>14</v>
      </c>
      <c r="I3" s="18" t="s">
        <v>9</v>
      </c>
      <c r="J3" s="18" t="s">
        <v>10</v>
      </c>
      <c r="K3" s="46" t="s">
        <v>5</v>
      </c>
    </row>
    <row r="4" spans="1:11" ht="22" customHeight="1" thickBot="1" x14ac:dyDescent="0.2">
      <c r="A4" s="2" t="s">
        <v>6</v>
      </c>
      <c r="B4" s="3">
        <v>0.1</v>
      </c>
      <c r="C4" s="3">
        <v>0.1</v>
      </c>
      <c r="D4" s="3">
        <v>0.12</v>
      </c>
      <c r="E4" s="3">
        <v>0.12</v>
      </c>
      <c r="F4" s="3">
        <v>0.08</v>
      </c>
      <c r="G4" s="3">
        <v>0.08</v>
      </c>
      <c r="H4" s="3">
        <v>0.05</v>
      </c>
      <c r="I4" s="3">
        <v>0.15</v>
      </c>
      <c r="J4" s="3">
        <v>0.2</v>
      </c>
      <c r="K4" s="4">
        <f>SUM(B4:J4)</f>
        <v>1</v>
      </c>
    </row>
    <row r="5" spans="1:11" ht="14" thickBot="1" x14ac:dyDescent="0.2">
      <c r="A5" s="5" t="s">
        <v>4</v>
      </c>
      <c r="B5" s="6">
        <f>K5*B4</f>
        <v>3000</v>
      </c>
      <c r="C5" s="6">
        <f>K5*C4</f>
        <v>3000</v>
      </c>
      <c r="D5" s="6">
        <f>K5*D4</f>
        <v>3600</v>
      </c>
      <c r="E5" s="6">
        <f>K5*E4</f>
        <v>3600</v>
      </c>
      <c r="F5" s="6">
        <f>K5*F4</f>
        <v>2400</v>
      </c>
      <c r="G5" s="6">
        <f>K5*G4</f>
        <v>2400</v>
      </c>
      <c r="H5" s="6">
        <f>K5*H4</f>
        <v>1500</v>
      </c>
      <c r="I5" s="6">
        <f>K5*I4</f>
        <v>4500</v>
      </c>
      <c r="J5" s="6">
        <f>K5*J4</f>
        <v>6000</v>
      </c>
      <c r="K5" s="17">
        <v>30000</v>
      </c>
    </row>
    <row r="6" spans="1:11" ht="14" thickBot="1" x14ac:dyDescent="0.2">
      <c r="A6" s="5" t="s">
        <v>0</v>
      </c>
      <c r="B6" s="7">
        <f>B5*0.8</f>
        <v>2400</v>
      </c>
      <c r="C6" s="7">
        <f t="shared" ref="C6:J6" si="0">C5*0.8</f>
        <v>2400</v>
      </c>
      <c r="D6" s="7">
        <f t="shared" si="0"/>
        <v>2880</v>
      </c>
      <c r="E6" s="7">
        <f t="shared" si="0"/>
        <v>2880</v>
      </c>
      <c r="F6" s="7">
        <f t="shared" si="0"/>
        <v>1920</v>
      </c>
      <c r="G6" s="7">
        <f t="shared" si="0"/>
        <v>1920</v>
      </c>
      <c r="H6" s="7">
        <f t="shared" si="0"/>
        <v>1200</v>
      </c>
      <c r="I6" s="7">
        <f t="shared" si="0"/>
        <v>3600</v>
      </c>
      <c r="J6" s="7">
        <f t="shared" si="0"/>
        <v>4800</v>
      </c>
      <c r="K6" s="17">
        <f>SUM(B6:J6)</f>
        <v>24000</v>
      </c>
    </row>
    <row r="7" spans="1:11" ht="14" thickBot="1" x14ac:dyDescent="0.2">
      <c r="A7" s="5" t="s">
        <v>1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17">
        <f>SUM(B7:J7)</f>
        <v>0</v>
      </c>
    </row>
    <row r="8" spans="1:11" ht="17" customHeight="1" thickBot="1" x14ac:dyDescent="0.2">
      <c r="A8" s="5" t="s">
        <v>2</v>
      </c>
      <c r="B8" s="7">
        <f t="shared" ref="B8:I8" si="1">(0-B5)*3</f>
        <v>-9000</v>
      </c>
      <c r="C8" s="7">
        <f t="shared" si="1"/>
        <v>-9000</v>
      </c>
      <c r="D8" s="7">
        <f t="shared" si="1"/>
        <v>-10800</v>
      </c>
      <c r="E8" s="7">
        <f t="shared" si="1"/>
        <v>-10800</v>
      </c>
      <c r="F8" s="7">
        <f t="shared" si="1"/>
        <v>-7200</v>
      </c>
      <c r="G8" s="7">
        <f t="shared" si="1"/>
        <v>-7200</v>
      </c>
      <c r="H8" s="7">
        <f t="shared" si="1"/>
        <v>-4500</v>
      </c>
      <c r="I8" s="7">
        <f t="shared" si="1"/>
        <v>-13500</v>
      </c>
      <c r="J8" s="7">
        <f>(0-J5)*4</f>
        <v>-24000</v>
      </c>
      <c r="K8" s="43">
        <f>SUM(B8:J8)</f>
        <v>-96000</v>
      </c>
    </row>
    <row r="9" spans="1:11" ht="17" customHeight="1" thickBot="1" x14ac:dyDescent="0.2">
      <c r="A9" s="5" t="s">
        <v>3</v>
      </c>
      <c r="B9" s="14" t="s">
        <v>7</v>
      </c>
      <c r="C9" s="14" t="s">
        <v>7</v>
      </c>
      <c r="D9" s="14" t="s">
        <v>7</v>
      </c>
      <c r="E9" s="14" t="s">
        <v>7</v>
      </c>
      <c r="F9" s="14" t="s">
        <v>7</v>
      </c>
      <c r="G9" s="14" t="s">
        <v>7</v>
      </c>
      <c r="H9" s="14" t="s">
        <v>7</v>
      </c>
      <c r="I9" s="15" t="s">
        <v>7</v>
      </c>
      <c r="J9" s="15" t="s">
        <v>7</v>
      </c>
      <c r="K9" s="8"/>
    </row>
    <row r="10" spans="1:11" ht="17" customHeight="1" thickBot="1" x14ac:dyDescent="0.2">
      <c r="A10" s="13"/>
      <c r="B10" s="13"/>
      <c r="I10" s="16" t="s">
        <v>41</v>
      </c>
    </row>
    <row r="11" spans="1:11" ht="52" customHeight="1" thickBot="1" x14ac:dyDescent="0.2">
      <c r="A11" s="47" t="s">
        <v>19</v>
      </c>
      <c r="B11" s="48"/>
      <c r="I11" s="16" t="s">
        <v>20</v>
      </c>
    </row>
    <row r="12" spans="1:11" ht="26" customHeight="1" thickBot="1" x14ac:dyDescent="0.2">
      <c r="A12" s="5" t="s">
        <v>25</v>
      </c>
      <c r="B12" s="19">
        <v>14000</v>
      </c>
    </row>
    <row r="13" spans="1:11" ht="17" customHeight="1" thickBot="1" x14ac:dyDescent="0.2">
      <c r="A13" s="42"/>
      <c r="B13" s="42"/>
    </row>
    <row r="14" spans="1:11" ht="62" customHeight="1" thickBot="1" x14ac:dyDescent="0.2">
      <c r="A14" s="47" t="s">
        <v>28</v>
      </c>
      <c r="B14" s="48"/>
      <c r="C14" s="48"/>
      <c r="D14" s="48"/>
      <c r="E14" s="48"/>
      <c r="F14" s="48"/>
      <c r="G14" s="53"/>
    </row>
    <row r="15" spans="1:11" ht="56" customHeight="1" thickBot="1" x14ac:dyDescent="0.2">
      <c r="A15" s="5"/>
      <c r="B15" s="1" t="s">
        <v>42</v>
      </c>
      <c r="C15" s="1" t="s">
        <v>21</v>
      </c>
      <c r="D15" s="1" t="s">
        <v>22</v>
      </c>
      <c r="E15" s="1" t="s">
        <v>23</v>
      </c>
      <c r="F15" s="37" t="s">
        <v>24</v>
      </c>
      <c r="G15" s="1" t="s">
        <v>5</v>
      </c>
    </row>
    <row r="16" spans="1:11" ht="19" customHeight="1" thickBot="1" x14ac:dyDescent="0.2">
      <c r="A16" s="2" t="s">
        <v>6</v>
      </c>
      <c r="B16" s="20">
        <f>B17/G17</f>
        <v>0.2</v>
      </c>
      <c r="C16" s="20">
        <f>C17/G17</f>
        <v>0.2</v>
      </c>
      <c r="D16" s="20">
        <f>D17/G17</f>
        <v>0.2</v>
      </c>
      <c r="E16" s="20">
        <f>E17/G17</f>
        <v>0.2</v>
      </c>
      <c r="F16" s="38">
        <f>F17/G17</f>
        <v>0.2</v>
      </c>
      <c r="G16" s="41">
        <f>SUM(B16:F16)</f>
        <v>1</v>
      </c>
    </row>
    <row r="17" spans="1:10" ht="14" thickBot="1" x14ac:dyDescent="0.2">
      <c r="A17" s="5" t="s">
        <v>4</v>
      </c>
      <c r="B17" s="6">
        <v>10000</v>
      </c>
      <c r="C17" s="6">
        <v>10000</v>
      </c>
      <c r="D17" s="6">
        <v>10000</v>
      </c>
      <c r="E17" s="6">
        <v>10000</v>
      </c>
      <c r="F17" s="39">
        <v>10000</v>
      </c>
      <c r="G17" s="17">
        <v>50000</v>
      </c>
      <c r="H17" s="10"/>
    </row>
    <row r="18" spans="1:10" ht="14" thickBot="1" x14ac:dyDescent="0.2">
      <c r="A18" s="5" t="s">
        <v>0</v>
      </c>
      <c r="B18" s="7">
        <f>B17*0.8</f>
        <v>8000</v>
      </c>
      <c r="C18" s="7">
        <f t="shared" ref="C18:F18" si="2">C17*0.8</f>
        <v>8000</v>
      </c>
      <c r="D18" s="7">
        <f t="shared" si="2"/>
        <v>8000</v>
      </c>
      <c r="E18" s="7">
        <f t="shared" si="2"/>
        <v>8000</v>
      </c>
      <c r="F18" s="7">
        <f t="shared" si="2"/>
        <v>8000</v>
      </c>
      <c r="G18" s="17">
        <f>SUM(B18:D18)</f>
        <v>24000</v>
      </c>
    </row>
    <row r="19" spans="1:10" ht="14" thickBot="1" x14ac:dyDescent="0.2">
      <c r="A19" s="5" t="s">
        <v>1</v>
      </c>
      <c r="B19" s="7">
        <v>0</v>
      </c>
      <c r="C19" s="7">
        <v>0</v>
      </c>
      <c r="D19" s="7">
        <v>0</v>
      </c>
      <c r="E19" s="7">
        <v>0</v>
      </c>
      <c r="F19" s="39">
        <v>0</v>
      </c>
      <c r="G19" s="17">
        <f>SUM(B19:D19)</f>
        <v>0</v>
      </c>
    </row>
    <row r="20" spans="1:10" ht="17" customHeight="1" thickBot="1" x14ac:dyDescent="0.2">
      <c r="A20" s="5" t="s">
        <v>2</v>
      </c>
      <c r="B20" s="7">
        <f>(0-B18)*3</f>
        <v>-24000</v>
      </c>
      <c r="C20" s="7">
        <f>(0-C18)*3</f>
        <v>-24000</v>
      </c>
      <c r="D20" s="7">
        <f>(0-D18)*3</f>
        <v>-24000</v>
      </c>
      <c r="E20" s="7">
        <f>(0-E18)*3</f>
        <v>-24000</v>
      </c>
      <c r="F20" s="7">
        <f>(0-F18)*3</f>
        <v>-24000</v>
      </c>
      <c r="G20" s="43">
        <f>SUM(B20:D20)</f>
        <v>-72000</v>
      </c>
      <c r="H20" s="16" t="s">
        <v>16</v>
      </c>
    </row>
    <row r="21" spans="1:10" ht="17" customHeight="1" thickBot="1" x14ac:dyDescent="0.2">
      <c r="A21" s="5" t="s">
        <v>3</v>
      </c>
      <c r="B21" s="14" t="s">
        <v>7</v>
      </c>
      <c r="C21" s="15" t="s">
        <v>7</v>
      </c>
      <c r="D21" s="15" t="s">
        <v>7</v>
      </c>
      <c r="E21" s="15" t="s">
        <v>7</v>
      </c>
      <c r="F21" s="40" t="s">
        <v>7</v>
      </c>
      <c r="G21" s="8"/>
      <c r="H21" s="16" t="s">
        <v>20</v>
      </c>
    </row>
    <row r="22" spans="1:10" ht="17" customHeight="1" thickBot="1" x14ac:dyDescent="0.2">
      <c r="A22" s="13"/>
      <c r="B22" s="13"/>
    </row>
    <row r="23" spans="1:10" ht="25" customHeight="1" thickBot="1" x14ac:dyDescent="0.2">
      <c r="A23" s="5" t="s">
        <v>8</v>
      </c>
      <c r="B23" s="21">
        <f>K5+B12+G17</f>
        <v>94000</v>
      </c>
      <c r="F23" s="11"/>
      <c r="G23" s="11"/>
    </row>
    <row r="24" spans="1:10" ht="25" customHeight="1" thickBot="1" x14ac:dyDescent="0.2">
      <c r="A24" s="36" t="s">
        <v>17</v>
      </c>
      <c r="B24" s="12">
        <v>135000</v>
      </c>
      <c r="F24" s="11"/>
      <c r="G24" s="11"/>
      <c r="I24" s="11"/>
      <c r="J24" s="11"/>
    </row>
    <row r="25" spans="1:10" x14ac:dyDescent="0.15">
      <c r="D25" s="22"/>
      <c r="E25" s="23"/>
      <c r="F25" s="24"/>
      <c r="G25" s="24"/>
      <c r="H25" s="25"/>
      <c r="I25" s="11"/>
      <c r="J25" s="11"/>
    </row>
    <row r="26" spans="1:10" x14ac:dyDescent="0.15">
      <c r="A26" s="16" t="s">
        <v>15</v>
      </c>
      <c r="D26" s="26"/>
      <c r="E26" s="9" t="s">
        <v>29</v>
      </c>
      <c r="F26" s="27"/>
      <c r="G26" s="27"/>
      <c r="H26" s="28"/>
      <c r="I26" s="11"/>
      <c r="J26" s="11"/>
    </row>
    <row r="27" spans="1:10" x14ac:dyDescent="0.15">
      <c r="D27" s="26"/>
      <c r="F27" s="27"/>
      <c r="G27" s="27"/>
      <c r="H27" s="28"/>
      <c r="I27" s="11"/>
      <c r="J27" s="11"/>
    </row>
    <row r="28" spans="1:10" x14ac:dyDescent="0.15">
      <c r="D28" s="26"/>
      <c r="E28" s="9" t="s">
        <v>30</v>
      </c>
      <c r="F28" s="27"/>
      <c r="G28" s="27" t="s">
        <v>31</v>
      </c>
      <c r="H28" s="28"/>
      <c r="I28" s="11"/>
      <c r="J28" s="11"/>
    </row>
    <row r="29" spans="1:10" x14ac:dyDescent="0.15">
      <c r="D29" s="26" t="s">
        <v>33</v>
      </c>
      <c r="E29" s="27">
        <v>95000</v>
      </c>
      <c r="F29" s="27"/>
      <c r="G29" s="27">
        <v>60000</v>
      </c>
      <c r="H29" s="28"/>
      <c r="I29" s="11"/>
      <c r="J29" s="11"/>
    </row>
    <row r="30" spans="1:10" x14ac:dyDescent="0.15">
      <c r="D30" s="26" t="s">
        <v>34</v>
      </c>
      <c r="E30" s="27">
        <v>68750</v>
      </c>
      <c r="F30" s="27"/>
      <c r="G30" s="27">
        <v>40000</v>
      </c>
      <c r="H30" s="28"/>
      <c r="I30" s="11"/>
      <c r="J30" s="11"/>
    </row>
    <row r="31" spans="1:10" x14ac:dyDescent="0.15">
      <c r="D31" s="26"/>
      <c r="E31" s="27"/>
      <c r="F31" s="27"/>
      <c r="G31" s="27"/>
      <c r="H31" s="28"/>
      <c r="I31" s="11"/>
      <c r="J31" s="11"/>
    </row>
    <row r="32" spans="1:10" x14ac:dyDescent="0.15">
      <c r="D32" s="26" t="s">
        <v>35</v>
      </c>
      <c r="E32" s="27">
        <f>E29-E30</f>
        <v>26250</v>
      </c>
      <c r="F32" s="27"/>
      <c r="G32" s="27">
        <f>G29-G30</f>
        <v>20000</v>
      </c>
      <c r="H32" s="28"/>
      <c r="I32" s="11"/>
      <c r="J32" s="11"/>
    </row>
    <row r="33" spans="4:10" x14ac:dyDescent="0.15">
      <c r="D33" s="26"/>
      <c r="F33" s="27"/>
      <c r="G33" s="29" t="s">
        <v>32</v>
      </c>
      <c r="H33" s="30"/>
      <c r="I33" s="11"/>
      <c r="J33" s="11"/>
    </row>
    <row r="34" spans="4:10" ht="13" thickBot="1" x14ac:dyDescent="0.2">
      <c r="D34" s="31"/>
      <c r="E34" s="32"/>
      <c r="F34" s="33"/>
      <c r="G34" s="33"/>
      <c r="H34" s="34"/>
      <c r="I34" s="11"/>
      <c r="J34" s="11"/>
    </row>
    <row r="35" spans="4:10" ht="13" thickBot="1" x14ac:dyDescent="0.2"/>
    <row r="36" spans="4:10" x14ac:dyDescent="0.15">
      <c r="D36" s="22"/>
      <c r="E36" s="23"/>
      <c r="F36" s="23"/>
      <c r="G36" s="23"/>
      <c r="H36" s="25"/>
    </row>
    <row r="37" spans="4:10" x14ac:dyDescent="0.15">
      <c r="D37" s="26"/>
      <c r="E37" s="9" t="s">
        <v>36</v>
      </c>
      <c r="F37" s="27"/>
      <c r="G37" s="27"/>
      <c r="H37" s="28"/>
    </row>
    <row r="38" spans="4:10" x14ac:dyDescent="0.15">
      <c r="D38" s="26"/>
      <c r="F38" s="27"/>
      <c r="G38" s="27"/>
      <c r="H38" s="28"/>
    </row>
    <row r="39" spans="4:10" x14ac:dyDescent="0.15">
      <c r="D39" s="26"/>
      <c r="E39" s="9" t="s">
        <v>30</v>
      </c>
      <c r="F39" s="27"/>
      <c r="G39" s="27" t="s">
        <v>31</v>
      </c>
      <c r="H39" s="28"/>
    </row>
    <row r="40" spans="4:10" x14ac:dyDescent="0.15">
      <c r="D40" s="26" t="s">
        <v>33</v>
      </c>
      <c r="E40" s="27">
        <v>145000</v>
      </c>
      <c r="F40" s="27"/>
      <c r="G40" s="27">
        <v>60000</v>
      </c>
      <c r="H40" s="35" t="s">
        <v>15</v>
      </c>
    </row>
    <row r="41" spans="4:10" x14ac:dyDescent="0.15">
      <c r="D41" s="26" t="s">
        <v>34</v>
      </c>
      <c r="E41" s="27">
        <v>68750</v>
      </c>
      <c r="F41" s="27"/>
      <c r="G41" s="27">
        <v>0</v>
      </c>
      <c r="H41" s="28"/>
    </row>
    <row r="42" spans="4:10" x14ac:dyDescent="0.15">
      <c r="D42" s="26"/>
      <c r="E42" s="27"/>
      <c r="F42" s="27"/>
      <c r="G42" s="27"/>
      <c r="H42" s="28"/>
    </row>
    <row r="43" spans="4:10" x14ac:dyDescent="0.15">
      <c r="D43" s="26" t="s">
        <v>35</v>
      </c>
      <c r="E43" s="27">
        <f>E40-E41</f>
        <v>76250</v>
      </c>
      <c r="F43" s="27"/>
      <c r="G43" s="27">
        <f>G40-G41</f>
        <v>60000</v>
      </c>
      <c r="H43" s="28"/>
    </row>
    <row r="44" spans="4:10" x14ac:dyDescent="0.15">
      <c r="D44" s="26"/>
      <c r="G44" s="29" t="s">
        <v>32</v>
      </c>
      <c r="H44" s="30"/>
    </row>
    <row r="45" spans="4:10" ht="13" thickBot="1" x14ac:dyDescent="0.2">
      <c r="D45" s="31"/>
      <c r="E45" s="32"/>
      <c r="F45" s="32"/>
      <c r="G45" s="32"/>
      <c r="H45" s="34"/>
    </row>
    <row r="46" spans="4:10" ht="13" thickBot="1" x14ac:dyDescent="0.2"/>
    <row r="47" spans="4:10" x14ac:dyDescent="0.15">
      <c r="D47" s="22"/>
      <c r="E47" s="23"/>
      <c r="F47" s="23"/>
      <c r="G47" s="23"/>
      <c r="H47" s="25"/>
    </row>
    <row r="48" spans="4:10" x14ac:dyDescent="0.15">
      <c r="D48" s="26"/>
      <c r="E48" s="9" t="s">
        <v>37</v>
      </c>
      <c r="F48" s="27"/>
      <c r="G48" s="27"/>
      <c r="H48" s="28"/>
    </row>
    <row r="49" spans="4:8" x14ac:dyDescent="0.15">
      <c r="D49" s="26"/>
      <c r="F49" s="27"/>
      <c r="G49" s="27"/>
      <c r="H49" s="28"/>
    </row>
    <row r="50" spans="4:8" x14ac:dyDescent="0.15">
      <c r="D50" s="26"/>
      <c r="E50" s="9" t="s">
        <v>30</v>
      </c>
      <c r="F50" s="27"/>
      <c r="G50" s="27" t="s">
        <v>31</v>
      </c>
      <c r="H50" s="28"/>
    </row>
    <row r="51" spans="4:8" x14ac:dyDescent="0.15">
      <c r="D51" s="26" t="s">
        <v>33</v>
      </c>
      <c r="E51" s="27">
        <v>145000</v>
      </c>
      <c r="F51" s="27"/>
      <c r="G51" s="27">
        <v>60000</v>
      </c>
      <c r="H51" s="28"/>
    </row>
    <row r="52" spans="4:8" x14ac:dyDescent="0.15">
      <c r="D52" s="26" t="s">
        <v>34</v>
      </c>
      <c r="E52" s="27">
        <v>68750</v>
      </c>
      <c r="F52" s="27"/>
      <c r="G52" s="27">
        <v>0</v>
      </c>
      <c r="H52" s="28"/>
    </row>
    <row r="53" spans="4:8" x14ac:dyDescent="0.15">
      <c r="D53" s="26"/>
      <c r="E53" s="27"/>
      <c r="F53" s="27"/>
      <c r="G53" s="27"/>
      <c r="H53" s="28"/>
    </row>
    <row r="54" spans="4:8" x14ac:dyDescent="0.15">
      <c r="D54" s="26" t="s">
        <v>35</v>
      </c>
      <c r="E54" s="27">
        <f>E51-E52</f>
        <v>76250</v>
      </c>
      <c r="F54" s="27"/>
      <c r="G54" s="27">
        <f>G51-G52</f>
        <v>60000</v>
      </c>
      <c r="H54" s="28"/>
    </row>
    <row r="55" spans="4:8" x14ac:dyDescent="0.15">
      <c r="D55" s="26"/>
      <c r="G55" s="29" t="s">
        <v>32</v>
      </c>
      <c r="H55" s="30"/>
    </row>
    <row r="56" spans="4:8" ht="13" thickBot="1" x14ac:dyDescent="0.2">
      <c r="D56" s="31"/>
      <c r="E56" s="32"/>
      <c r="F56" s="32"/>
      <c r="G56" s="32"/>
      <c r="H56" s="34"/>
    </row>
  </sheetData>
  <sheetProtection algorithmName="SHA-512" hashValue="tactmeCxISmGuaZQolyQxE3nVXmkhTKLDJRoIIN/0VVNOG5IVXYeQL/D5tXSOW0PH+JQMXdDFyCpNrT32eNUVA==" saltValue="O6jtqLsjz8fvzPH8EsUuwg==" spinCount="100000" sheet="1" objects="1" scenarios="1"/>
  <mergeCells count="5">
    <mergeCell ref="A11:B11"/>
    <mergeCell ref="B2:H2"/>
    <mergeCell ref="A1:K1"/>
    <mergeCell ref="I2:J2"/>
    <mergeCell ref="A14:G14"/>
  </mergeCells>
  <phoneticPr fontId="2" type="noConversion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6040D1F6A6494DB15746078819D89F" ma:contentTypeVersion="14" ma:contentTypeDescription="Een nieuw document maken." ma:contentTypeScope="" ma:versionID="5ab2cf32e48d1b6a7448349eada59c36">
  <xsd:schema xmlns:xsd="http://www.w3.org/2001/XMLSchema" xmlns:xs="http://www.w3.org/2001/XMLSchema" xmlns:p="http://schemas.microsoft.com/office/2006/metadata/properties" xmlns:ns2="cdfd6af9-2027-427e-aee7-f2f3dc2ea940" xmlns:ns3="04d4ff2e-cf62-40b0-a5cf-f8c6524922a9" targetNamespace="http://schemas.microsoft.com/office/2006/metadata/properties" ma:root="true" ma:fieldsID="5cdc4819a3088082993f6a327ac3ab85" ns2:_="" ns3:_="">
    <xsd:import namespace="cdfd6af9-2027-427e-aee7-f2f3dc2ea940"/>
    <xsd:import namespace="04d4ff2e-cf62-40b0-a5cf-f8c6524922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d6af9-2027-427e-aee7-f2f3dc2ea9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7337ac9-5ebe-4b66-b157-1698236214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4ff2e-cf62-40b0-a5cf-f8c6524922a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fcf5dfd-d56a-4298-a617-48fc0b221880}" ma:internalName="TaxCatchAll" ma:showField="CatchAllData" ma:web="04d4ff2e-cf62-40b0-a5cf-f8c6524922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fd6af9-2027-427e-aee7-f2f3dc2ea940">
      <Terms xmlns="http://schemas.microsoft.com/office/infopath/2007/PartnerControls"/>
    </lcf76f155ced4ddcb4097134ff3c332f>
    <TaxCatchAll xmlns="04d4ff2e-cf62-40b0-a5cf-f8c6524922a9" xsi:nil="true"/>
  </documentManagement>
</p:properties>
</file>

<file path=customXml/itemProps1.xml><?xml version="1.0" encoding="utf-8"?>
<ds:datastoreItem xmlns:ds="http://schemas.openxmlformats.org/officeDocument/2006/customXml" ds:itemID="{23F07E81-F718-4459-844D-D4D1E8D72D2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B75B2C1-9028-4CE5-AF1F-B1BC300C80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fd6af9-2027-427e-aee7-f2f3dc2ea940"/>
    <ds:schemaRef ds:uri="04d4ff2e-cf62-40b0-a5cf-f8c6524922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62F05C9-81B9-40C6-A418-F2C2830B026E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elements/1.1/"/>
    <ds:schemaRef ds:uri="04d4ff2e-cf62-40b0-a5cf-f8c6524922a9"/>
    <ds:schemaRef ds:uri="cdfd6af9-2027-427e-aee7-f2f3dc2ea940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Waardemodel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Copyright inkoopadviesbureau BiC</dc:description>
  <cp:lastModifiedBy>Saskia Roos</cp:lastModifiedBy>
  <dcterms:created xsi:type="dcterms:W3CDTF">2020-03-23T12:24:07Z</dcterms:created>
  <dcterms:modified xsi:type="dcterms:W3CDTF">2024-05-30T14:04:53Z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0x010100BE6040D1F6A6494DB15746078819D89F</vt:lpwstr>
  </property>
  <property fmtid="{D5CDD505-2E9C-101B-9397-08002B2CF9AE}" pid="3" name="MediaServiceImageTags">
    <vt:lpwstr/>
  </property>
</Properties>
</file>