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709"/>
  <workbookPr filterPrivacy="1" codeName="ThisWorkbook" autoCompressPictures="0"/>
  <xr:revisionPtr revIDLastSave="0" documentId="13_ncr:1_{317B6C50-A9C4-8B48-BE6F-F5C522326D2B}" xr6:coauthVersionLast="47" xr6:coauthVersionMax="47" xr10:uidLastSave="{00000000-0000-0000-0000-000000000000}"/>
  <bookViews>
    <workbookView xWindow="35900" yWindow="500" windowWidth="29820" windowHeight="20380" activeTab="4" xr2:uid="{00000000-000D-0000-FFFF-FFFF00000000}"/>
  </bookViews>
  <sheets>
    <sheet name="Beoordelen geboden oplossing" sheetId="6" r:id="rId1"/>
    <sheet name="Beoordelaar 1" sheetId="7" r:id="rId2"/>
    <sheet name="Beoordelaar 2" sheetId="15" r:id="rId3"/>
    <sheet name="Beoordelaar 3" sheetId="16" r:id="rId4"/>
    <sheet name="Eindscores" sheetId="9" r:id="rId5"/>
  </sheets>
  <definedNames>
    <definedName name="SCORE">'Beoordelen geboden oplossing'!$A$47:$A$51</definedName>
  </definedNames>
  <calcPr calcId="191029" concurrentCalc="0"/>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D171" i="9" l="1"/>
  <c r="D173" i="9"/>
  <c r="D163" i="9"/>
  <c r="D72" i="9"/>
  <c r="D77" i="9"/>
  <c r="D82" i="9"/>
  <c r="D87" i="9"/>
  <c r="D92" i="9"/>
  <c r="D97" i="9"/>
  <c r="D102" i="9"/>
  <c r="D107" i="9"/>
  <c r="D112" i="9"/>
  <c r="D117" i="9"/>
  <c r="D122" i="9"/>
  <c r="D127" i="9"/>
  <c r="D132" i="9"/>
  <c r="D137" i="9"/>
  <c r="D142" i="9"/>
  <c r="D147" i="9"/>
  <c r="D152" i="9"/>
  <c r="D157" i="9"/>
  <c r="D162" i="9"/>
  <c r="D7" i="9"/>
  <c r="D43" i="9"/>
  <c r="D49" i="9"/>
  <c r="D12" i="9"/>
  <c r="D17" i="9"/>
  <c r="D22" i="9"/>
  <c r="D27" i="9"/>
  <c r="D32" i="9"/>
  <c r="D37" i="9"/>
  <c r="D54" i="9"/>
  <c r="D59" i="9"/>
  <c r="D64" i="9"/>
  <c r="D65" i="9"/>
  <c r="D170" i="9"/>
  <c r="D168" i="9"/>
  <c r="D167" i="9"/>
  <c r="D160" i="9"/>
  <c r="D159" i="9"/>
  <c r="D155" i="9"/>
  <c r="D154" i="9"/>
  <c r="D150" i="9"/>
  <c r="D149" i="9"/>
  <c r="D145" i="9"/>
  <c r="D144" i="9"/>
  <c r="D140" i="9"/>
  <c r="D139" i="9"/>
  <c r="D135" i="9"/>
  <c r="D134" i="9"/>
  <c r="D130" i="9"/>
  <c r="D129" i="9"/>
  <c r="D125" i="9"/>
  <c r="D124" i="9"/>
  <c r="D120" i="9"/>
  <c r="D119" i="9"/>
  <c r="D115" i="9"/>
  <c r="D114" i="9"/>
  <c r="D110" i="9"/>
  <c r="D109" i="9"/>
  <c r="D105" i="9"/>
  <c r="D104" i="9"/>
  <c r="D103" i="9"/>
  <c r="D100" i="9"/>
  <c r="D99" i="9"/>
  <c r="D95" i="9"/>
  <c r="D94" i="9"/>
  <c r="D90" i="9"/>
  <c r="D89" i="9"/>
  <c r="D85" i="9"/>
  <c r="D84" i="9"/>
  <c r="D80" i="9"/>
  <c r="D79" i="9"/>
  <c r="D78" i="9"/>
  <c r="D75" i="9"/>
  <c r="D74" i="9"/>
  <c r="D70" i="9"/>
  <c r="D69" i="9"/>
  <c r="D62" i="9"/>
  <c r="D61" i="9"/>
  <c r="D60" i="9"/>
  <c r="D57" i="9"/>
  <c r="D56" i="9"/>
  <c r="D55" i="9"/>
  <c r="D52" i="9"/>
  <c r="D51" i="9"/>
  <c r="D50" i="9"/>
  <c r="D47" i="9"/>
  <c r="D46" i="9"/>
  <c r="D45" i="9"/>
  <c r="D41" i="9"/>
  <c r="D40" i="9"/>
  <c r="D35" i="9"/>
  <c r="D34" i="9"/>
  <c r="D33" i="9"/>
  <c r="D30" i="9"/>
  <c r="D29" i="9"/>
  <c r="D28" i="9"/>
  <c r="D25" i="9"/>
  <c r="D24" i="9"/>
  <c r="D23" i="9"/>
  <c r="D20" i="9"/>
  <c r="D19" i="9"/>
  <c r="D18" i="9"/>
  <c r="D15" i="9"/>
  <c r="D14" i="9"/>
  <c r="D13" i="9"/>
  <c r="D10" i="9"/>
  <c r="D9" i="9"/>
  <c r="D8" i="9"/>
  <c r="A60" i="9"/>
  <c r="A55" i="9"/>
  <c r="A50" i="9"/>
  <c r="A44" i="9"/>
  <c r="A45" i="9"/>
  <c r="D44" i="9"/>
  <c r="D38" i="9"/>
  <c r="D2" i="9"/>
  <c r="A38" i="9"/>
  <c r="A39" i="9"/>
  <c r="A33" i="9"/>
  <c r="A28" i="9"/>
  <c r="A23" i="9"/>
  <c r="A18" i="9"/>
  <c r="A13" i="9"/>
  <c r="A8" i="9"/>
  <c r="A3" i="9"/>
  <c r="A2" i="9"/>
  <c r="A73" i="16"/>
  <c r="A72" i="16"/>
  <c r="A68" i="16"/>
  <c r="A66" i="16"/>
  <c r="A64" i="16"/>
  <c r="A62" i="16"/>
  <c r="A60" i="16"/>
  <c r="A58" i="16"/>
  <c r="A56" i="16"/>
  <c r="A54" i="16"/>
  <c r="A52" i="16"/>
  <c r="A50" i="16"/>
  <c r="A48" i="16"/>
  <c r="A46" i="16"/>
  <c r="A44" i="16"/>
  <c r="A42" i="16"/>
  <c r="A40" i="16"/>
  <c r="A38" i="16"/>
  <c r="A36" i="16"/>
  <c r="A34" i="16"/>
  <c r="A32" i="16"/>
  <c r="A31" i="16"/>
  <c r="A27" i="16"/>
  <c r="A25" i="16"/>
  <c r="A23" i="16"/>
  <c r="A21" i="16"/>
  <c r="A20" i="16"/>
  <c r="A18" i="16"/>
  <c r="A17" i="16"/>
  <c r="A15" i="16"/>
  <c r="A13" i="16"/>
  <c r="A11" i="16"/>
  <c r="A9" i="16"/>
  <c r="A7" i="16"/>
  <c r="A5" i="16"/>
  <c r="A3" i="16"/>
  <c r="A2" i="16"/>
  <c r="A73" i="15"/>
  <c r="A72" i="15"/>
  <c r="A68" i="15"/>
  <c r="A66" i="15"/>
  <c r="A64" i="15"/>
  <c r="A62" i="15"/>
  <c r="A60" i="15"/>
  <c r="A58" i="15"/>
  <c r="A56" i="15"/>
  <c r="A54" i="15"/>
  <c r="A52" i="15"/>
  <c r="A50" i="15"/>
  <c r="A48" i="15"/>
  <c r="A46" i="15"/>
  <c r="A44" i="15"/>
  <c r="A42" i="15"/>
  <c r="A40" i="15"/>
  <c r="A38" i="15"/>
  <c r="A36" i="15"/>
  <c r="A34" i="15"/>
  <c r="A32" i="15"/>
  <c r="A31" i="15"/>
  <c r="A27" i="15"/>
  <c r="A25" i="15"/>
  <c r="A23" i="15"/>
  <c r="A21" i="15"/>
  <c r="A20" i="15"/>
  <c r="A18" i="15"/>
  <c r="A17" i="15"/>
  <c r="A15" i="15"/>
  <c r="A13" i="15"/>
  <c r="A11" i="15"/>
  <c r="A9" i="15"/>
  <c r="A7" i="15"/>
  <c r="A5" i="15"/>
  <c r="A3" i="15"/>
  <c r="A2" i="15"/>
  <c r="A27" i="7"/>
  <c r="A25" i="7"/>
  <c r="A23" i="7"/>
  <c r="A21" i="7"/>
  <c r="A20" i="7"/>
  <c r="A17" i="7"/>
  <c r="A18" i="7"/>
  <c r="A15" i="7"/>
  <c r="A13" i="7"/>
  <c r="A11" i="7"/>
  <c r="A9" i="7"/>
  <c r="A7" i="7"/>
  <c r="A5" i="7"/>
  <c r="A3" i="7"/>
  <c r="A2" i="7"/>
  <c r="A158" i="9"/>
  <c r="A153" i="9"/>
  <c r="A148" i="9"/>
  <c r="A143" i="9"/>
  <c r="A138" i="9"/>
  <c r="A133" i="9"/>
  <c r="A128" i="9"/>
  <c r="A123" i="9"/>
  <c r="A118" i="9"/>
  <c r="A113" i="9"/>
  <c r="A108" i="9"/>
  <c r="A103" i="9"/>
  <c r="D166" i="9"/>
  <c r="D158" i="9"/>
  <c r="D153" i="9"/>
  <c r="D148" i="9"/>
  <c r="D143" i="9"/>
  <c r="D138" i="9"/>
  <c r="D133" i="9"/>
  <c r="D128" i="9"/>
  <c r="D123" i="9"/>
  <c r="D118" i="9"/>
  <c r="D113" i="9"/>
  <c r="D108" i="9"/>
  <c r="D165" i="9"/>
  <c r="A166" i="9"/>
  <c r="A165" i="9"/>
  <c r="A73" i="7"/>
  <c r="A72" i="7"/>
  <c r="A68" i="7"/>
  <c r="A66" i="7"/>
  <c r="A64" i="7"/>
  <c r="A62" i="7"/>
  <c r="A60" i="7"/>
  <c r="A58" i="7"/>
  <c r="A56" i="7"/>
  <c r="A54" i="7"/>
  <c r="A52" i="7"/>
  <c r="A50" i="7"/>
  <c r="A48" i="7"/>
  <c r="A46" i="7"/>
  <c r="A44" i="7"/>
  <c r="A31" i="7"/>
  <c r="D98" i="9"/>
  <c r="D93" i="9"/>
  <c r="D88" i="9"/>
  <c r="D83" i="9"/>
  <c r="D73" i="9"/>
  <c r="D68" i="9"/>
  <c r="A67" i="9"/>
  <c r="D67" i="9"/>
  <c r="A98" i="9"/>
  <c r="A93" i="9"/>
  <c r="A88" i="9"/>
  <c r="A83" i="9"/>
  <c r="A78" i="9"/>
  <c r="A73" i="9"/>
  <c r="A68" i="9"/>
  <c r="A42" i="7"/>
  <c r="A40" i="7"/>
  <c r="A38" i="7"/>
  <c r="A36" i="7"/>
  <c r="A34" i="7"/>
  <c r="A32" i="7"/>
  <c r="D39" i="9"/>
  <c r="D3" i="9"/>
  <c r="D4" i="9"/>
  <c r="D5" i="9"/>
</calcChain>
</file>

<file path=xl/sharedStrings.xml><?xml version="1.0" encoding="utf-8"?>
<sst xmlns="http://schemas.openxmlformats.org/spreadsheetml/2006/main" count="467" uniqueCount="66">
  <si>
    <t>Beoordelaar 1: &lt;&lt;&gt;&gt;</t>
  </si>
  <si>
    <t>Beoordelaar 2: &lt;&lt;&gt;&gt;</t>
  </si>
  <si>
    <t>Beoordelaar 3: &lt;&lt;&gt;&gt;</t>
  </si>
  <si>
    <t>&lt;MOTIVATIE&gt;</t>
  </si>
  <si>
    <t>Consensus</t>
  </si>
  <si>
    <t>SCORE</t>
  </si>
  <si>
    <t>Beoordelaar 1</t>
  </si>
  <si>
    <t>Beoordelaar 2</t>
  </si>
  <si>
    <t>Beoordelaar 3</t>
  </si>
  <si>
    <t>Score:</t>
  </si>
  <si>
    <t>Totaalscore van de bovenstaande items (verkregen o.b.v. consensus)</t>
  </si>
  <si>
    <t>De afzonderlijke items zullen worden beoordeeld met:</t>
  </si>
  <si>
    <t>SCORE:</t>
  </si>
  <si>
    <t>Motivatie consensus</t>
  </si>
  <si>
    <t>&lt;&lt;MOTIVATIE&gt;&gt;</t>
  </si>
  <si>
    <t>Totaal behaalde waarde geboden oplossing:</t>
  </si>
  <si>
    <t>Beoordeling kwaliteit GEBODEN AUDIOVISUELE OPLOSSING &amp; PROEFOPSTELLING</t>
  </si>
  <si>
    <t>Inschrijver &lt;&lt;&gt;&gt;</t>
  </si>
  <si>
    <t>Totaal behaalde waarde proefopstelling:</t>
  </si>
  <si>
    <t xml:space="preserve">1. plan van aanpak </t>
  </si>
  <si>
    <t>2. gespecificeerde offerte</t>
  </si>
  <si>
    <t>3. motivatie</t>
  </si>
  <si>
    <t xml:space="preserve">Om de mate van kwaliteit van de dienstverlening en het inlevingsvermogen van de inschrijver te kunnen beoordelen dient de inschrijver inzake de Digiborden oplossing voor één leslokaal (namelijk het lokaal zoals getoond tijdens de schouw/ locatiebezoek) een plan van aanpak te beschrijven inzake de implementatie van de oplossing om aan de lessen in het primair onderwijs door de leerkracht een interactieve Digibord en moderne invulling te geven. </t>
  </si>
  <si>
    <t>Beoordelingskader proefopstelling (7.7)</t>
  </si>
  <si>
    <t>Beoordelingskader geboden oplossing (7.1)</t>
  </si>
  <si>
    <t>1. Eenvoud opstarten en gebruiken</t>
  </si>
  <si>
    <t>2. Eenvoud en snelheid afsluiten</t>
  </si>
  <si>
    <t>3. Werking van de digitale pen</t>
  </si>
  <si>
    <t>4. Werking touch met hand / vinger</t>
  </si>
  <si>
    <t>5. Werking digitaal whiteboard; schrijffunctie en eenvoud van de bediening vanaf een device</t>
  </si>
  <si>
    <t>6. Werking ‘freezen’ scherm</t>
  </si>
  <si>
    <t>Beter</t>
  </si>
  <si>
    <t>Vergelijkbaar</t>
  </si>
  <si>
    <t>Acceptabel verbeterpunt</t>
  </si>
  <si>
    <t>Onacceptabel verbeterpunt</t>
  </si>
  <si>
    <t>dan huidige oplossing</t>
  </si>
  <si>
    <t>met huidige oplossing</t>
  </si>
  <si>
    <t>Totaal behaalde waarde rekenles:</t>
  </si>
  <si>
    <t xml:space="preserve">Totaal: </t>
  </si>
  <si>
    <t>Wat is het plan van aanpak van inschrijver om te komen tot een tevreden levering, passend bij de omgevingsfactoren in tijd (tijdsplanning) en wie doet wat?</t>
  </si>
  <si>
    <t>Welke voorbereidingen dient opdrachtgever te treffen en welke voorbereidingen zal de opdrachtgever uit handen worden genomen?</t>
  </si>
  <si>
    <t>Welke risico’s ziet inschrijver en welke beheersmaatregelen treft inschrijver?</t>
  </si>
  <si>
    <t>Welke meerwaarde biedt inschrijver boven op het gevraagde om de ICT-afdeling van de opdrachtgever maximaal te ontlasten?</t>
  </si>
  <si>
    <t>Welk type audiosysteem adviseert u, het aantal Watt geluidsvermogen en de kleur?</t>
  </si>
  <si>
    <t>Welke bekabeling, stekkerdozen, opties en overige voorzieningen zijn nodig om het werkend te krijgen?</t>
  </si>
  <si>
    <t>Met wie wil inschrijver communiceren om tot een succesvolle oplevering te kunnen komen?</t>
  </si>
  <si>
    <t>Waarom het plan van aanpak van inschrijver de beste oplossing is voor het type onderwijs van de opdrachtgever.</t>
  </si>
  <si>
    <t>Welke meerwaarde inschrijver heeft voor de docenten.</t>
  </si>
  <si>
    <t xml:space="preserve">De mate van ontzorgen van opdrachtgever door inschrijver. </t>
  </si>
  <si>
    <t xml:space="preserve">Hoe inschrijver zich met haar aangeboden werkwijze onderscheidt met mogelijke andere oplossingen. </t>
  </si>
  <si>
    <t>Beoordelingskader proefopstelling 'taalles' (7.8)</t>
  </si>
  <si>
    <t xml:space="preserve">De werking ten behoeve van een taalles gekoppeld aan het device van de docent. Deze docenten zullen met de eigen de device en software met het aangeboden digibord een proefles geven. </t>
  </si>
  <si>
    <r>
      <t xml:space="preserve">Totaalwaardes GEBODEN AUDIOVISUELE OPLOSSING (7.1)
</t>
    </r>
    <r>
      <rPr>
        <b/>
        <sz val="14"/>
        <color rgb="FFC00000"/>
        <rFont val="Verdana"/>
        <family val="2"/>
      </rPr>
      <t>Wanneer een inschrijver voor dit criterium (criterium 7.1) van de 12 onderdelen 7 keer of meer matig scoort volgt uitsluiting, en waar 'uitsluiting' staat bij een onvoldoende volgt eveneens uitsluiting.</t>
    </r>
  </si>
  <si>
    <t>7. Geluid van de ingebouwde luidsprekers</t>
  </si>
  <si>
    <t>8. Mate van bijgeluiden (koeling)</t>
  </si>
  <si>
    <t>9. Veiligheid; eenvoud overnemen van het digibord door een ongeautoriseerde gebruiker</t>
  </si>
  <si>
    <t>10. Scherpte beeld tot 8,5 meter en invalshoeken vanuit de lessets in het lokaal</t>
  </si>
  <si>
    <t>11. Kwaliteit knoppen (aan/uit/overige)</t>
  </si>
  <si>
    <t>12. Kwaliteit instructiekaart voor een docent</t>
  </si>
  <si>
    <t>13. Kwaliteit glasplaat van het digibord</t>
  </si>
  <si>
    <t>14. Kwaliteit / gebruikersvriendelijkheid van de afstandsbediening</t>
  </si>
  <si>
    <t>15. Kwaliteit aansluitpunten (USB / HDMI)</t>
  </si>
  <si>
    <t>16. Gebruiksgemak aansluitpunten</t>
  </si>
  <si>
    <t>17. Eenvoud koppeling met Airplay 2 en Chromecast 4K</t>
  </si>
  <si>
    <t>18. Kwaliteit wandlift</t>
  </si>
  <si>
    <t>19. Kwaliteit verrijdbaar onderstel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</si>
</sst>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 #,##0.00_-;&quot;€&quot;\ #,##0.00\-"/>
    <numFmt numFmtId="165" formatCode="&quot;€&quot;\ #,##0_-"/>
  </numFmts>
  <fonts count="18" x14ac:knownFonts="1">
    <font>
      <sz val="11"/>
      <color theme="1"/>
      <name val="Calibri"/>
      <family val="2"/>
      <scheme val="minor"/>
    </font>
    <font>
      <b/>
      <sz val="12"/>
      <color theme="1"/>
      <name val="Verdana"/>
      <family val="2"/>
    </font>
    <font>
      <sz val="10"/>
      <color theme="1"/>
      <name val="Verdana"/>
      <family val="2"/>
    </font>
    <font>
      <b/>
      <sz val="10"/>
      <color theme="1"/>
      <name val="Verdana"/>
      <family val="2"/>
    </font>
    <font>
      <b/>
      <sz val="12"/>
      <color theme="0"/>
      <name val="Verdana"/>
      <family val="2"/>
    </font>
    <font>
      <u/>
      <sz val="11"/>
      <color theme="10"/>
      <name val="Calibri"/>
      <family val="2"/>
      <scheme val="minor"/>
    </font>
    <font>
      <u/>
      <sz val="11"/>
      <color theme="11"/>
      <name val="Calibri"/>
      <family val="2"/>
      <scheme val="minor"/>
    </font>
    <font>
      <b/>
      <sz val="11"/>
      <color theme="1"/>
      <name val="Calibri"/>
      <family val="2"/>
      <scheme val="minor"/>
    </font>
    <font>
      <b/>
      <sz val="11"/>
      <color theme="1"/>
      <name val="Verdana"/>
      <family val="2"/>
    </font>
    <font>
      <b/>
      <sz val="8"/>
      <name val="Verdana"/>
      <family val="2"/>
    </font>
    <font>
      <b/>
      <sz val="11"/>
      <color indexed="8"/>
      <name val="Verdana"/>
      <family val="2"/>
    </font>
    <font>
      <b/>
      <sz val="11"/>
      <color theme="0"/>
      <name val="Verdana"/>
      <family val="2"/>
    </font>
    <font>
      <sz val="11"/>
      <color theme="0"/>
      <name val="Calibri"/>
      <family val="2"/>
      <scheme val="minor"/>
    </font>
    <font>
      <sz val="10"/>
      <color theme="0"/>
      <name val="Verdana"/>
      <family val="2"/>
    </font>
    <font>
      <b/>
      <sz val="8"/>
      <color theme="0"/>
      <name val="Verdana"/>
      <family val="2"/>
    </font>
    <font>
      <b/>
      <sz val="9"/>
      <color theme="0"/>
      <name val="Verdana"/>
      <family val="2"/>
    </font>
    <font>
      <b/>
      <sz val="20"/>
      <color theme="0"/>
      <name val="Verdana"/>
      <family val="2"/>
    </font>
    <font>
      <b/>
      <sz val="14"/>
      <color rgb="FFC00000"/>
      <name val="Verdana"/>
      <family val="2"/>
    </font>
  </fonts>
  <fills count="10">
    <fill>
      <patternFill patternType="none"/>
    </fill>
    <fill>
      <patternFill patternType="gray125"/>
    </fill>
    <fill>
      <patternFill patternType="solid">
        <fgColor theme="0"/>
        <bgColor indexed="64"/>
      </patternFill>
    </fill>
    <fill>
      <patternFill patternType="solid">
        <fgColor theme="6" tint="-0.249977111117893"/>
        <bgColor indexed="64"/>
      </patternFill>
    </fill>
    <fill>
      <patternFill patternType="solid">
        <fgColor theme="6" tint="0.59999389629810485"/>
        <bgColor indexed="64"/>
      </patternFill>
    </fill>
    <fill>
      <patternFill patternType="solid">
        <fgColor theme="6" tint="0.39997558519241921"/>
        <bgColor indexed="64"/>
      </patternFill>
    </fill>
    <fill>
      <patternFill patternType="solid">
        <fgColor theme="6" tint="0.79998168889431442"/>
        <bgColor indexed="64"/>
      </patternFill>
    </fill>
    <fill>
      <patternFill patternType="solid">
        <fgColor theme="6"/>
        <bgColor indexed="64"/>
      </patternFill>
    </fill>
    <fill>
      <patternFill patternType="solid">
        <fgColor theme="2"/>
        <bgColor indexed="64"/>
      </patternFill>
    </fill>
    <fill>
      <patternFill patternType="solid">
        <fgColor theme="6" tint="-0.499984740745262"/>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auto="1"/>
      </right>
      <top/>
      <bottom style="thin">
        <color auto="1"/>
      </bottom>
      <diagonal/>
    </border>
    <border>
      <left style="thin">
        <color auto="1"/>
      </left>
      <right/>
      <top style="thin">
        <color auto="1"/>
      </top>
      <bottom/>
      <diagonal/>
    </border>
    <border>
      <left style="thin">
        <color auto="1"/>
      </left>
      <right/>
      <top/>
      <bottom/>
      <diagonal/>
    </border>
    <border>
      <left style="thin">
        <color auto="1"/>
      </left>
      <right style="thin">
        <color auto="1"/>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s>
  <cellStyleXfs count="57">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cellStyleXfs>
  <cellXfs count="81">
    <xf numFmtId="0" fontId="0" fillId="0" borderId="0" xfId="0"/>
    <xf numFmtId="0" fontId="0" fillId="0" borderId="0" xfId="0" applyAlignment="1">
      <alignment wrapText="1"/>
    </xf>
    <xf numFmtId="0" fontId="12" fillId="0" borderId="0" xfId="0" applyFont="1"/>
    <xf numFmtId="165" fontId="3" fillId="2" borderId="4" xfId="0" applyNumberFormat="1" applyFont="1" applyFill="1" applyBorder="1" applyAlignment="1" applyProtection="1">
      <alignment horizontal="center" vertical="center" wrapText="1"/>
      <protection locked="0"/>
    </xf>
    <xf numFmtId="165" fontId="3" fillId="2" borderId="3" xfId="0" applyNumberFormat="1" applyFont="1" applyFill="1" applyBorder="1" applyAlignment="1">
      <alignment horizontal="center" vertical="center" wrapText="1"/>
    </xf>
    <xf numFmtId="0" fontId="2" fillId="2" borderId="8" xfId="0" applyFont="1" applyFill="1" applyBorder="1" applyAlignment="1">
      <alignment horizontal="left" vertical="center" wrapText="1"/>
    </xf>
    <xf numFmtId="0" fontId="11" fillId="2" borderId="8" xfId="0" applyFont="1" applyFill="1" applyBorder="1" applyAlignment="1">
      <alignment horizontal="right" vertical="center" wrapText="1"/>
    </xf>
    <xf numFmtId="0" fontId="4" fillId="2" borderId="8" xfId="0" applyFont="1" applyFill="1" applyBorder="1" applyAlignment="1">
      <alignment horizontal="right" vertical="center" wrapText="1"/>
    </xf>
    <xf numFmtId="0" fontId="9" fillId="7" borderId="1" xfId="0" applyFont="1" applyFill="1" applyBorder="1" applyAlignment="1" applyProtection="1">
      <alignment horizontal="center" vertical="center" wrapText="1"/>
      <protection locked="0"/>
    </xf>
    <xf numFmtId="164" fontId="2" fillId="8" borderId="1" xfId="0" applyNumberFormat="1" applyFont="1" applyFill="1" applyBorder="1" applyAlignment="1">
      <alignment horizontal="center" vertical="center" wrapText="1"/>
    </xf>
    <xf numFmtId="0" fontId="4" fillId="3" borderId="2" xfId="0" applyFont="1" applyFill="1" applyBorder="1" applyAlignment="1" applyProtection="1">
      <alignment horizontal="left" vertical="center" wrapText="1"/>
      <protection locked="0"/>
    </xf>
    <xf numFmtId="0" fontId="4" fillId="2" borderId="8" xfId="0" applyFont="1" applyFill="1" applyBorder="1" applyAlignment="1">
      <alignment horizontal="left" vertical="center" wrapText="1"/>
    </xf>
    <xf numFmtId="0" fontId="2" fillId="0" borderId="0" xfId="0" applyFont="1" applyAlignment="1">
      <alignment wrapText="1"/>
    </xf>
    <xf numFmtId="0" fontId="3" fillId="5" borderId="2" xfId="0" applyFont="1" applyFill="1" applyBorder="1" applyAlignment="1">
      <alignment horizontal="left" vertical="center" wrapText="1"/>
    </xf>
    <xf numFmtId="0" fontId="3" fillId="2" borderId="8" xfId="0" applyFont="1" applyFill="1" applyBorder="1" applyAlignment="1">
      <alignment horizontal="left" vertical="center" wrapText="1"/>
    </xf>
    <xf numFmtId="0" fontId="2" fillId="5" borderId="2" xfId="0" applyFont="1" applyFill="1" applyBorder="1" applyAlignment="1">
      <alignment wrapText="1"/>
    </xf>
    <xf numFmtId="0" fontId="2" fillId="2" borderId="8" xfId="0" applyFont="1" applyFill="1" applyBorder="1" applyAlignment="1">
      <alignment wrapText="1"/>
    </xf>
    <xf numFmtId="0" fontId="2" fillId="5" borderId="4" xfId="0" applyFont="1" applyFill="1" applyBorder="1" applyAlignment="1">
      <alignment wrapText="1"/>
    </xf>
    <xf numFmtId="0" fontId="2" fillId="2" borderId="0" xfId="0" applyFont="1" applyFill="1" applyAlignment="1">
      <alignment wrapText="1"/>
    </xf>
    <xf numFmtId="165" fontId="2" fillId="0" borderId="0" xfId="0" applyNumberFormat="1" applyFont="1" applyAlignment="1">
      <alignment horizontal="center" wrapText="1"/>
    </xf>
    <xf numFmtId="0" fontId="11" fillId="2" borderId="8" xfId="0" applyFont="1" applyFill="1" applyBorder="1" applyAlignment="1">
      <alignment horizontal="left" vertical="center" wrapText="1"/>
    </xf>
    <xf numFmtId="0" fontId="2" fillId="5" borderId="1" xfId="0" applyFont="1" applyFill="1" applyBorder="1" applyAlignment="1">
      <alignment horizontal="center" vertical="center" wrapText="1"/>
    </xf>
    <xf numFmtId="0" fontId="13" fillId="2" borderId="8" xfId="0" applyFont="1" applyFill="1" applyBorder="1" applyAlignment="1">
      <alignment horizontal="center" vertical="center" wrapText="1"/>
    </xf>
    <xf numFmtId="164" fontId="3" fillId="8" borderId="1" xfId="0" applyNumberFormat="1" applyFont="1" applyFill="1" applyBorder="1" applyAlignment="1">
      <alignment horizontal="center" vertical="center" wrapText="1"/>
    </xf>
    <xf numFmtId="0" fontId="7" fillId="0" borderId="0" xfId="0" applyFont="1" applyAlignment="1">
      <alignment wrapText="1"/>
    </xf>
    <xf numFmtId="0" fontId="12" fillId="2" borderId="0" xfId="0" applyFont="1" applyFill="1" applyAlignment="1">
      <alignment wrapText="1"/>
    </xf>
    <xf numFmtId="0" fontId="14" fillId="9" borderId="1" xfId="0" applyFont="1" applyFill="1" applyBorder="1" applyAlignment="1">
      <alignment horizontal="center" vertical="center" wrapText="1"/>
    </xf>
    <xf numFmtId="0" fontId="15" fillId="3" borderId="10" xfId="0" applyFont="1" applyFill="1" applyBorder="1" applyAlignment="1">
      <alignment horizontal="center" vertical="center" wrapText="1"/>
    </xf>
    <xf numFmtId="0" fontId="8" fillId="3" borderId="10" xfId="0" applyFont="1" applyFill="1" applyBorder="1" applyAlignment="1">
      <alignment horizontal="left" vertical="center" wrapText="1"/>
    </xf>
    <xf numFmtId="0" fontId="11" fillId="9" borderId="2" xfId="0" applyFont="1" applyFill="1" applyBorder="1" applyAlignment="1">
      <alignment horizontal="right" vertical="center" wrapText="1"/>
    </xf>
    <xf numFmtId="0" fontId="11" fillId="9" borderId="3" xfId="0" applyFont="1" applyFill="1" applyBorder="1" applyAlignment="1">
      <alignment horizontal="right" vertical="center" wrapText="1"/>
    </xf>
    <xf numFmtId="164" fontId="2" fillId="6" borderId="10" xfId="0" applyNumberFormat="1" applyFont="1" applyFill="1" applyBorder="1" applyAlignment="1" applyProtection="1">
      <alignment horizontal="center" vertical="center" wrapText="1"/>
      <protection locked="0"/>
    </xf>
    <xf numFmtId="0" fontId="8" fillId="3" borderId="1" xfId="0" applyFont="1" applyFill="1" applyBorder="1" applyAlignment="1">
      <alignment horizontal="left" vertical="center" wrapText="1"/>
    </xf>
    <xf numFmtId="0" fontId="15" fillId="3" borderId="1" xfId="0" applyFont="1" applyFill="1" applyBorder="1" applyAlignment="1">
      <alignment horizontal="center" vertical="center" wrapText="1"/>
    </xf>
    <xf numFmtId="0" fontId="2" fillId="5" borderId="3" xfId="0" applyFont="1" applyFill="1" applyBorder="1" applyAlignment="1">
      <alignment wrapText="1"/>
    </xf>
    <xf numFmtId="0" fontId="2" fillId="6" borderId="2" xfId="0" applyFont="1" applyFill="1" applyBorder="1" applyAlignment="1">
      <alignment horizontal="right" vertical="center" wrapText="1" indent="1"/>
    </xf>
    <xf numFmtId="0" fontId="2" fillId="6" borderId="3" xfId="0" applyFont="1" applyFill="1" applyBorder="1" applyAlignment="1">
      <alignment horizontal="left" vertical="center" wrapText="1" indent="1"/>
    </xf>
    <xf numFmtId="0" fontId="3" fillId="8" borderId="1" xfId="0" applyFont="1" applyFill="1" applyBorder="1" applyAlignment="1">
      <alignment horizontal="center" vertical="center" wrapText="1"/>
    </xf>
    <xf numFmtId="0" fontId="2" fillId="6" borderId="2" xfId="0" applyFont="1" applyFill="1" applyBorder="1" applyAlignment="1">
      <alignment horizontal="left" vertical="center" wrapText="1"/>
    </xf>
    <xf numFmtId="0" fontId="2" fillId="6" borderId="3" xfId="0" applyFont="1" applyFill="1" applyBorder="1" applyAlignment="1">
      <alignment horizontal="left" vertical="center" wrapText="1"/>
    </xf>
    <xf numFmtId="0" fontId="1" fillId="7" borderId="2" xfId="0" applyFont="1" applyFill="1" applyBorder="1" applyAlignment="1">
      <alignment horizontal="center" vertical="center"/>
    </xf>
    <xf numFmtId="0" fontId="1" fillId="7" borderId="3" xfId="0" applyFont="1" applyFill="1" applyBorder="1" applyAlignment="1">
      <alignment horizontal="center" vertical="center"/>
    </xf>
    <xf numFmtId="0" fontId="3" fillId="4" borderId="2" xfId="0" applyFont="1" applyFill="1" applyBorder="1" applyAlignment="1">
      <alignment horizontal="left" vertical="center" wrapText="1"/>
    </xf>
    <xf numFmtId="0" fontId="3" fillId="4" borderId="3" xfId="0" applyFont="1" applyFill="1" applyBorder="1" applyAlignment="1">
      <alignment horizontal="left" vertical="center" wrapText="1"/>
    </xf>
    <xf numFmtId="0" fontId="4" fillId="3" borderId="7" xfId="0" applyFont="1" applyFill="1" applyBorder="1" applyAlignment="1">
      <alignment horizontal="center" vertical="center"/>
    </xf>
    <xf numFmtId="0" fontId="4" fillId="3" borderId="0" xfId="0" applyFont="1" applyFill="1" applyAlignment="1">
      <alignment horizontal="center" vertical="center"/>
    </xf>
    <xf numFmtId="0" fontId="3" fillId="7" borderId="2" xfId="0" applyFont="1" applyFill="1" applyBorder="1" applyAlignment="1">
      <alignment horizontal="left" vertical="center" wrapText="1"/>
    </xf>
    <xf numFmtId="0" fontId="3" fillId="7" borderId="3" xfId="0" applyFont="1" applyFill="1" applyBorder="1" applyAlignment="1">
      <alignment horizontal="left" vertical="center" wrapText="1"/>
    </xf>
    <xf numFmtId="0" fontId="3" fillId="5" borderId="2" xfId="0" applyFont="1" applyFill="1" applyBorder="1" applyAlignment="1">
      <alignment horizontal="left" vertical="center" wrapText="1"/>
    </xf>
    <xf numFmtId="0" fontId="3" fillId="5" borderId="3" xfId="0" applyFont="1" applyFill="1" applyBorder="1" applyAlignment="1">
      <alignment horizontal="left" vertical="center" wrapText="1"/>
    </xf>
    <xf numFmtId="0" fontId="2" fillId="4" borderId="2" xfId="0" applyFont="1" applyFill="1" applyBorder="1" applyAlignment="1">
      <alignment horizontal="left" vertical="center" wrapText="1"/>
    </xf>
    <xf numFmtId="0" fontId="2" fillId="4" borderId="3" xfId="0" applyFont="1" applyFill="1" applyBorder="1" applyAlignment="1">
      <alignment horizontal="left" vertical="center" wrapText="1"/>
    </xf>
    <xf numFmtId="0" fontId="2" fillId="4" borderId="6" xfId="0" applyFont="1" applyFill="1" applyBorder="1" applyAlignment="1">
      <alignment horizontal="left" vertical="center" wrapText="1"/>
    </xf>
    <xf numFmtId="0" fontId="2" fillId="4" borderId="7" xfId="0" applyFont="1" applyFill="1" applyBorder="1" applyAlignment="1">
      <alignment horizontal="left" vertical="center" wrapText="1"/>
    </xf>
    <xf numFmtId="165" fontId="3" fillId="6" borderId="4" xfId="0" applyNumberFormat="1" applyFont="1" applyFill="1" applyBorder="1" applyAlignment="1" applyProtection="1">
      <alignment horizontal="center" vertical="center" wrapText="1"/>
      <protection locked="0"/>
    </xf>
    <xf numFmtId="165" fontId="3" fillId="6" borderId="3" xfId="0" applyNumberFormat="1" applyFont="1" applyFill="1" applyBorder="1" applyAlignment="1" applyProtection="1">
      <alignment horizontal="center" vertical="center" wrapText="1"/>
      <protection locked="0"/>
    </xf>
    <xf numFmtId="165" fontId="3" fillId="5" borderId="4" xfId="0" applyNumberFormat="1" applyFont="1" applyFill="1" applyBorder="1" applyAlignment="1">
      <alignment horizontal="center" vertical="center" wrapText="1"/>
    </xf>
    <xf numFmtId="165" fontId="3" fillId="5" borderId="3" xfId="0" applyNumberFormat="1" applyFont="1" applyFill="1" applyBorder="1" applyAlignment="1">
      <alignment horizontal="center" vertical="center" wrapText="1"/>
    </xf>
    <xf numFmtId="165" fontId="3" fillId="6" borderId="9" xfId="0" applyNumberFormat="1" applyFont="1" applyFill="1" applyBorder="1" applyAlignment="1" applyProtection="1">
      <alignment horizontal="center" vertical="center" wrapText="1"/>
      <protection locked="0"/>
    </xf>
    <xf numFmtId="165" fontId="3" fillId="6" borderId="5" xfId="0" applyNumberFormat="1" applyFont="1" applyFill="1" applyBorder="1" applyAlignment="1" applyProtection="1">
      <alignment horizontal="center" vertical="center" wrapText="1"/>
      <protection locked="0"/>
    </xf>
    <xf numFmtId="0" fontId="2" fillId="4" borderId="11" xfId="0" applyFont="1" applyFill="1" applyBorder="1" applyAlignment="1">
      <alignment horizontal="left" vertical="center" wrapText="1"/>
    </xf>
    <xf numFmtId="0" fontId="2" fillId="4" borderId="10" xfId="0" applyFont="1" applyFill="1" applyBorder="1" applyAlignment="1">
      <alignment horizontal="left" vertical="center" wrapText="1"/>
    </xf>
    <xf numFmtId="165" fontId="4" fillId="3" borderId="4" xfId="0" applyNumberFormat="1" applyFont="1" applyFill="1" applyBorder="1" applyAlignment="1" applyProtection="1">
      <alignment horizontal="center" vertical="center" wrapText="1"/>
      <protection locked="0"/>
    </xf>
    <xf numFmtId="165" fontId="4" fillId="3" borderId="3" xfId="0" applyNumberFormat="1" applyFont="1" applyFill="1" applyBorder="1" applyAlignment="1" applyProtection="1">
      <alignment horizontal="center" vertical="center" wrapText="1"/>
      <protection locked="0"/>
    </xf>
    <xf numFmtId="0" fontId="2" fillId="4" borderId="8" xfId="0" applyFont="1" applyFill="1" applyBorder="1" applyAlignment="1">
      <alignment horizontal="left" vertical="center" wrapText="1"/>
    </xf>
    <xf numFmtId="164" fontId="2" fillId="6" borderId="11" xfId="0" applyNumberFormat="1" applyFont="1" applyFill="1" applyBorder="1" applyAlignment="1" applyProtection="1">
      <alignment horizontal="center" vertical="center" wrapText="1"/>
      <protection locked="0"/>
    </xf>
    <xf numFmtId="164" fontId="2" fillId="6" borderId="8" xfId="0" applyNumberFormat="1" applyFont="1" applyFill="1" applyBorder="1" applyAlignment="1" applyProtection="1">
      <alignment horizontal="center" vertical="center" wrapText="1"/>
      <protection locked="0"/>
    </xf>
    <xf numFmtId="164" fontId="2" fillId="6" borderId="10" xfId="0" applyNumberFormat="1" applyFont="1" applyFill="1" applyBorder="1" applyAlignment="1" applyProtection="1">
      <alignment horizontal="center" vertical="center" wrapText="1"/>
      <protection locked="0"/>
    </xf>
    <xf numFmtId="0" fontId="10" fillId="7" borderId="2" xfId="0" applyFont="1" applyFill="1" applyBorder="1" applyAlignment="1">
      <alignment horizontal="right" vertical="center" wrapText="1"/>
    </xf>
    <xf numFmtId="0" fontId="10" fillId="7" borderId="3" xfId="0" applyFont="1" applyFill="1" applyBorder="1" applyAlignment="1">
      <alignment horizontal="right" vertical="center" wrapText="1"/>
    </xf>
    <xf numFmtId="0" fontId="11" fillId="9" borderId="2" xfId="0" applyFont="1" applyFill="1" applyBorder="1" applyAlignment="1">
      <alignment horizontal="right" vertical="center" wrapText="1"/>
    </xf>
    <xf numFmtId="0" fontId="11" fillId="9" borderId="3" xfId="0" applyFont="1" applyFill="1" applyBorder="1" applyAlignment="1">
      <alignment horizontal="right" vertical="center" wrapText="1"/>
    </xf>
    <xf numFmtId="0" fontId="16" fillId="9" borderId="0" xfId="0" applyFont="1" applyFill="1" applyAlignment="1">
      <alignment horizontal="right" vertical="center" wrapText="1"/>
    </xf>
    <xf numFmtId="0" fontId="16" fillId="9" borderId="0" xfId="0" applyFont="1" applyFill="1" applyAlignment="1">
      <alignment horizontal="center" vertical="center" wrapText="1"/>
    </xf>
    <xf numFmtId="0" fontId="1" fillId="7" borderId="2" xfId="0" applyFont="1" applyFill="1" applyBorder="1" applyAlignment="1">
      <alignment horizontal="right" vertical="center" wrapText="1"/>
    </xf>
    <xf numFmtId="0" fontId="1" fillId="7" borderId="3" xfId="0" applyFont="1" applyFill="1" applyBorder="1" applyAlignment="1">
      <alignment horizontal="right" vertical="center" wrapText="1"/>
    </xf>
    <xf numFmtId="0" fontId="1" fillId="4" borderId="2"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11" fillId="0" borderId="0" xfId="0" applyFont="1" applyAlignment="1">
      <alignment horizontal="center" vertical="center" wrapText="1"/>
    </xf>
    <xf numFmtId="0" fontId="16" fillId="9" borderId="0" xfId="0" applyNumberFormat="1" applyFont="1" applyFill="1" applyAlignment="1">
      <alignment horizontal="center" vertical="center" wrapText="1"/>
    </xf>
  </cellXfs>
  <cellStyles count="57">
    <cellStyle name="Gevolgde hyperlink" xfId="2" builtinId="9" hidden="1"/>
    <cellStyle name="Gevolgde hyperlink" xfId="4" builtinId="9" hidden="1"/>
    <cellStyle name="Gevolgde hyperlink" xfId="6" builtinId="9" hidden="1"/>
    <cellStyle name="Gevolgde hyperlink" xfId="8" builtinId="9" hidden="1"/>
    <cellStyle name="Gevolgde hyperlink" xfId="10" builtinId="9" hidden="1"/>
    <cellStyle name="Gevolgde hyperlink" xfId="12" builtinId="9" hidden="1"/>
    <cellStyle name="Gevolgde hyperlink" xfId="14" builtinId="9" hidden="1"/>
    <cellStyle name="Gevolgde hyperlink" xfId="16" builtinId="9" hidden="1"/>
    <cellStyle name="Gevolgde hyperlink" xfId="18" builtinId="9" hidden="1"/>
    <cellStyle name="Gevolgde hyperlink" xfId="20" builtinId="9" hidden="1"/>
    <cellStyle name="Gevolgde hyperlink" xfId="22" builtinId="9" hidden="1"/>
    <cellStyle name="Gevolgde hyperlink" xfId="24" builtinId="9" hidden="1"/>
    <cellStyle name="Gevolgde hyperlink" xfId="26" builtinId="9" hidden="1"/>
    <cellStyle name="Gevolgde hyperlink" xfId="28" builtinId="9" hidden="1"/>
    <cellStyle name="Gevolgde hyperlink" xfId="30" builtinId="9" hidden="1"/>
    <cellStyle name="Gevolgde hyperlink" xfId="32" builtinId="9" hidden="1"/>
    <cellStyle name="Gevolgde hyperlink" xfId="34" builtinId="9" hidden="1"/>
    <cellStyle name="Gevolgde hyperlink" xfId="36" builtinId="9" hidden="1"/>
    <cellStyle name="Gevolgde hyperlink" xfId="38" builtinId="9" hidden="1"/>
    <cellStyle name="Gevolgde hyperlink" xfId="40" builtinId="9" hidden="1"/>
    <cellStyle name="Gevolgde hyperlink" xfId="42" builtinId="9" hidden="1"/>
    <cellStyle name="Gevolgde hyperlink" xfId="44" builtinId="9" hidden="1"/>
    <cellStyle name="Gevolgde hyperlink" xfId="46" builtinId="9" hidden="1"/>
    <cellStyle name="Gevolgde hyperlink" xfId="48" builtinId="9" hidden="1"/>
    <cellStyle name="Gevolgde hyperlink" xfId="50" builtinId="9" hidden="1"/>
    <cellStyle name="Gevolgde hyperlink" xfId="52" builtinId="9" hidden="1"/>
    <cellStyle name="Gevolgde hyperlink" xfId="54" builtinId="9" hidden="1"/>
    <cellStyle name="Gevolgde hyperlink" xfId="56"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Standaard" xfId="0" builtinId="0"/>
  </cellStyles>
  <dxfs count="0"/>
  <tableStyles count="0" defaultTableStyle="TableStyleMedium2" defaultPivotStyle="PivotStyleMedium9"/>
  <colors>
    <mruColors>
      <color rgb="FFF2F2F2"/>
      <color rgb="FFFDE9D9"/>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tabColor theme="6" tint="0.39997558519241921"/>
    <pageSetUpPr fitToPage="1"/>
  </sheetPr>
  <dimension ref="A1:B51"/>
  <sheetViews>
    <sheetView showGridLines="0" topLeftCell="A23" zoomScale="120" zoomScaleNormal="120" workbookViewId="0">
      <selection activeCell="A41" sqref="A41:B41"/>
    </sheetView>
  </sheetViews>
  <sheetFormatPr baseColWidth="10" defaultColWidth="8.83203125" defaultRowHeight="15" x14ac:dyDescent="0.2"/>
  <cols>
    <col min="1" max="2" width="50.83203125" customWidth="1"/>
  </cols>
  <sheetData>
    <row r="1" spans="1:2" ht="30" customHeight="1" x14ac:dyDescent="0.2">
      <c r="A1" s="44" t="s">
        <v>16</v>
      </c>
      <c r="B1" s="45"/>
    </row>
    <row r="2" spans="1:2" s="1" customFormat="1" ht="100" customHeight="1" x14ac:dyDescent="0.2">
      <c r="A2" s="46" t="s">
        <v>22</v>
      </c>
      <c r="B2" s="47"/>
    </row>
    <row r="3" spans="1:2" s="1" customFormat="1" ht="30" customHeight="1" x14ac:dyDescent="0.2">
      <c r="A3" s="48" t="s">
        <v>24</v>
      </c>
      <c r="B3" s="49"/>
    </row>
    <row r="4" spans="1:2" ht="35" customHeight="1" x14ac:dyDescent="0.2">
      <c r="A4" s="50" t="s">
        <v>19</v>
      </c>
      <c r="B4" s="51"/>
    </row>
    <row r="5" spans="1:2" ht="35" customHeight="1" x14ac:dyDescent="0.2">
      <c r="A5" s="38" t="s">
        <v>39</v>
      </c>
      <c r="B5" s="39"/>
    </row>
    <row r="6" spans="1:2" ht="35" customHeight="1" x14ac:dyDescent="0.2">
      <c r="A6" s="38" t="s">
        <v>40</v>
      </c>
      <c r="B6" s="39"/>
    </row>
    <row r="7" spans="1:2" ht="35" customHeight="1" x14ac:dyDescent="0.2">
      <c r="A7" s="38" t="s">
        <v>41</v>
      </c>
      <c r="B7" s="39"/>
    </row>
    <row r="8" spans="1:2" ht="35" customHeight="1" x14ac:dyDescent="0.2">
      <c r="A8" s="38" t="s">
        <v>42</v>
      </c>
      <c r="B8" s="39"/>
    </row>
    <row r="9" spans="1:2" ht="35" customHeight="1" x14ac:dyDescent="0.2">
      <c r="A9" s="38" t="s">
        <v>43</v>
      </c>
      <c r="B9" s="39"/>
    </row>
    <row r="10" spans="1:2" ht="35" customHeight="1" x14ac:dyDescent="0.2">
      <c r="A10" s="38" t="s">
        <v>44</v>
      </c>
      <c r="B10" s="39"/>
    </row>
    <row r="11" spans="1:2" ht="35" customHeight="1" x14ac:dyDescent="0.2">
      <c r="A11" s="38" t="s">
        <v>45</v>
      </c>
      <c r="B11" s="39"/>
    </row>
    <row r="12" spans="1:2" ht="35" customHeight="1" x14ac:dyDescent="0.2">
      <c r="A12" s="50" t="s">
        <v>20</v>
      </c>
      <c r="B12" s="51"/>
    </row>
    <row r="13" spans="1:2" ht="35" customHeight="1" x14ac:dyDescent="0.2">
      <c r="A13" s="38" t="s">
        <v>20</v>
      </c>
      <c r="B13" s="39"/>
    </row>
    <row r="14" spans="1:2" ht="35" customHeight="1" x14ac:dyDescent="0.2">
      <c r="A14" s="50" t="s">
        <v>21</v>
      </c>
      <c r="B14" s="51"/>
    </row>
    <row r="15" spans="1:2" ht="35" customHeight="1" x14ac:dyDescent="0.2">
      <c r="A15" s="38" t="s">
        <v>46</v>
      </c>
      <c r="B15" s="39"/>
    </row>
    <row r="16" spans="1:2" ht="35" customHeight="1" x14ac:dyDescent="0.2">
      <c r="A16" s="38" t="s">
        <v>47</v>
      </c>
      <c r="B16" s="39"/>
    </row>
    <row r="17" spans="1:2" ht="35" customHeight="1" x14ac:dyDescent="0.2">
      <c r="A17" s="38" t="s">
        <v>48</v>
      </c>
      <c r="B17" s="39"/>
    </row>
    <row r="18" spans="1:2" ht="35" customHeight="1" x14ac:dyDescent="0.2">
      <c r="A18" s="38" t="s">
        <v>49</v>
      </c>
      <c r="B18" s="39"/>
    </row>
    <row r="19" spans="1:2" s="1" customFormat="1" ht="30" customHeight="1" x14ac:dyDescent="0.2">
      <c r="A19" s="42" t="s">
        <v>10</v>
      </c>
      <c r="B19" s="43"/>
    </row>
    <row r="20" spans="1:2" ht="20" customHeight="1" x14ac:dyDescent="0.2">
      <c r="A20" s="40"/>
      <c r="B20" s="41"/>
    </row>
    <row r="21" spans="1:2" s="1" customFormat="1" ht="30" customHeight="1" x14ac:dyDescent="0.2">
      <c r="A21" s="42" t="s">
        <v>23</v>
      </c>
      <c r="B21" s="43"/>
    </row>
    <row r="22" spans="1:2" ht="35" customHeight="1" x14ac:dyDescent="0.2">
      <c r="A22" s="38" t="s">
        <v>25</v>
      </c>
      <c r="B22" s="39"/>
    </row>
    <row r="23" spans="1:2" ht="35" customHeight="1" x14ac:dyDescent="0.2">
      <c r="A23" s="38" t="s">
        <v>26</v>
      </c>
      <c r="B23" s="39"/>
    </row>
    <row r="24" spans="1:2" ht="35" customHeight="1" x14ac:dyDescent="0.2">
      <c r="A24" s="38" t="s">
        <v>27</v>
      </c>
      <c r="B24" s="39"/>
    </row>
    <row r="25" spans="1:2" ht="35" customHeight="1" x14ac:dyDescent="0.2">
      <c r="A25" s="38" t="s">
        <v>28</v>
      </c>
      <c r="B25" s="39"/>
    </row>
    <row r="26" spans="1:2" ht="35" customHeight="1" x14ac:dyDescent="0.2">
      <c r="A26" s="38" t="s">
        <v>29</v>
      </c>
      <c r="B26" s="39"/>
    </row>
    <row r="27" spans="1:2" ht="35" customHeight="1" x14ac:dyDescent="0.2">
      <c r="A27" s="38" t="s">
        <v>30</v>
      </c>
      <c r="B27" s="39"/>
    </row>
    <row r="28" spans="1:2" ht="35" customHeight="1" x14ac:dyDescent="0.2">
      <c r="A28" s="38" t="s">
        <v>53</v>
      </c>
      <c r="B28" s="39"/>
    </row>
    <row r="29" spans="1:2" ht="35" customHeight="1" x14ac:dyDescent="0.2">
      <c r="A29" s="38" t="s">
        <v>54</v>
      </c>
      <c r="B29" s="39"/>
    </row>
    <row r="30" spans="1:2" ht="35" customHeight="1" x14ac:dyDescent="0.2">
      <c r="A30" s="38" t="s">
        <v>55</v>
      </c>
      <c r="B30" s="39"/>
    </row>
    <row r="31" spans="1:2" ht="35" customHeight="1" x14ac:dyDescent="0.2">
      <c r="A31" s="38" t="s">
        <v>56</v>
      </c>
      <c r="B31" s="39"/>
    </row>
    <row r="32" spans="1:2" ht="35" customHeight="1" x14ac:dyDescent="0.2">
      <c r="A32" s="38" t="s">
        <v>57</v>
      </c>
      <c r="B32" s="39"/>
    </row>
    <row r="33" spans="1:2" ht="35" customHeight="1" x14ac:dyDescent="0.2">
      <c r="A33" s="38" t="s">
        <v>58</v>
      </c>
      <c r="B33" s="39"/>
    </row>
    <row r="34" spans="1:2" ht="35" customHeight="1" x14ac:dyDescent="0.2">
      <c r="A34" s="38" t="s">
        <v>59</v>
      </c>
      <c r="B34" s="39"/>
    </row>
    <row r="35" spans="1:2" ht="35" customHeight="1" x14ac:dyDescent="0.2">
      <c r="A35" s="38" t="s">
        <v>60</v>
      </c>
      <c r="B35" s="39"/>
    </row>
    <row r="36" spans="1:2" ht="35" customHeight="1" x14ac:dyDescent="0.2">
      <c r="A36" s="38" t="s">
        <v>61</v>
      </c>
      <c r="B36" s="39"/>
    </row>
    <row r="37" spans="1:2" ht="35" customHeight="1" x14ac:dyDescent="0.2">
      <c r="A37" s="38" t="s">
        <v>62</v>
      </c>
      <c r="B37" s="39"/>
    </row>
    <row r="38" spans="1:2" ht="35" customHeight="1" x14ac:dyDescent="0.2">
      <c r="A38" s="38" t="s">
        <v>63</v>
      </c>
      <c r="B38" s="39"/>
    </row>
    <row r="39" spans="1:2" ht="35" customHeight="1" x14ac:dyDescent="0.2">
      <c r="A39" s="38" t="s">
        <v>64</v>
      </c>
      <c r="B39" s="39"/>
    </row>
    <row r="40" spans="1:2" ht="35" customHeight="1" x14ac:dyDescent="0.2">
      <c r="A40" s="38" t="s">
        <v>65</v>
      </c>
      <c r="B40" s="39"/>
    </row>
    <row r="41" spans="1:2" s="1" customFormat="1" ht="30" customHeight="1" x14ac:dyDescent="0.2">
      <c r="A41" s="42" t="s">
        <v>10</v>
      </c>
      <c r="B41" s="43"/>
    </row>
    <row r="42" spans="1:2" ht="20" customHeight="1" x14ac:dyDescent="0.2">
      <c r="A42" s="40"/>
      <c r="B42" s="41"/>
    </row>
    <row r="43" spans="1:2" s="1" customFormat="1" ht="30" customHeight="1" x14ac:dyDescent="0.2">
      <c r="A43" s="42" t="s">
        <v>50</v>
      </c>
      <c r="B43" s="43"/>
    </row>
    <row r="44" spans="1:2" ht="50" customHeight="1" x14ac:dyDescent="0.2">
      <c r="A44" s="38" t="s">
        <v>51</v>
      </c>
      <c r="B44" s="39"/>
    </row>
    <row r="45" spans="1:2" ht="20" customHeight="1" x14ac:dyDescent="0.2">
      <c r="A45" s="40"/>
      <c r="B45" s="41"/>
    </row>
    <row r="46" spans="1:2" s="1" customFormat="1" ht="30" customHeight="1" x14ac:dyDescent="0.2">
      <c r="A46" s="42" t="s">
        <v>11</v>
      </c>
      <c r="B46" s="43"/>
    </row>
    <row r="47" spans="1:2" ht="28" customHeight="1" x14ac:dyDescent="0.2">
      <c r="A47" s="35" t="s">
        <v>31</v>
      </c>
      <c r="B47" s="36" t="s">
        <v>35</v>
      </c>
    </row>
    <row r="48" spans="1:2" ht="28" customHeight="1" x14ac:dyDescent="0.2">
      <c r="A48" s="35" t="s">
        <v>32</v>
      </c>
      <c r="B48" s="36" t="s">
        <v>36</v>
      </c>
    </row>
    <row r="49" spans="1:2" ht="28" customHeight="1" x14ac:dyDescent="0.2">
      <c r="A49" s="35" t="s">
        <v>33</v>
      </c>
      <c r="B49" s="36" t="s">
        <v>36</v>
      </c>
    </row>
    <row r="50" spans="1:2" ht="28" customHeight="1" x14ac:dyDescent="0.2">
      <c r="A50" s="35" t="s">
        <v>34</v>
      </c>
      <c r="B50" s="36" t="s">
        <v>36</v>
      </c>
    </row>
    <row r="51" spans="1:2" x14ac:dyDescent="0.2">
      <c r="A51" s="2" t="s">
        <v>12</v>
      </c>
    </row>
  </sheetData>
  <sheetProtection algorithmName="SHA-512" hashValue="0YU2d5DauSV9bBF+uQLeH/qjrfK+Bp5AVdHUeAYqscAiiaBdrBg/uEKDCHB+rkKGp+rsKo83+HNC8T70eHD6kQ==" saltValue="HB8gqRAGcsQidZIV3MtWjA==" spinCount="100000" sheet="1" objects="1" scenarios="1"/>
  <mergeCells count="46">
    <mergeCell ref="A46:B46"/>
    <mergeCell ref="A4:B4"/>
    <mergeCell ref="A12:B12"/>
    <mergeCell ref="A14:B14"/>
    <mergeCell ref="A22:B22"/>
    <mergeCell ref="A23:B23"/>
    <mergeCell ref="A20:B20"/>
    <mergeCell ref="A32:B32"/>
    <mergeCell ref="A33:B33"/>
    <mergeCell ref="A34:B34"/>
    <mergeCell ref="A35:B35"/>
    <mergeCell ref="A36:B36"/>
    <mergeCell ref="A37:B37"/>
    <mergeCell ref="A38:B38"/>
    <mergeCell ref="A39:B39"/>
    <mergeCell ref="A40:B40"/>
    <mergeCell ref="A1:B1"/>
    <mergeCell ref="A2:B2"/>
    <mergeCell ref="A42:B42"/>
    <mergeCell ref="A3:B3"/>
    <mergeCell ref="A19:B19"/>
    <mergeCell ref="A21:B21"/>
    <mergeCell ref="A41:B41"/>
    <mergeCell ref="A24:B24"/>
    <mergeCell ref="A25:B25"/>
    <mergeCell ref="A26:B26"/>
    <mergeCell ref="A27:B27"/>
    <mergeCell ref="A28:B28"/>
    <mergeCell ref="A29:B29"/>
    <mergeCell ref="A30:B30"/>
    <mergeCell ref="A31:B31"/>
    <mergeCell ref="A44:B44"/>
    <mergeCell ref="A45:B45"/>
    <mergeCell ref="A43:B43"/>
    <mergeCell ref="A5:B5"/>
    <mergeCell ref="A6:B6"/>
    <mergeCell ref="A7:B7"/>
    <mergeCell ref="A8:B8"/>
    <mergeCell ref="A9:B9"/>
    <mergeCell ref="A10:B10"/>
    <mergeCell ref="A11:B11"/>
    <mergeCell ref="A13:B13"/>
    <mergeCell ref="A15:B15"/>
    <mergeCell ref="A16:B16"/>
    <mergeCell ref="A17:B17"/>
    <mergeCell ref="A18:B18"/>
  </mergeCells>
  <pageMargins left="0.31496062992125984" right="0.31496062992125984" top="0.35433070866141736" bottom="0.35433070866141736" header="0.31496062992125984" footer="0.31496062992125984"/>
  <pageSetup paperSize="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tabColor theme="3" tint="0.79998168889431442"/>
    <pageSetUpPr fitToPage="1"/>
  </sheetPr>
  <dimension ref="A1:D74"/>
  <sheetViews>
    <sheetView showGridLines="0" zoomScale="110" zoomScaleNormal="110" zoomScalePageLayoutView="85" workbookViewId="0">
      <pane xSplit="1" ySplit="1" topLeftCell="B53" activePane="bottomRight" state="frozen"/>
      <selection pane="topRight" activeCell="B1" sqref="B1"/>
      <selection pane="bottomLeft" activeCell="A2" sqref="A2"/>
      <selection pane="bottomRight" activeCell="B44" sqref="A44:XFD45"/>
    </sheetView>
  </sheetViews>
  <sheetFormatPr baseColWidth="10" defaultColWidth="8.83203125" defaultRowHeight="13" x14ac:dyDescent="0.15"/>
  <cols>
    <col min="1" max="1" width="71.33203125" style="12" customWidth="1"/>
    <col min="2" max="2" width="2.83203125" style="18" customWidth="1"/>
    <col min="3" max="3" width="25.83203125" style="19" customWidth="1"/>
    <col min="4" max="4" width="3.83203125" style="19" customWidth="1"/>
    <col min="5" max="16384" width="8.83203125" style="12"/>
  </cols>
  <sheetData>
    <row r="1" spans="1:4" ht="50" customHeight="1" x14ac:dyDescent="0.15">
      <c r="A1" s="10" t="s">
        <v>0</v>
      </c>
      <c r="B1" s="11"/>
      <c r="C1" s="62" t="s">
        <v>17</v>
      </c>
      <c r="D1" s="63"/>
    </row>
    <row r="2" spans="1:4" ht="40" customHeight="1" x14ac:dyDescent="0.15">
      <c r="A2" s="13" t="str">
        <f>'Beoordelen geboden oplossing'!A4</f>
        <v xml:space="preserve">1. plan van aanpak </v>
      </c>
      <c r="B2" s="14"/>
      <c r="C2" s="56" t="s">
        <v>9</v>
      </c>
      <c r="D2" s="57"/>
    </row>
    <row r="3" spans="1:4" ht="20" customHeight="1" x14ac:dyDescent="0.15">
      <c r="A3" s="52" t="str">
        <f>'Beoordelen geboden oplossing'!A5</f>
        <v>Wat is het plan van aanpak van inschrijver om te komen tot een tevreden levering, passend bij de omgevingsfactoren in tijd (tijdsplanning) en wie doet wat?</v>
      </c>
      <c r="B3" s="5"/>
      <c r="C3" s="3" t="s">
        <v>12</v>
      </c>
      <c r="D3" s="4"/>
    </row>
    <row r="4" spans="1:4" ht="130" customHeight="1" x14ac:dyDescent="0.15">
      <c r="A4" s="53"/>
      <c r="B4" s="5"/>
      <c r="C4" s="54" t="s">
        <v>3</v>
      </c>
      <c r="D4" s="55"/>
    </row>
    <row r="5" spans="1:4" ht="20" customHeight="1" x14ac:dyDescent="0.15">
      <c r="A5" s="52" t="str">
        <f>'Beoordelen geboden oplossing'!A6</f>
        <v>Welke voorbereidingen dient opdrachtgever te treffen en welke voorbereidingen zal de opdrachtgever uit handen worden genomen?</v>
      </c>
      <c r="B5" s="5"/>
      <c r="C5" s="3" t="s">
        <v>12</v>
      </c>
      <c r="D5" s="4"/>
    </row>
    <row r="6" spans="1:4" ht="130" customHeight="1" x14ac:dyDescent="0.15">
      <c r="A6" s="53"/>
      <c r="B6" s="5"/>
      <c r="C6" s="54" t="s">
        <v>3</v>
      </c>
      <c r="D6" s="55"/>
    </row>
    <row r="7" spans="1:4" ht="20" customHeight="1" x14ac:dyDescent="0.15">
      <c r="A7" s="52" t="str">
        <f>'Beoordelen geboden oplossing'!A7</f>
        <v>Welke risico’s ziet inschrijver en welke beheersmaatregelen treft inschrijver?</v>
      </c>
      <c r="B7" s="5"/>
      <c r="C7" s="3" t="s">
        <v>12</v>
      </c>
      <c r="D7" s="4"/>
    </row>
    <row r="8" spans="1:4" ht="130" customHeight="1" x14ac:dyDescent="0.15">
      <c r="A8" s="53"/>
      <c r="B8" s="5"/>
      <c r="C8" s="54" t="s">
        <v>3</v>
      </c>
      <c r="D8" s="55"/>
    </row>
    <row r="9" spans="1:4" ht="20" customHeight="1" x14ac:dyDescent="0.15">
      <c r="A9" s="52" t="str">
        <f>'Beoordelen geboden oplossing'!A8</f>
        <v>Welke meerwaarde biedt inschrijver boven op het gevraagde om de ICT-afdeling van de opdrachtgever maximaal te ontlasten?</v>
      </c>
      <c r="B9" s="5"/>
      <c r="C9" s="3" t="s">
        <v>12</v>
      </c>
      <c r="D9" s="4"/>
    </row>
    <row r="10" spans="1:4" ht="130" customHeight="1" x14ac:dyDescent="0.15">
      <c r="A10" s="53"/>
      <c r="B10" s="5"/>
      <c r="C10" s="54" t="s">
        <v>3</v>
      </c>
      <c r="D10" s="55"/>
    </row>
    <row r="11" spans="1:4" ht="20" customHeight="1" x14ac:dyDescent="0.15">
      <c r="A11" s="52" t="str">
        <f>'Beoordelen geboden oplossing'!A9</f>
        <v>Welk type audiosysteem adviseert u, het aantal Watt geluidsvermogen en de kleur?</v>
      </c>
      <c r="B11" s="5"/>
      <c r="C11" s="3" t="s">
        <v>12</v>
      </c>
      <c r="D11" s="4"/>
    </row>
    <row r="12" spans="1:4" ht="130" customHeight="1" x14ac:dyDescent="0.15">
      <c r="A12" s="53"/>
      <c r="B12" s="5"/>
      <c r="C12" s="54" t="s">
        <v>3</v>
      </c>
      <c r="D12" s="55"/>
    </row>
    <row r="13" spans="1:4" ht="20" customHeight="1" x14ac:dyDescent="0.15">
      <c r="A13" s="52" t="str">
        <f>'Beoordelen geboden oplossing'!A10</f>
        <v>Welke bekabeling, stekkerdozen, opties en overige voorzieningen zijn nodig om het werkend te krijgen?</v>
      </c>
      <c r="B13" s="5"/>
      <c r="C13" s="3" t="s">
        <v>12</v>
      </c>
      <c r="D13" s="4"/>
    </row>
    <row r="14" spans="1:4" ht="130" customHeight="1" x14ac:dyDescent="0.15">
      <c r="A14" s="53"/>
      <c r="B14" s="5"/>
      <c r="C14" s="54" t="s">
        <v>3</v>
      </c>
      <c r="D14" s="55"/>
    </row>
    <row r="15" spans="1:4" ht="20" customHeight="1" x14ac:dyDescent="0.15">
      <c r="A15" s="52" t="str">
        <f>'Beoordelen geboden oplossing'!A11</f>
        <v>Met wie wil inschrijver communiceren om tot een succesvolle oplevering te kunnen komen?</v>
      </c>
      <c r="B15" s="5"/>
      <c r="C15" s="3" t="s">
        <v>12</v>
      </c>
      <c r="D15" s="4"/>
    </row>
    <row r="16" spans="1:4" ht="130" customHeight="1" x14ac:dyDescent="0.15">
      <c r="A16" s="53"/>
      <c r="B16" s="5"/>
      <c r="C16" s="54" t="s">
        <v>3</v>
      </c>
      <c r="D16" s="55"/>
    </row>
    <row r="17" spans="1:4" ht="40" customHeight="1" x14ac:dyDescent="0.15">
      <c r="A17" s="13" t="str">
        <f>'Beoordelen geboden oplossing'!A12</f>
        <v>2. gespecificeerde offerte</v>
      </c>
      <c r="B17" s="14"/>
      <c r="C17" s="56" t="s">
        <v>9</v>
      </c>
      <c r="D17" s="57"/>
    </row>
    <row r="18" spans="1:4" ht="20" customHeight="1" x14ac:dyDescent="0.15">
      <c r="A18" s="52" t="str">
        <f>'Beoordelen geboden oplossing'!A12</f>
        <v>2. gespecificeerde offerte</v>
      </c>
      <c r="B18" s="5"/>
      <c r="C18" s="3" t="s">
        <v>5</v>
      </c>
      <c r="D18" s="4"/>
    </row>
    <row r="19" spans="1:4" ht="130" customHeight="1" x14ac:dyDescent="0.15">
      <c r="A19" s="53"/>
      <c r="B19" s="5"/>
      <c r="C19" s="54" t="s">
        <v>3</v>
      </c>
      <c r="D19" s="55"/>
    </row>
    <row r="20" spans="1:4" ht="40" customHeight="1" x14ac:dyDescent="0.15">
      <c r="A20" s="13" t="str">
        <f>'Beoordelen geboden oplossing'!A14</f>
        <v>3. motivatie</v>
      </c>
      <c r="B20" s="14"/>
      <c r="C20" s="56" t="s">
        <v>9</v>
      </c>
      <c r="D20" s="57"/>
    </row>
    <row r="21" spans="1:4" ht="20" customHeight="1" x14ac:dyDescent="0.15">
      <c r="A21" s="52" t="str">
        <f>'Beoordelen geboden oplossing'!A15</f>
        <v>Waarom het plan van aanpak van inschrijver de beste oplossing is voor het type onderwijs van de opdrachtgever.</v>
      </c>
      <c r="B21" s="5"/>
      <c r="C21" s="3" t="s">
        <v>5</v>
      </c>
      <c r="D21" s="4"/>
    </row>
    <row r="22" spans="1:4" ht="130" customHeight="1" x14ac:dyDescent="0.15">
      <c r="A22" s="53"/>
      <c r="B22" s="5"/>
      <c r="C22" s="58" t="s">
        <v>3</v>
      </c>
      <c r="D22" s="59"/>
    </row>
    <row r="23" spans="1:4" ht="20" customHeight="1" x14ac:dyDescent="0.15">
      <c r="A23" s="52" t="str">
        <f>'Beoordelen geboden oplossing'!A16</f>
        <v>Welke meerwaarde inschrijver heeft voor de docenten.</v>
      </c>
      <c r="B23" s="5"/>
      <c r="C23" s="3" t="s">
        <v>5</v>
      </c>
      <c r="D23" s="4"/>
    </row>
    <row r="24" spans="1:4" ht="130" customHeight="1" x14ac:dyDescent="0.15">
      <c r="A24" s="53"/>
      <c r="B24" s="5"/>
      <c r="C24" s="58" t="s">
        <v>3</v>
      </c>
      <c r="D24" s="59"/>
    </row>
    <row r="25" spans="1:4" ht="20" customHeight="1" x14ac:dyDescent="0.15">
      <c r="A25" s="52" t="str">
        <f>'Beoordelen geboden oplossing'!A17</f>
        <v xml:space="preserve">De mate van ontzorgen van opdrachtgever door inschrijver. </v>
      </c>
      <c r="B25" s="5"/>
      <c r="C25" s="3" t="s">
        <v>5</v>
      </c>
      <c r="D25" s="4"/>
    </row>
    <row r="26" spans="1:4" ht="130" customHeight="1" x14ac:dyDescent="0.15">
      <c r="A26" s="53"/>
      <c r="B26" s="5"/>
      <c r="C26" s="58" t="s">
        <v>3</v>
      </c>
      <c r="D26" s="59"/>
    </row>
    <row r="27" spans="1:4" ht="20" customHeight="1" x14ac:dyDescent="0.15">
      <c r="A27" s="52" t="str">
        <f>'Beoordelen geboden oplossing'!A18</f>
        <v xml:space="preserve">Hoe inschrijver zich met haar aangeboden werkwijze onderscheidt met mogelijke andere oplossingen. </v>
      </c>
      <c r="B27" s="5"/>
      <c r="C27" s="3" t="s">
        <v>5</v>
      </c>
      <c r="D27" s="4"/>
    </row>
    <row r="28" spans="1:4" ht="130" customHeight="1" x14ac:dyDescent="0.15">
      <c r="A28" s="53"/>
      <c r="B28" s="5"/>
      <c r="C28" s="58" t="s">
        <v>3</v>
      </c>
      <c r="D28" s="59"/>
    </row>
    <row r="29" spans="1:4" ht="20" customHeight="1" x14ac:dyDescent="0.15">
      <c r="A29" s="15"/>
      <c r="B29" s="16"/>
      <c r="C29" s="17"/>
      <c r="D29" s="34"/>
    </row>
    <row r="31" spans="1:4" ht="40" customHeight="1" x14ac:dyDescent="0.15">
      <c r="A31" s="13" t="str">
        <f>'Beoordelen geboden oplossing'!A21</f>
        <v>Beoordelingskader proefopstelling (7.7)</v>
      </c>
      <c r="B31" s="14"/>
      <c r="C31" s="56" t="s">
        <v>9</v>
      </c>
      <c r="D31" s="57"/>
    </row>
    <row r="32" spans="1:4" ht="20" customHeight="1" x14ac:dyDescent="0.15">
      <c r="A32" s="52" t="str">
        <f>'Beoordelen geboden oplossing'!A22</f>
        <v>1. Eenvoud opstarten en gebruiken</v>
      </c>
      <c r="B32" s="5"/>
      <c r="C32" s="3" t="s">
        <v>5</v>
      </c>
      <c r="D32" s="4"/>
    </row>
    <row r="33" spans="1:4" ht="130" customHeight="1" x14ac:dyDescent="0.15">
      <c r="A33" s="53"/>
      <c r="B33" s="5"/>
      <c r="C33" s="54" t="s">
        <v>3</v>
      </c>
      <c r="D33" s="55"/>
    </row>
    <row r="34" spans="1:4" ht="20" customHeight="1" x14ac:dyDescent="0.15">
      <c r="A34" s="52" t="str">
        <f>'Beoordelen geboden oplossing'!A23</f>
        <v>2. Eenvoud en snelheid afsluiten</v>
      </c>
      <c r="B34" s="5"/>
      <c r="C34" s="3" t="s">
        <v>5</v>
      </c>
      <c r="D34" s="4"/>
    </row>
    <row r="35" spans="1:4" ht="130" customHeight="1" x14ac:dyDescent="0.15">
      <c r="A35" s="53"/>
      <c r="B35" s="5"/>
      <c r="C35" s="54" t="s">
        <v>3</v>
      </c>
      <c r="D35" s="55"/>
    </row>
    <row r="36" spans="1:4" ht="20" customHeight="1" x14ac:dyDescent="0.15">
      <c r="A36" s="52" t="str">
        <f>'Beoordelen geboden oplossing'!A24</f>
        <v>3. Werking van de digitale pen</v>
      </c>
      <c r="B36" s="5"/>
      <c r="C36" s="3" t="s">
        <v>5</v>
      </c>
      <c r="D36" s="4"/>
    </row>
    <row r="37" spans="1:4" ht="130" customHeight="1" x14ac:dyDescent="0.15">
      <c r="A37" s="53"/>
      <c r="B37" s="5"/>
      <c r="C37" s="58" t="s">
        <v>3</v>
      </c>
      <c r="D37" s="59"/>
    </row>
    <row r="38" spans="1:4" ht="20" customHeight="1" x14ac:dyDescent="0.15">
      <c r="A38" s="52" t="str">
        <f>'Beoordelen geboden oplossing'!A25</f>
        <v>4. Werking touch met hand / vinger</v>
      </c>
      <c r="B38" s="5"/>
      <c r="C38" s="3" t="s">
        <v>5</v>
      </c>
      <c r="D38" s="4"/>
    </row>
    <row r="39" spans="1:4" ht="130" customHeight="1" x14ac:dyDescent="0.15">
      <c r="A39" s="53"/>
      <c r="B39" s="5"/>
      <c r="C39" s="54" t="s">
        <v>3</v>
      </c>
      <c r="D39" s="55"/>
    </row>
    <row r="40" spans="1:4" ht="20" customHeight="1" x14ac:dyDescent="0.15">
      <c r="A40" s="52" t="str">
        <f>'Beoordelen geboden oplossing'!A26</f>
        <v>5. Werking digitaal whiteboard; schrijffunctie en eenvoud van de bediening vanaf een device</v>
      </c>
      <c r="B40" s="5"/>
      <c r="C40" s="3" t="s">
        <v>5</v>
      </c>
      <c r="D40" s="4"/>
    </row>
    <row r="41" spans="1:4" ht="130" customHeight="1" x14ac:dyDescent="0.15">
      <c r="A41" s="53"/>
      <c r="B41" s="5"/>
      <c r="C41" s="54" t="s">
        <v>3</v>
      </c>
      <c r="D41" s="55"/>
    </row>
    <row r="42" spans="1:4" ht="20" customHeight="1" x14ac:dyDescent="0.15">
      <c r="A42" s="52" t="str">
        <f>'Beoordelen geboden oplossing'!A27</f>
        <v>6. Werking ‘freezen’ scherm</v>
      </c>
      <c r="B42" s="5"/>
      <c r="C42" s="3" t="s">
        <v>5</v>
      </c>
      <c r="D42" s="4"/>
    </row>
    <row r="43" spans="1:4" ht="130" customHeight="1" x14ac:dyDescent="0.15">
      <c r="A43" s="53"/>
      <c r="B43" s="5"/>
      <c r="C43" s="54" t="s">
        <v>3</v>
      </c>
      <c r="D43" s="55"/>
    </row>
    <row r="44" spans="1:4" ht="20" customHeight="1" x14ac:dyDescent="0.15">
      <c r="A44" s="52" t="str">
        <f>'Beoordelen geboden oplossing'!A28</f>
        <v>7. Geluid van de ingebouwde luidsprekers</v>
      </c>
      <c r="B44" s="5"/>
      <c r="C44" s="3" t="s">
        <v>5</v>
      </c>
      <c r="D44" s="4"/>
    </row>
    <row r="45" spans="1:4" ht="130" customHeight="1" x14ac:dyDescent="0.15">
      <c r="A45" s="53"/>
      <c r="B45" s="5"/>
      <c r="C45" s="54" t="s">
        <v>3</v>
      </c>
      <c r="D45" s="55"/>
    </row>
    <row r="46" spans="1:4" ht="20" customHeight="1" x14ac:dyDescent="0.15">
      <c r="A46" s="52" t="str">
        <f>'Beoordelen geboden oplossing'!A29</f>
        <v>8. Mate van bijgeluiden (koeling)</v>
      </c>
      <c r="B46" s="5"/>
      <c r="C46" s="3" t="s">
        <v>5</v>
      </c>
      <c r="D46" s="4"/>
    </row>
    <row r="47" spans="1:4" ht="130" customHeight="1" x14ac:dyDescent="0.15">
      <c r="A47" s="53"/>
      <c r="B47" s="5"/>
      <c r="C47" s="54" t="s">
        <v>3</v>
      </c>
      <c r="D47" s="55"/>
    </row>
    <row r="48" spans="1:4" ht="20" customHeight="1" x14ac:dyDescent="0.15">
      <c r="A48" s="52" t="str">
        <f>'Beoordelen geboden oplossing'!A30</f>
        <v>9. Veiligheid; eenvoud overnemen van het digibord door een ongeautoriseerde gebruiker</v>
      </c>
      <c r="B48" s="5"/>
      <c r="C48" s="3" t="s">
        <v>5</v>
      </c>
      <c r="D48" s="4"/>
    </row>
    <row r="49" spans="1:4" ht="130" customHeight="1" x14ac:dyDescent="0.15">
      <c r="A49" s="53"/>
      <c r="B49" s="5"/>
      <c r="C49" s="54" t="s">
        <v>3</v>
      </c>
      <c r="D49" s="55"/>
    </row>
    <row r="50" spans="1:4" ht="20" customHeight="1" x14ac:dyDescent="0.15">
      <c r="A50" s="52" t="str">
        <f>'Beoordelen geboden oplossing'!A31</f>
        <v>10. Scherpte beeld tot 8,5 meter en invalshoeken vanuit de lessets in het lokaal</v>
      </c>
      <c r="B50" s="5"/>
      <c r="C50" s="3" t="s">
        <v>5</v>
      </c>
      <c r="D50" s="4"/>
    </row>
    <row r="51" spans="1:4" ht="130" customHeight="1" x14ac:dyDescent="0.15">
      <c r="A51" s="53"/>
      <c r="B51" s="5"/>
      <c r="C51" s="54" t="s">
        <v>3</v>
      </c>
      <c r="D51" s="55"/>
    </row>
    <row r="52" spans="1:4" ht="20" customHeight="1" x14ac:dyDescent="0.15">
      <c r="A52" s="52" t="str">
        <f>'Beoordelen geboden oplossing'!A32</f>
        <v>11. Kwaliteit knoppen (aan/uit/overige)</v>
      </c>
      <c r="B52" s="5"/>
      <c r="C52" s="3" t="s">
        <v>5</v>
      </c>
      <c r="D52" s="4"/>
    </row>
    <row r="53" spans="1:4" ht="130" customHeight="1" x14ac:dyDescent="0.15">
      <c r="A53" s="53"/>
      <c r="B53" s="5"/>
      <c r="C53" s="54" t="s">
        <v>3</v>
      </c>
      <c r="D53" s="55"/>
    </row>
    <row r="54" spans="1:4" ht="20" customHeight="1" x14ac:dyDescent="0.15">
      <c r="A54" s="52" t="str">
        <f>'Beoordelen geboden oplossing'!A33</f>
        <v>12. Kwaliteit instructiekaart voor een docent</v>
      </c>
      <c r="B54" s="5"/>
      <c r="C54" s="3" t="s">
        <v>5</v>
      </c>
      <c r="D54" s="4"/>
    </row>
    <row r="55" spans="1:4" ht="130" customHeight="1" x14ac:dyDescent="0.15">
      <c r="A55" s="53"/>
      <c r="B55" s="5"/>
      <c r="C55" s="54" t="s">
        <v>3</v>
      </c>
      <c r="D55" s="55"/>
    </row>
    <row r="56" spans="1:4" ht="20" customHeight="1" x14ac:dyDescent="0.15">
      <c r="A56" s="52" t="str">
        <f>'Beoordelen geboden oplossing'!A34</f>
        <v>13. Kwaliteit glasplaat van het digibord</v>
      </c>
      <c r="B56" s="5"/>
      <c r="C56" s="3" t="s">
        <v>5</v>
      </c>
      <c r="D56" s="4"/>
    </row>
    <row r="57" spans="1:4" ht="130" customHeight="1" x14ac:dyDescent="0.15">
      <c r="A57" s="53"/>
      <c r="B57" s="5"/>
      <c r="C57" s="54" t="s">
        <v>3</v>
      </c>
      <c r="D57" s="55"/>
    </row>
    <row r="58" spans="1:4" ht="20" customHeight="1" x14ac:dyDescent="0.15">
      <c r="A58" s="52" t="str">
        <f>'Beoordelen geboden oplossing'!A35</f>
        <v>14. Kwaliteit / gebruikersvriendelijkheid van de afstandsbediening</v>
      </c>
      <c r="B58" s="5"/>
      <c r="C58" s="3" t="s">
        <v>5</v>
      </c>
      <c r="D58" s="4"/>
    </row>
    <row r="59" spans="1:4" ht="130" customHeight="1" x14ac:dyDescent="0.15">
      <c r="A59" s="53"/>
      <c r="B59" s="5"/>
      <c r="C59" s="54" t="s">
        <v>3</v>
      </c>
      <c r="D59" s="55"/>
    </row>
    <row r="60" spans="1:4" ht="20" customHeight="1" x14ac:dyDescent="0.15">
      <c r="A60" s="52" t="str">
        <f>'Beoordelen geboden oplossing'!A36</f>
        <v>15. Kwaliteit aansluitpunten (USB / HDMI)</v>
      </c>
      <c r="B60" s="5"/>
      <c r="C60" s="3" t="s">
        <v>5</v>
      </c>
      <c r="D60" s="4"/>
    </row>
    <row r="61" spans="1:4" ht="130" customHeight="1" x14ac:dyDescent="0.15">
      <c r="A61" s="53"/>
      <c r="B61" s="5"/>
      <c r="C61" s="54" t="s">
        <v>3</v>
      </c>
      <c r="D61" s="55"/>
    </row>
    <row r="62" spans="1:4" ht="20" customHeight="1" x14ac:dyDescent="0.15">
      <c r="A62" s="52" t="str">
        <f>'Beoordelen geboden oplossing'!A37</f>
        <v>16. Gebruiksgemak aansluitpunten</v>
      </c>
      <c r="B62" s="5"/>
      <c r="C62" s="3" t="s">
        <v>5</v>
      </c>
      <c r="D62" s="4"/>
    </row>
    <row r="63" spans="1:4" ht="130" customHeight="1" x14ac:dyDescent="0.15">
      <c r="A63" s="53"/>
      <c r="B63" s="5"/>
      <c r="C63" s="54" t="s">
        <v>3</v>
      </c>
      <c r="D63" s="55"/>
    </row>
    <row r="64" spans="1:4" ht="20" customHeight="1" x14ac:dyDescent="0.15">
      <c r="A64" s="52" t="str">
        <f>'Beoordelen geboden oplossing'!A38</f>
        <v>17. Eenvoud koppeling met Airplay 2 en Chromecast 4K</v>
      </c>
      <c r="B64" s="5"/>
      <c r="C64" s="3" t="s">
        <v>5</v>
      </c>
      <c r="D64" s="4"/>
    </row>
    <row r="65" spans="1:4" ht="130" customHeight="1" x14ac:dyDescent="0.15">
      <c r="A65" s="53"/>
      <c r="B65" s="5"/>
      <c r="C65" s="54" t="s">
        <v>3</v>
      </c>
      <c r="D65" s="55"/>
    </row>
    <row r="66" spans="1:4" ht="20" customHeight="1" x14ac:dyDescent="0.15">
      <c r="A66" s="52" t="str">
        <f>'Beoordelen geboden oplossing'!A39</f>
        <v>18. Kwaliteit wandlift</v>
      </c>
      <c r="B66" s="5"/>
      <c r="C66" s="3" t="s">
        <v>12</v>
      </c>
      <c r="D66" s="4"/>
    </row>
    <row r="67" spans="1:4" ht="130" customHeight="1" x14ac:dyDescent="0.15">
      <c r="A67" s="53"/>
      <c r="B67" s="5"/>
      <c r="C67" s="54" t="s">
        <v>3</v>
      </c>
      <c r="D67" s="55"/>
    </row>
    <row r="68" spans="1:4" ht="20" customHeight="1" x14ac:dyDescent="0.15">
      <c r="A68" s="52" t="str">
        <f>'Beoordelen geboden oplossing'!A40</f>
        <v>19. Kwaliteit verrijdbaar onderstel</v>
      </c>
      <c r="B68" s="5"/>
      <c r="C68" s="3" t="s">
        <v>5</v>
      </c>
      <c r="D68" s="4"/>
    </row>
    <row r="69" spans="1:4" ht="130" customHeight="1" x14ac:dyDescent="0.15">
      <c r="A69" s="53"/>
      <c r="B69" s="5"/>
      <c r="C69" s="54" t="s">
        <v>3</v>
      </c>
      <c r="D69" s="55"/>
    </row>
    <row r="70" spans="1:4" ht="20" customHeight="1" x14ac:dyDescent="0.15">
      <c r="A70" s="15"/>
      <c r="B70" s="16"/>
      <c r="C70" s="17"/>
      <c r="D70" s="34"/>
    </row>
    <row r="72" spans="1:4" ht="40" customHeight="1" x14ac:dyDescent="0.15">
      <c r="A72" s="13" t="str">
        <f>'Beoordelen geboden oplossing'!A43</f>
        <v>Beoordelingskader proefopstelling 'taalles' (7.8)</v>
      </c>
      <c r="B72" s="14"/>
      <c r="C72" s="56" t="s">
        <v>9</v>
      </c>
      <c r="D72" s="57"/>
    </row>
    <row r="73" spans="1:4" ht="20" customHeight="1" x14ac:dyDescent="0.15">
      <c r="A73" s="60" t="str">
        <f>'Beoordelen geboden oplossing'!A44</f>
        <v xml:space="preserve">De werking ten behoeve van een taalles gekoppeld aan het device van de docent. Deze docenten zullen met de eigen de device en software met het aangeboden digibord een proefles geven. </v>
      </c>
      <c r="B73" s="5"/>
      <c r="C73" s="3" t="s">
        <v>12</v>
      </c>
      <c r="D73" s="4"/>
    </row>
    <row r="74" spans="1:4" ht="130" customHeight="1" x14ac:dyDescent="0.15">
      <c r="A74" s="61"/>
      <c r="B74" s="5"/>
      <c r="C74" s="54" t="s">
        <v>3</v>
      </c>
      <c r="D74" s="55"/>
    </row>
  </sheetData>
  <sheetProtection algorithmName="SHA-512" hashValue="EplDOIbzOuoEDtJbhsdUrN5GVZzSsIpXj5hghl7c42Qk/WGg3HWNDZNaObI0nomrEPeYErCrj8EK+miBR6Ma1w==" saltValue="y/fghMOs7+kdEzUuBGKbBw==" spinCount="100000" sheet="1" objects="1" scenarios="1"/>
  <mergeCells count="70">
    <mergeCell ref="C2:D2"/>
    <mergeCell ref="C1:D1"/>
    <mergeCell ref="A3:A4"/>
    <mergeCell ref="A18:A19"/>
    <mergeCell ref="C4:D4"/>
    <mergeCell ref="C19:D19"/>
    <mergeCell ref="A5:A6"/>
    <mergeCell ref="C6:D6"/>
    <mergeCell ref="A7:A8"/>
    <mergeCell ref="C8:D8"/>
    <mergeCell ref="A9:A10"/>
    <mergeCell ref="C10:D10"/>
    <mergeCell ref="A11:A12"/>
    <mergeCell ref="C12:D12"/>
    <mergeCell ref="A13:A14"/>
    <mergeCell ref="C14:D14"/>
    <mergeCell ref="C31:D31"/>
    <mergeCell ref="A32:A33"/>
    <mergeCell ref="C33:D33"/>
    <mergeCell ref="A34:A35"/>
    <mergeCell ref="C35:D35"/>
    <mergeCell ref="A42:A43"/>
    <mergeCell ref="C43:D43"/>
    <mergeCell ref="A44:A45"/>
    <mergeCell ref="C45:D45"/>
    <mergeCell ref="A36:A37"/>
    <mergeCell ref="C37:D37"/>
    <mergeCell ref="A38:A39"/>
    <mergeCell ref="C39:D39"/>
    <mergeCell ref="A40:A41"/>
    <mergeCell ref="C41:D41"/>
    <mergeCell ref="A46:A47"/>
    <mergeCell ref="C47:D47"/>
    <mergeCell ref="A48:A49"/>
    <mergeCell ref="C49:D49"/>
    <mergeCell ref="A50:A51"/>
    <mergeCell ref="C51:D51"/>
    <mergeCell ref="A52:A53"/>
    <mergeCell ref="C53:D53"/>
    <mergeCell ref="A54:A55"/>
    <mergeCell ref="C55:D55"/>
    <mergeCell ref="A56:A57"/>
    <mergeCell ref="C57:D57"/>
    <mergeCell ref="A58:A59"/>
    <mergeCell ref="C59:D59"/>
    <mergeCell ref="A60:A61"/>
    <mergeCell ref="C61:D61"/>
    <mergeCell ref="A62:A63"/>
    <mergeCell ref="C63:D63"/>
    <mergeCell ref="C72:D72"/>
    <mergeCell ref="A73:A74"/>
    <mergeCell ref="C74:D74"/>
    <mergeCell ref="A64:A65"/>
    <mergeCell ref="C65:D65"/>
    <mergeCell ref="A66:A67"/>
    <mergeCell ref="C67:D67"/>
    <mergeCell ref="A68:A69"/>
    <mergeCell ref="C69:D69"/>
    <mergeCell ref="A15:A16"/>
    <mergeCell ref="C16:D16"/>
    <mergeCell ref="C17:D17"/>
    <mergeCell ref="A27:A28"/>
    <mergeCell ref="C28:D28"/>
    <mergeCell ref="C20:D20"/>
    <mergeCell ref="A23:A24"/>
    <mergeCell ref="C24:D24"/>
    <mergeCell ref="A25:A26"/>
    <mergeCell ref="C26:D26"/>
    <mergeCell ref="A21:A22"/>
    <mergeCell ref="C22:D22"/>
  </mergeCells>
  <dataValidations count="1">
    <dataValidation type="list" errorStyle="warning" allowBlank="1" showErrorMessage="1" error="Voer juiste waarde in. " sqref="C3 C18 C21 C32 C34 C40 C36 C38 C42 C44 C46 C48 C50 C52 C54 C56 C58 C60 C62 C64 C66 C68 C73 C5 C7 C9 C11 C13 C15 C23 C25 C27" xr:uid="{00000000-0002-0000-0100-000000000000}">
      <formula1>SCORE</formula1>
    </dataValidation>
  </dataValidations>
  <pageMargins left="0.7" right="0.7" top="0.75" bottom="0.75" header="0.3" footer="0.3"/>
  <pageSetup paperSize="8" scale="4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59999389629810485"/>
    <pageSetUpPr fitToPage="1"/>
  </sheetPr>
  <dimension ref="A1:D74"/>
  <sheetViews>
    <sheetView showGridLines="0" zoomScale="110" zoomScaleNormal="110" zoomScalePageLayoutView="85" workbookViewId="0">
      <pane xSplit="1" ySplit="1" topLeftCell="B41" activePane="bottomRight" state="frozen"/>
      <selection pane="topRight" activeCell="B1" sqref="B1"/>
      <selection pane="bottomLeft" activeCell="A2" sqref="A2"/>
      <selection pane="bottomRight" activeCell="B44" sqref="A44:XFD45"/>
    </sheetView>
  </sheetViews>
  <sheetFormatPr baseColWidth="10" defaultColWidth="8.83203125" defaultRowHeight="13" x14ac:dyDescent="0.15"/>
  <cols>
    <col min="1" max="1" width="71.33203125" style="12" customWidth="1"/>
    <col min="2" max="2" width="2.83203125" style="18" customWidth="1"/>
    <col min="3" max="3" width="25.83203125" style="19" customWidth="1"/>
    <col min="4" max="4" width="3.83203125" style="19" customWidth="1"/>
    <col min="5" max="16384" width="8.83203125" style="12"/>
  </cols>
  <sheetData>
    <row r="1" spans="1:4" ht="50" customHeight="1" x14ac:dyDescent="0.15">
      <c r="A1" s="10" t="s">
        <v>1</v>
      </c>
      <c r="B1" s="11"/>
      <c r="C1" s="62" t="s">
        <v>17</v>
      </c>
      <c r="D1" s="63"/>
    </row>
    <row r="2" spans="1:4" ht="40" customHeight="1" x14ac:dyDescent="0.15">
      <c r="A2" s="13" t="str">
        <f>'Beoordelen geboden oplossing'!A4</f>
        <v xml:space="preserve">1. plan van aanpak </v>
      </c>
      <c r="B2" s="14"/>
      <c r="C2" s="56" t="s">
        <v>9</v>
      </c>
      <c r="D2" s="57"/>
    </row>
    <row r="3" spans="1:4" ht="20" customHeight="1" x14ac:dyDescent="0.15">
      <c r="A3" s="52" t="str">
        <f>'Beoordelen geboden oplossing'!A5</f>
        <v>Wat is het plan van aanpak van inschrijver om te komen tot een tevreden levering, passend bij de omgevingsfactoren in tijd (tijdsplanning) en wie doet wat?</v>
      </c>
      <c r="B3" s="5"/>
      <c r="C3" s="3" t="s">
        <v>12</v>
      </c>
      <c r="D3" s="4"/>
    </row>
    <row r="4" spans="1:4" ht="130" customHeight="1" x14ac:dyDescent="0.15">
      <c r="A4" s="53"/>
      <c r="B4" s="5"/>
      <c r="C4" s="54" t="s">
        <v>3</v>
      </c>
      <c r="D4" s="55"/>
    </row>
    <row r="5" spans="1:4" ht="20" customHeight="1" x14ac:dyDescent="0.15">
      <c r="A5" s="52" t="str">
        <f>'Beoordelen geboden oplossing'!A6</f>
        <v>Welke voorbereidingen dient opdrachtgever te treffen en welke voorbereidingen zal de opdrachtgever uit handen worden genomen?</v>
      </c>
      <c r="B5" s="5"/>
      <c r="C5" s="3" t="s">
        <v>12</v>
      </c>
      <c r="D5" s="4"/>
    </row>
    <row r="6" spans="1:4" ht="130" customHeight="1" x14ac:dyDescent="0.15">
      <c r="A6" s="53"/>
      <c r="B6" s="5"/>
      <c r="C6" s="54" t="s">
        <v>3</v>
      </c>
      <c r="D6" s="55"/>
    </row>
    <row r="7" spans="1:4" ht="20" customHeight="1" x14ac:dyDescent="0.15">
      <c r="A7" s="52" t="str">
        <f>'Beoordelen geboden oplossing'!A7</f>
        <v>Welke risico’s ziet inschrijver en welke beheersmaatregelen treft inschrijver?</v>
      </c>
      <c r="B7" s="5"/>
      <c r="C7" s="3" t="s">
        <v>12</v>
      </c>
      <c r="D7" s="4"/>
    </row>
    <row r="8" spans="1:4" ht="130" customHeight="1" x14ac:dyDescent="0.15">
      <c r="A8" s="53"/>
      <c r="B8" s="5"/>
      <c r="C8" s="54" t="s">
        <v>3</v>
      </c>
      <c r="D8" s="55"/>
    </row>
    <row r="9" spans="1:4" ht="20" customHeight="1" x14ac:dyDescent="0.15">
      <c r="A9" s="52" t="str">
        <f>'Beoordelen geboden oplossing'!A8</f>
        <v>Welke meerwaarde biedt inschrijver boven op het gevraagde om de ICT-afdeling van de opdrachtgever maximaal te ontlasten?</v>
      </c>
      <c r="B9" s="5"/>
      <c r="C9" s="3" t="s">
        <v>12</v>
      </c>
      <c r="D9" s="4"/>
    </row>
    <row r="10" spans="1:4" ht="130" customHeight="1" x14ac:dyDescent="0.15">
      <c r="A10" s="53"/>
      <c r="B10" s="5"/>
      <c r="C10" s="54" t="s">
        <v>3</v>
      </c>
      <c r="D10" s="55"/>
    </row>
    <row r="11" spans="1:4" ht="20" customHeight="1" x14ac:dyDescent="0.15">
      <c r="A11" s="52" t="str">
        <f>'Beoordelen geboden oplossing'!A9</f>
        <v>Welk type audiosysteem adviseert u, het aantal Watt geluidsvermogen en de kleur?</v>
      </c>
      <c r="B11" s="5"/>
      <c r="C11" s="3" t="s">
        <v>12</v>
      </c>
      <c r="D11" s="4"/>
    </row>
    <row r="12" spans="1:4" ht="130" customHeight="1" x14ac:dyDescent="0.15">
      <c r="A12" s="53"/>
      <c r="B12" s="5"/>
      <c r="C12" s="54" t="s">
        <v>3</v>
      </c>
      <c r="D12" s="55"/>
    </row>
    <row r="13" spans="1:4" ht="20" customHeight="1" x14ac:dyDescent="0.15">
      <c r="A13" s="52" t="str">
        <f>'Beoordelen geboden oplossing'!A10</f>
        <v>Welke bekabeling, stekkerdozen, opties en overige voorzieningen zijn nodig om het werkend te krijgen?</v>
      </c>
      <c r="B13" s="5"/>
      <c r="C13" s="3" t="s">
        <v>12</v>
      </c>
      <c r="D13" s="4"/>
    </row>
    <row r="14" spans="1:4" ht="130" customHeight="1" x14ac:dyDescent="0.15">
      <c r="A14" s="53"/>
      <c r="B14" s="5"/>
      <c r="C14" s="54" t="s">
        <v>3</v>
      </c>
      <c r="D14" s="55"/>
    </row>
    <row r="15" spans="1:4" ht="20" customHeight="1" x14ac:dyDescent="0.15">
      <c r="A15" s="52" t="str">
        <f>'Beoordelen geboden oplossing'!A11</f>
        <v>Met wie wil inschrijver communiceren om tot een succesvolle oplevering te kunnen komen?</v>
      </c>
      <c r="B15" s="5"/>
      <c r="C15" s="3" t="s">
        <v>12</v>
      </c>
      <c r="D15" s="4"/>
    </row>
    <row r="16" spans="1:4" ht="130" customHeight="1" x14ac:dyDescent="0.15">
      <c r="A16" s="53"/>
      <c r="B16" s="5"/>
      <c r="C16" s="54" t="s">
        <v>3</v>
      </c>
      <c r="D16" s="55"/>
    </row>
    <row r="17" spans="1:4" ht="40" customHeight="1" x14ac:dyDescent="0.15">
      <c r="A17" s="13" t="str">
        <f>'Beoordelen geboden oplossing'!A12</f>
        <v>2. gespecificeerde offerte</v>
      </c>
      <c r="B17" s="14"/>
      <c r="C17" s="56" t="s">
        <v>9</v>
      </c>
      <c r="D17" s="57"/>
    </row>
    <row r="18" spans="1:4" ht="20" customHeight="1" x14ac:dyDescent="0.15">
      <c r="A18" s="52" t="str">
        <f>'Beoordelen geboden oplossing'!A12</f>
        <v>2. gespecificeerde offerte</v>
      </c>
      <c r="B18" s="5"/>
      <c r="C18" s="3" t="s">
        <v>5</v>
      </c>
      <c r="D18" s="4"/>
    </row>
    <row r="19" spans="1:4" ht="130" customHeight="1" x14ac:dyDescent="0.15">
      <c r="A19" s="53"/>
      <c r="B19" s="5"/>
      <c r="C19" s="54" t="s">
        <v>3</v>
      </c>
      <c r="D19" s="55"/>
    </row>
    <row r="20" spans="1:4" ht="40" customHeight="1" x14ac:dyDescent="0.15">
      <c r="A20" s="13" t="str">
        <f>'Beoordelen geboden oplossing'!A14</f>
        <v>3. motivatie</v>
      </c>
      <c r="B20" s="14"/>
      <c r="C20" s="56" t="s">
        <v>9</v>
      </c>
      <c r="D20" s="57"/>
    </row>
    <row r="21" spans="1:4" ht="20" customHeight="1" x14ac:dyDescent="0.15">
      <c r="A21" s="52" t="str">
        <f>'Beoordelen geboden oplossing'!A15</f>
        <v>Waarom het plan van aanpak van inschrijver de beste oplossing is voor het type onderwijs van de opdrachtgever.</v>
      </c>
      <c r="B21" s="5"/>
      <c r="C21" s="3" t="s">
        <v>5</v>
      </c>
      <c r="D21" s="4"/>
    </row>
    <row r="22" spans="1:4" ht="130" customHeight="1" x14ac:dyDescent="0.15">
      <c r="A22" s="53"/>
      <c r="B22" s="5"/>
      <c r="C22" s="58" t="s">
        <v>3</v>
      </c>
      <c r="D22" s="59"/>
    </row>
    <row r="23" spans="1:4" ht="20" customHeight="1" x14ac:dyDescent="0.15">
      <c r="A23" s="52" t="str">
        <f>'Beoordelen geboden oplossing'!A16</f>
        <v>Welke meerwaarde inschrijver heeft voor de docenten.</v>
      </c>
      <c r="B23" s="5"/>
      <c r="C23" s="3" t="s">
        <v>5</v>
      </c>
      <c r="D23" s="4"/>
    </row>
    <row r="24" spans="1:4" ht="130" customHeight="1" x14ac:dyDescent="0.15">
      <c r="A24" s="53"/>
      <c r="B24" s="5"/>
      <c r="C24" s="58" t="s">
        <v>3</v>
      </c>
      <c r="D24" s="59"/>
    </row>
    <row r="25" spans="1:4" ht="20" customHeight="1" x14ac:dyDescent="0.15">
      <c r="A25" s="52" t="str">
        <f>'Beoordelen geboden oplossing'!A17</f>
        <v xml:space="preserve">De mate van ontzorgen van opdrachtgever door inschrijver. </v>
      </c>
      <c r="B25" s="5"/>
      <c r="C25" s="3" t="s">
        <v>5</v>
      </c>
      <c r="D25" s="4"/>
    </row>
    <row r="26" spans="1:4" ht="130" customHeight="1" x14ac:dyDescent="0.15">
      <c r="A26" s="53"/>
      <c r="B26" s="5"/>
      <c r="C26" s="58" t="s">
        <v>3</v>
      </c>
      <c r="D26" s="59"/>
    </row>
    <row r="27" spans="1:4" ht="20" customHeight="1" x14ac:dyDescent="0.15">
      <c r="A27" s="52" t="str">
        <f>'Beoordelen geboden oplossing'!A18</f>
        <v xml:space="preserve">Hoe inschrijver zich met haar aangeboden werkwijze onderscheidt met mogelijke andere oplossingen. </v>
      </c>
      <c r="B27" s="5"/>
      <c r="C27" s="3" t="s">
        <v>5</v>
      </c>
      <c r="D27" s="4"/>
    </row>
    <row r="28" spans="1:4" ht="130" customHeight="1" x14ac:dyDescent="0.15">
      <c r="A28" s="53"/>
      <c r="B28" s="5"/>
      <c r="C28" s="58" t="s">
        <v>3</v>
      </c>
      <c r="D28" s="59"/>
    </row>
    <row r="29" spans="1:4" ht="20" customHeight="1" x14ac:dyDescent="0.15">
      <c r="A29" s="15"/>
      <c r="B29" s="16"/>
      <c r="C29" s="17"/>
      <c r="D29" s="34"/>
    </row>
    <row r="31" spans="1:4" ht="40" customHeight="1" x14ac:dyDescent="0.15">
      <c r="A31" s="13" t="str">
        <f>'Beoordelen geboden oplossing'!A21</f>
        <v>Beoordelingskader proefopstelling (7.7)</v>
      </c>
      <c r="B31" s="14"/>
      <c r="C31" s="56" t="s">
        <v>9</v>
      </c>
      <c r="D31" s="57"/>
    </row>
    <row r="32" spans="1:4" ht="20" customHeight="1" x14ac:dyDescent="0.15">
      <c r="A32" s="52" t="str">
        <f>'Beoordelen geboden oplossing'!A22</f>
        <v>1. Eenvoud opstarten en gebruiken</v>
      </c>
      <c r="B32" s="5"/>
      <c r="C32" s="3" t="s">
        <v>5</v>
      </c>
      <c r="D32" s="4"/>
    </row>
    <row r="33" spans="1:4" ht="130" customHeight="1" x14ac:dyDescent="0.15">
      <c r="A33" s="53"/>
      <c r="B33" s="5"/>
      <c r="C33" s="54" t="s">
        <v>3</v>
      </c>
      <c r="D33" s="55"/>
    </row>
    <row r="34" spans="1:4" ht="20" customHeight="1" x14ac:dyDescent="0.15">
      <c r="A34" s="52" t="str">
        <f>'Beoordelen geboden oplossing'!A23</f>
        <v>2. Eenvoud en snelheid afsluiten</v>
      </c>
      <c r="B34" s="5"/>
      <c r="C34" s="3" t="s">
        <v>5</v>
      </c>
      <c r="D34" s="4"/>
    </row>
    <row r="35" spans="1:4" ht="130" customHeight="1" x14ac:dyDescent="0.15">
      <c r="A35" s="53"/>
      <c r="B35" s="5"/>
      <c r="C35" s="54" t="s">
        <v>3</v>
      </c>
      <c r="D35" s="55"/>
    </row>
    <row r="36" spans="1:4" ht="20" customHeight="1" x14ac:dyDescent="0.15">
      <c r="A36" s="52" t="str">
        <f>'Beoordelen geboden oplossing'!A24</f>
        <v>3. Werking van de digitale pen</v>
      </c>
      <c r="B36" s="5"/>
      <c r="C36" s="3" t="s">
        <v>5</v>
      </c>
      <c r="D36" s="4"/>
    </row>
    <row r="37" spans="1:4" ht="130" customHeight="1" x14ac:dyDescent="0.15">
      <c r="A37" s="53"/>
      <c r="B37" s="5"/>
      <c r="C37" s="58" t="s">
        <v>3</v>
      </c>
      <c r="D37" s="59"/>
    </row>
    <row r="38" spans="1:4" ht="20" customHeight="1" x14ac:dyDescent="0.15">
      <c r="A38" s="52" t="str">
        <f>'Beoordelen geboden oplossing'!A25</f>
        <v>4. Werking touch met hand / vinger</v>
      </c>
      <c r="B38" s="5"/>
      <c r="C38" s="3" t="s">
        <v>5</v>
      </c>
      <c r="D38" s="4"/>
    </row>
    <row r="39" spans="1:4" ht="130" customHeight="1" x14ac:dyDescent="0.15">
      <c r="A39" s="53"/>
      <c r="B39" s="5"/>
      <c r="C39" s="54" t="s">
        <v>3</v>
      </c>
      <c r="D39" s="55"/>
    </row>
    <row r="40" spans="1:4" ht="20" customHeight="1" x14ac:dyDescent="0.15">
      <c r="A40" s="52" t="str">
        <f>'Beoordelen geboden oplossing'!A26</f>
        <v>5. Werking digitaal whiteboard; schrijffunctie en eenvoud van de bediening vanaf een device</v>
      </c>
      <c r="B40" s="5"/>
      <c r="C40" s="3" t="s">
        <v>5</v>
      </c>
      <c r="D40" s="4"/>
    </row>
    <row r="41" spans="1:4" ht="130" customHeight="1" x14ac:dyDescent="0.15">
      <c r="A41" s="53"/>
      <c r="B41" s="5"/>
      <c r="C41" s="54" t="s">
        <v>3</v>
      </c>
      <c r="D41" s="55"/>
    </row>
    <row r="42" spans="1:4" ht="20" customHeight="1" x14ac:dyDescent="0.15">
      <c r="A42" s="52" t="str">
        <f>'Beoordelen geboden oplossing'!A27</f>
        <v>6. Werking ‘freezen’ scherm</v>
      </c>
      <c r="B42" s="5"/>
      <c r="C42" s="3" t="s">
        <v>5</v>
      </c>
      <c r="D42" s="4"/>
    </row>
    <row r="43" spans="1:4" ht="130" customHeight="1" x14ac:dyDescent="0.15">
      <c r="A43" s="53"/>
      <c r="B43" s="5"/>
      <c r="C43" s="54" t="s">
        <v>3</v>
      </c>
      <c r="D43" s="55"/>
    </row>
    <row r="44" spans="1:4" ht="20" customHeight="1" x14ac:dyDescent="0.15">
      <c r="A44" s="52" t="str">
        <f>'Beoordelen geboden oplossing'!A28</f>
        <v>7. Geluid van de ingebouwde luidsprekers</v>
      </c>
      <c r="B44" s="5"/>
      <c r="C44" s="3" t="s">
        <v>5</v>
      </c>
      <c r="D44" s="4"/>
    </row>
    <row r="45" spans="1:4" ht="130" customHeight="1" x14ac:dyDescent="0.15">
      <c r="A45" s="53"/>
      <c r="B45" s="5"/>
      <c r="C45" s="54" t="s">
        <v>3</v>
      </c>
      <c r="D45" s="55"/>
    </row>
    <row r="46" spans="1:4" ht="20" customHeight="1" x14ac:dyDescent="0.15">
      <c r="A46" s="52" t="str">
        <f>'Beoordelen geboden oplossing'!A29</f>
        <v>8. Mate van bijgeluiden (koeling)</v>
      </c>
      <c r="B46" s="5"/>
      <c r="C46" s="3" t="s">
        <v>5</v>
      </c>
      <c r="D46" s="4"/>
    </row>
    <row r="47" spans="1:4" ht="130" customHeight="1" x14ac:dyDescent="0.15">
      <c r="A47" s="53"/>
      <c r="B47" s="5"/>
      <c r="C47" s="54" t="s">
        <v>3</v>
      </c>
      <c r="D47" s="55"/>
    </row>
    <row r="48" spans="1:4" ht="20" customHeight="1" x14ac:dyDescent="0.15">
      <c r="A48" s="52" t="str">
        <f>'Beoordelen geboden oplossing'!A30</f>
        <v>9. Veiligheid; eenvoud overnemen van het digibord door een ongeautoriseerde gebruiker</v>
      </c>
      <c r="B48" s="5"/>
      <c r="C48" s="3" t="s">
        <v>5</v>
      </c>
      <c r="D48" s="4"/>
    </row>
    <row r="49" spans="1:4" ht="130" customHeight="1" x14ac:dyDescent="0.15">
      <c r="A49" s="53"/>
      <c r="B49" s="5"/>
      <c r="C49" s="54" t="s">
        <v>3</v>
      </c>
      <c r="D49" s="55"/>
    </row>
    <row r="50" spans="1:4" ht="20" customHeight="1" x14ac:dyDescent="0.15">
      <c r="A50" s="52" t="str">
        <f>'Beoordelen geboden oplossing'!A31</f>
        <v>10. Scherpte beeld tot 8,5 meter en invalshoeken vanuit de lessets in het lokaal</v>
      </c>
      <c r="B50" s="5"/>
      <c r="C50" s="3" t="s">
        <v>5</v>
      </c>
      <c r="D50" s="4"/>
    </row>
    <row r="51" spans="1:4" ht="130" customHeight="1" x14ac:dyDescent="0.15">
      <c r="A51" s="53"/>
      <c r="B51" s="5"/>
      <c r="C51" s="54" t="s">
        <v>3</v>
      </c>
      <c r="D51" s="55"/>
    </row>
    <row r="52" spans="1:4" ht="20" customHeight="1" x14ac:dyDescent="0.15">
      <c r="A52" s="52" t="str">
        <f>'Beoordelen geboden oplossing'!A32</f>
        <v>11. Kwaliteit knoppen (aan/uit/overige)</v>
      </c>
      <c r="B52" s="5"/>
      <c r="C52" s="3" t="s">
        <v>5</v>
      </c>
      <c r="D52" s="4"/>
    </row>
    <row r="53" spans="1:4" ht="130" customHeight="1" x14ac:dyDescent="0.15">
      <c r="A53" s="53"/>
      <c r="B53" s="5"/>
      <c r="C53" s="54" t="s">
        <v>3</v>
      </c>
      <c r="D53" s="55"/>
    </row>
    <row r="54" spans="1:4" ht="20" customHeight="1" x14ac:dyDescent="0.15">
      <c r="A54" s="52" t="str">
        <f>'Beoordelen geboden oplossing'!A33</f>
        <v>12. Kwaliteit instructiekaart voor een docent</v>
      </c>
      <c r="B54" s="5"/>
      <c r="C54" s="3" t="s">
        <v>5</v>
      </c>
      <c r="D54" s="4"/>
    </row>
    <row r="55" spans="1:4" ht="130" customHeight="1" x14ac:dyDescent="0.15">
      <c r="A55" s="53"/>
      <c r="B55" s="5"/>
      <c r="C55" s="54" t="s">
        <v>3</v>
      </c>
      <c r="D55" s="55"/>
    </row>
    <row r="56" spans="1:4" ht="20" customHeight="1" x14ac:dyDescent="0.15">
      <c r="A56" s="52" t="str">
        <f>'Beoordelen geboden oplossing'!A34</f>
        <v>13. Kwaliteit glasplaat van het digibord</v>
      </c>
      <c r="B56" s="5"/>
      <c r="C56" s="3" t="s">
        <v>5</v>
      </c>
      <c r="D56" s="4"/>
    </row>
    <row r="57" spans="1:4" ht="130" customHeight="1" x14ac:dyDescent="0.15">
      <c r="A57" s="53"/>
      <c r="B57" s="5"/>
      <c r="C57" s="54" t="s">
        <v>3</v>
      </c>
      <c r="D57" s="55"/>
    </row>
    <row r="58" spans="1:4" ht="20" customHeight="1" x14ac:dyDescent="0.15">
      <c r="A58" s="52" t="str">
        <f>'Beoordelen geboden oplossing'!A35</f>
        <v>14. Kwaliteit / gebruikersvriendelijkheid van de afstandsbediening</v>
      </c>
      <c r="B58" s="5"/>
      <c r="C58" s="3" t="s">
        <v>5</v>
      </c>
      <c r="D58" s="4"/>
    </row>
    <row r="59" spans="1:4" ht="130" customHeight="1" x14ac:dyDescent="0.15">
      <c r="A59" s="53"/>
      <c r="B59" s="5"/>
      <c r="C59" s="54" t="s">
        <v>3</v>
      </c>
      <c r="D59" s="55"/>
    </row>
    <row r="60" spans="1:4" ht="20" customHeight="1" x14ac:dyDescent="0.15">
      <c r="A60" s="52" t="str">
        <f>'Beoordelen geboden oplossing'!A36</f>
        <v>15. Kwaliteit aansluitpunten (USB / HDMI)</v>
      </c>
      <c r="B60" s="5"/>
      <c r="C60" s="3" t="s">
        <v>5</v>
      </c>
      <c r="D60" s="4"/>
    </row>
    <row r="61" spans="1:4" ht="130" customHeight="1" x14ac:dyDescent="0.15">
      <c r="A61" s="53"/>
      <c r="B61" s="5"/>
      <c r="C61" s="54" t="s">
        <v>3</v>
      </c>
      <c r="D61" s="55"/>
    </row>
    <row r="62" spans="1:4" ht="20" customHeight="1" x14ac:dyDescent="0.15">
      <c r="A62" s="52" t="str">
        <f>'Beoordelen geboden oplossing'!A37</f>
        <v>16. Gebruiksgemak aansluitpunten</v>
      </c>
      <c r="B62" s="5"/>
      <c r="C62" s="3" t="s">
        <v>5</v>
      </c>
      <c r="D62" s="4"/>
    </row>
    <row r="63" spans="1:4" ht="130" customHeight="1" x14ac:dyDescent="0.15">
      <c r="A63" s="53"/>
      <c r="B63" s="5"/>
      <c r="C63" s="54" t="s">
        <v>3</v>
      </c>
      <c r="D63" s="55"/>
    </row>
    <row r="64" spans="1:4" ht="20" customHeight="1" x14ac:dyDescent="0.15">
      <c r="A64" s="52" t="str">
        <f>'Beoordelen geboden oplossing'!A38</f>
        <v>17. Eenvoud koppeling met Airplay 2 en Chromecast 4K</v>
      </c>
      <c r="B64" s="5"/>
      <c r="C64" s="3" t="s">
        <v>5</v>
      </c>
      <c r="D64" s="4"/>
    </row>
    <row r="65" spans="1:4" ht="130" customHeight="1" x14ac:dyDescent="0.15">
      <c r="A65" s="53"/>
      <c r="B65" s="5"/>
      <c r="C65" s="54" t="s">
        <v>3</v>
      </c>
      <c r="D65" s="55"/>
    </row>
    <row r="66" spans="1:4" ht="20" customHeight="1" x14ac:dyDescent="0.15">
      <c r="A66" s="52" t="str">
        <f>'Beoordelen geboden oplossing'!A39</f>
        <v>18. Kwaliteit wandlift</v>
      </c>
      <c r="B66" s="5"/>
      <c r="C66" s="3" t="s">
        <v>12</v>
      </c>
      <c r="D66" s="4"/>
    </row>
    <row r="67" spans="1:4" ht="130" customHeight="1" x14ac:dyDescent="0.15">
      <c r="A67" s="53"/>
      <c r="B67" s="5"/>
      <c r="C67" s="54" t="s">
        <v>3</v>
      </c>
      <c r="D67" s="55"/>
    </row>
    <row r="68" spans="1:4" ht="20" customHeight="1" x14ac:dyDescent="0.15">
      <c r="A68" s="52" t="str">
        <f>'Beoordelen geboden oplossing'!A40</f>
        <v>19. Kwaliteit verrijdbaar onderstel</v>
      </c>
      <c r="B68" s="5"/>
      <c r="C68" s="3" t="s">
        <v>5</v>
      </c>
      <c r="D68" s="4"/>
    </row>
    <row r="69" spans="1:4" ht="130" customHeight="1" x14ac:dyDescent="0.15">
      <c r="A69" s="53"/>
      <c r="B69" s="5"/>
      <c r="C69" s="54" t="s">
        <v>3</v>
      </c>
      <c r="D69" s="55"/>
    </row>
    <row r="70" spans="1:4" ht="20" customHeight="1" x14ac:dyDescent="0.15">
      <c r="A70" s="15"/>
      <c r="B70" s="16"/>
      <c r="C70" s="17"/>
      <c r="D70" s="34"/>
    </row>
    <row r="72" spans="1:4" ht="40" customHeight="1" x14ac:dyDescent="0.15">
      <c r="A72" s="13" t="str">
        <f>'Beoordelen geboden oplossing'!A43</f>
        <v>Beoordelingskader proefopstelling 'taalles' (7.8)</v>
      </c>
      <c r="B72" s="14"/>
      <c r="C72" s="56" t="s">
        <v>9</v>
      </c>
      <c r="D72" s="57"/>
    </row>
    <row r="73" spans="1:4" ht="20" customHeight="1" x14ac:dyDescent="0.15">
      <c r="A73" s="60" t="str">
        <f>'Beoordelen geboden oplossing'!A44</f>
        <v xml:space="preserve">De werking ten behoeve van een taalles gekoppeld aan het device van de docent. Deze docenten zullen met de eigen de device en software met het aangeboden digibord een proefles geven. </v>
      </c>
      <c r="B73" s="5"/>
      <c r="C73" s="3" t="s">
        <v>12</v>
      </c>
      <c r="D73" s="4"/>
    </row>
    <row r="74" spans="1:4" ht="130" customHeight="1" x14ac:dyDescent="0.15">
      <c r="A74" s="61"/>
      <c r="B74" s="5"/>
      <c r="C74" s="54" t="s">
        <v>3</v>
      </c>
      <c r="D74" s="55"/>
    </row>
  </sheetData>
  <sheetProtection algorithmName="SHA-512" hashValue="5pQitrqe1JGQlpjmFgZcgHFqnL26twUPM88fNvYIxuc3TBrJUEnCakvAuV4nh/d/Gq3c7/9FjkM+uorB88YdRw==" saltValue="YYmcSkpufgOY9PR2JmTECw==" spinCount="100000" sheet="1" objects="1" scenarios="1"/>
  <mergeCells count="70">
    <mergeCell ref="C20:D20"/>
    <mergeCell ref="C1:D1"/>
    <mergeCell ref="C2:D2"/>
    <mergeCell ref="A7:A8"/>
    <mergeCell ref="C8:D8"/>
    <mergeCell ref="A5:A6"/>
    <mergeCell ref="C6:D6"/>
    <mergeCell ref="A3:A4"/>
    <mergeCell ref="C4:D4"/>
    <mergeCell ref="C17:D17"/>
    <mergeCell ref="A18:A19"/>
    <mergeCell ref="C19:D19"/>
    <mergeCell ref="A15:A16"/>
    <mergeCell ref="C16:D16"/>
    <mergeCell ref="A9:A10"/>
    <mergeCell ref="C10:D10"/>
    <mergeCell ref="A21:A22"/>
    <mergeCell ref="C22:D22"/>
    <mergeCell ref="A23:A24"/>
    <mergeCell ref="C24:D24"/>
    <mergeCell ref="A25:A26"/>
    <mergeCell ref="C26:D26"/>
    <mergeCell ref="C31:D31"/>
    <mergeCell ref="A32:A33"/>
    <mergeCell ref="C33:D33"/>
    <mergeCell ref="A27:A28"/>
    <mergeCell ref="C28:D28"/>
    <mergeCell ref="A34:A35"/>
    <mergeCell ref="C35:D35"/>
    <mergeCell ref="A36:A37"/>
    <mergeCell ref="C37:D37"/>
    <mergeCell ref="A38:A39"/>
    <mergeCell ref="C39:D39"/>
    <mergeCell ref="A54:A55"/>
    <mergeCell ref="C55:D55"/>
    <mergeCell ref="A40:A41"/>
    <mergeCell ref="C41:D41"/>
    <mergeCell ref="A42:A43"/>
    <mergeCell ref="C43:D43"/>
    <mergeCell ref="A11:A12"/>
    <mergeCell ref="C12:D12"/>
    <mergeCell ref="A13:A14"/>
    <mergeCell ref="C14:D14"/>
    <mergeCell ref="A56:A57"/>
    <mergeCell ref="C57:D57"/>
    <mergeCell ref="A44:A45"/>
    <mergeCell ref="C45:D45"/>
    <mergeCell ref="A46:A47"/>
    <mergeCell ref="C47:D47"/>
    <mergeCell ref="A48:A49"/>
    <mergeCell ref="C49:D49"/>
    <mergeCell ref="A50:A51"/>
    <mergeCell ref="C51:D51"/>
    <mergeCell ref="A52:A53"/>
    <mergeCell ref="C53:D53"/>
    <mergeCell ref="A58:A59"/>
    <mergeCell ref="C59:D59"/>
    <mergeCell ref="A60:A61"/>
    <mergeCell ref="C61:D61"/>
    <mergeCell ref="A62:A63"/>
    <mergeCell ref="C63:D63"/>
    <mergeCell ref="C72:D72"/>
    <mergeCell ref="A73:A74"/>
    <mergeCell ref="C74:D74"/>
    <mergeCell ref="A64:A65"/>
    <mergeCell ref="C65:D65"/>
    <mergeCell ref="A66:A67"/>
    <mergeCell ref="C67:D67"/>
    <mergeCell ref="A68:A69"/>
    <mergeCell ref="C69:D69"/>
  </mergeCells>
  <dataValidations count="1">
    <dataValidation type="list" errorStyle="warning" allowBlank="1" showErrorMessage="1" error="Voer juiste waarde in. " sqref="C3 C18 C21 C32 C34 C40 C36 C38 C42 C44 C46 C48 C50 C52 C54 C56 C58 C60 C62 C64 C66 C68 C73 C5 C7 C9 C11 C13 C15 C23 C25 C27" xr:uid="{14D6D932-DF4F-684A-8810-1EA629845EB7}">
      <formula1>SCORE</formula1>
    </dataValidation>
  </dataValidations>
  <pageMargins left="0.7" right="0.7" top="0.75" bottom="0.75" header="0.3" footer="0.3"/>
  <pageSetup paperSize="8" scale="4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79998168889431442"/>
    <pageSetUpPr fitToPage="1"/>
  </sheetPr>
  <dimension ref="A1:D74"/>
  <sheetViews>
    <sheetView showGridLines="0" zoomScale="110" zoomScaleNormal="110" zoomScalePageLayoutView="85" workbookViewId="0">
      <pane xSplit="1" ySplit="1" topLeftCell="B43" activePane="bottomRight" state="frozen"/>
      <selection pane="topRight" activeCell="B1" sqref="B1"/>
      <selection pane="bottomLeft" activeCell="A2" sqref="A2"/>
      <selection pane="bottomRight" activeCell="B44" sqref="A44:XFD45"/>
    </sheetView>
  </sheetViews>
  <sheetFormatPr baseColWidth="10" defaultColWidth="8.83203125" defaultRowHeight="13" x14ac:dyDescent="0.15"/>
  <cols>
    <col min="1" max="1" width="71.33203125" style="12" customWidth="1"/>
    <col min="2" max="2" width="2.83203125" style="18" customWidth="1"/>
    <col min="3" max="3" width="25.83203125" style="19" customWidth="1"/>
    <col min="4" max="4" width="3.83203125" style="19" customWidth="1"/>
    <col min="5" max="16384" width="8.83203125" style="12"/>
  </cols>
  <sheetData>
    <row r="1" spans="1:4" ht="50" customHeight="1" x14ac:dyDescent="0.15">
      <c r="A1" s="10" t="s">
        <v>2</v>
      </c>
      <c r="B1" s="11"/>
      <c r="C1" s="62" t="s">
        <v>17</v>
      </c>
      <c r="D1" s="63"/>
    </row>
    <row r="2" spans="1:4" ht="40" customHeight="1" x14ac:dyDescent="0.15">
      <c r="A2" s="13" t="str">
        <f>'Beoordelen geboden oplossing'!A4</f>
        <v xml:space="preserve">1. plan van aanpak </v>
      </c>
      <c r="B2" s="14"/>
      <c r="C2" s="56" t="s">
        <v>9</v>
      </c>
      <c r="D2" s="57"/>
    </row>
    <row r="3" spans="1:4" ht="20" customHeight="1" x14ac:dyDescent="0.15">
      <c r="A3" s="52" t="str">
        <f>'Beoordelen geboden oplossing'!A5</f>
        <v>Wat is het plan van aanpak van inschrijver om te komen tot een tevreden levering, passend bij de omgevingsfactoren in tijd (tijdsplanning) en wie doet wat?</v>
      </c>
      <c r="B3" s="5"/>
      <c r="C3" s="3" t="s">
        <v>12</v>
      </c>
      <c r="D3" s="4"/>
    </row>
    <row r="4" spans="1:4" ht="130" customHeight="1" x14ac:dyDescent="0.15">
      <c r="A4" s="53"/>
      <c r="B4" s="5"/>
      <c r="C4" s="54" t="s">
        <v>3</v>
      </c>
      <c r="D4" s="55"/>
    </row>
    <row r="5" spans="1:4" ht="20" customHeight="1" x14ac:dyDescent="0.15">
      <c r="A5" s="52" t="str">
        <f>'Beoordelen geboden oplossing'!A6</f>
        <v>Welke voorbereidingen dient opdrachtgever te treffen en welke voorbereidingen zal de opdrachtgever uit handen worden genomen?</v>
      </c>
      <c r="B5" s="5"/>
      <c r="C5" s="3" t="s">
        <v>12</v>
      </c>
      <c r="D5" s="4"/>
    </row>
    <row r="6" spans="1:4" ht="130" customHeight="1" x14ac:dyDescent="0.15">
      <c r="A6" s="53"/>
      <c r="B6" s="5"/>
      <c r="C6" s="54" t="s">
        <v>3</v>
      </c>
      <c r="D6" s="55"/>
    </row>
    <row r="7" spans="1:4" ht="20" customHeight="1" x14ac:dyDescent="0.15">
      <c r="A7" s="52" t="str">
        <f>'Beoordelen geboden oplossing'!A7</f>
        <v>Welke risico’s ziet inschrijver en welke beheersmaatregelen treft inschrijver?</v>
      </c>
      <c r="B7" s="5"/>
      <c r="C7" s="3" t="s">
        <v>12</v>
      </c>
      <c r="D7" s="4"/>
    </row>
    <row r="8" spans="1:4" ht="130" customHeight="1" x14ac:dyDescent="0.15">
      <c r="A8" s="53"/>
      <c r="B8" s="5"/>
      <c r="C8" s="54" t="s">
        <v>3</v>
      </c>
      <c r="D8" s="55"/>
    </row>
    <row r="9" spans="1:4" ht="20" customHeight="1" x14ac:dyDescent="0.15">
      <c r="A9" s="52" t="str">
        <f>'Beoordelen geboden oplossing'!A8</f>
        <v>Welke meerwaarde biedt inschrijver boven op het gevraagde om de ICT-afdeling van de opdrachtgever maximaal te ontlasten?</v>
      </c>
      <c r="B9" s="5"/>
      <c r="C9" s="3" t="s">
        <v>12</v>
      </c>
      <c r="D9" s="4"/>
    </row>
    <row r="10" spans="1:4" ht="130" customHeight="1" x14ac:dyDescent="0.15">
      <c r="A10" s="53"/>
      <c r="B10" s="5"/>
      <c r="C10" s="54" t="s">
        <v>3</v>
      </c>
      <c r="D10" s="55"/>
    </row>
    <row r="11" spans="1:4" ht="20" customHeight="1" x14ac:dyDescent="0.15">
      <c r="A11" s="52" t="str">
        <f>'Beoordelen geboden oplossing'!A9</f>
        <v>Welk type audiosysteem adviseert u, het aantal Watt geluidsvermogen en de kleur?</v>
      </c>
      <c r="B11" s="5"/>
      <c r="C11" s="3" t="s">
        <v>12</v>
      </c>
      <c r="D11" s="4"/>
    </row>
    <row r="12" spans="1:4" ht="130" customHeight="1" x14ac:dyDescent="0.15">
      <c r="A12" s="53"/>
      <c r="B12" s="5"/>
      <c r="C12" s="54" t="s">
        <v>3</v>
      </c>
      <c r="D12" s="55"/>
    </row>
    <row r="13" spans="1:4" ht="20" customHeight="1" x14ac:dyDescent="0.15">
      <c r="A13" s="52" t="str">
        <f>'Beoordelen geboden oplossing'!A10</f>
        <v>Welke bekabeling, stekkerdozen, opties en overige voorzieningen zijn nodig om het werkend te krijgen?</v>
      </c>
      <c r="B13" s="5"/>
      <c r="C13" s="3" t="s">
        <v>12</v>
      </c>
      <c r="D13" s="4"/>
    </row>
    <row r="14" spans="1:4" ht="130" customHeight="1" x14ac:dyDescent="0.15">
      <c r="A14" s="53"/>
      <c r="B14" s="5"/>
      <c r="C14" s="54" t="s">
        <v>3</v>
      </c>
      <c r="D14" s="55"/>
    </row>
    <row r="15" spans="1:4" ht="20" customHeight="1" x14ac:dyDescent="0.15">
      <c r="A15" s="52" t="str">
        <f>'Beoordelen geboden oplossing'!A11</f>
        <v>Met wie wil inschrijver communiceren om tot een succesvolle oplevering te kunnen komen?</v>
      </c>
      <c r="B15" s="5"/>
      <c r="C15" s="3" t="s">
        <v>12</v>
      </c>
      <c r="D15" s="4"/>
    </row>
    <row r="16" spans="1:4" ht="130" customHeight="1" x14ac:dyDescent="0.15">
      <c r="A16" s="53"/>
      <c r="B16" s="5"/>
      <c r="C16" s="54" t="s">
        <v>3</v>
      </c>
      <c r="D16" s="55"/>
    </row>
    <row r="17" spans="1:4" ht="40" customHeight="1" x14ac:dyDescent="0.15">
      <c r="A17" s="13" t="str">
        <f>'Beoordelen geboden oplossing'!A12</f>
        <v>2. gespecificeerde offerte</v>
      </c>
      <c r="B17" s="14"/>
      <c r="C17" s="56" t="s">
        <v>9</v>
      </c>
      <c r="D17" s="57"/>
    </row>
    <row r="18" spans="1:4" ht="20" customHeight="1" x14ac:dyDescent="0.15">
      <c r="A18" s="52" t="str">
        <f>'Beoordelen geboden oplossing'!A12</f>
        <v>2. gespecificeerde offerte</v>
      </c>
      <c r="B18" s="5"/>
      <c r="C18" s="3" t="s">
        <v>5</v>
      </c>
      <c r="D18" s="4"/>
    </row>
    <row r="19" spans="1:4" ht="130" customHeight="1" x14ac:dyDescent="0.15">
      <c r="A19" s="53"/>
      <c r="B19" s="5"/>
      <c r="C19" s="54" t="s">
        <v>3</v>
      </c>
      <c r="D19" s="55"/>
    </row>
    <row r="20" spans="1:4" ht="40" customHeight="1" x14ac:dyDescent="0.15">
      <c r="A20" s="13" t="str">
        <f>'Beoordelen geboden oplossing'!A14</f>
        <v>3. motivatie</v>
      </c>
      <c r="B20" s="14"/>
      <c r="C20" s="56" t="s">
        <v>9</v>
      </c>
      <c r="D20" s="57"/>
    </row>
    <row r="21" spans="1:4" ht="20" customHeight="1" x14ac:dyDescent="0.15">
      <c r="A21" s="52" t="str">
        <f>'Beoordelen geboden oplossing'!A15</f>
        <v>Waarom het plan van aanpak van inschrijver de beste oplossing is voor het type onderwijs van de opdrachtgever.</v>
      </c>
      <c r="B21" s="5"/>
      <c r="C21" s="3" t="s">
        <v>5</v>
      </c>
      <c r="D21" s="4"/>
    </row>
    <row r="22" spans="1:4" ht="130" customHeight="1" x14ac:dyDescent="0.15">
      <c r="A22" s="53"/>
      <c r="B22" s="5"/>
      <c r="C22" s="58" t="s">
        <v>3</v>
      </c>
      <c r="D22" s="59"/>
    </row>
    <row r="23" spans="1:4" ht="20" customHeight="1" x14ac:dyDescent="0.15">
      <c r="A23" s="52" t="str">
        <f>'Beoordelen geboden oplossing'!A16</f>
        <v>Welke meerwaarde inschrijver heeft voor de docenten.</v>
      </c>
      <c r="B23" s="5"/>
      <c r="C23" s="3" t="s">
        <v>5</v>
      </c>
      <c r="D23" s="4"/>
    </row>
    <row r="24" spans="1:4" ht="130" customHeight="1" x14ac:dyDescent="0.15">
      <c r="A24" s="53"/>
      <c r="B24" s="5"/>
      <c r="C24" s="58" t="s">
        <v>3</v>
      </c>
      <c r="D24" s="59"/>
    </row>
    <row r="25" spans="1:4" ht="20" customHeight="1" x14ac:dyDescent="0.15">
      <c r="A25" s="52" t="str">
        <f>'Beoordelen geboden oplossing'!A17</f>
        <v xml:space="preserve">De mate van ontzorgen van opdrachtgever door inschrijver. </v>
      </c>
      <c r="B25" s="5"/>
      <c r="C25" s="3" t="s">
        <v>5</v>
      </c>
      <c r="D25" s="4"/>
    </row>
    <row r="26" spans="1:4" ht="130" customHeight="1" x14ac:dyDescent="0.15">
      <c r="A26" s="53"/>
      <c r="B26" s="5"/>
      <c r="C26" s="58" t="s">
        <v>3</v>
      </c>
      <c r="D26" s="59"/>
    </row>
    <row r="27" spans="1:4" ht="20" customHeight="1" x14ac:dyDescent="0.15">
      <c r="A27" s="52" t="str">
        <f>'Beoordelen geboden oplossing'!A18</f>
        <v xml:space="preserve">Hoe inschrijver zich met haar aangeboden werkwijze onderscheidt met mogelijke andere oplossingen. </v>
      </c>
      <c r="B27" s="5"/>
      <c r="C27" s="3" t="s">
        <v>5</v>
      </c>
      <c r="D27" s="4"/>
    </row>
    <row r="28" spans="1:4" ht="130" customHeight="1" x14ac:dyDescent="0.15">
      <c r="A28" s="53"/>
      <c r="B28" s="5"/>
      <c r="C28" s="58" t="s">
        <v>3</v>
      </c>
      <c r="D28" s="59"/>
    </row>
    <row r="29" spans="1:4" ht="20" customHeight="1" x14ac:dyDescent="0.15">
      <c r="A29" s="15"/>
      <c r="B29" s="16"/>
      <c r="C29" s="17"/>
      <c r="D29" s="34"/>
    </row>
    <row r="31" spans="1:4" ht="40" customHeight="1" x14ac:dyDescent="0.15">
      <c r="A31" s="13" t="str">
        <f>'Beoordelen geboden oplossing'!A21</f>
        <v>Beoordelingskader proefopstelling (7.7)</v>
      </c>
      <c r="B31" s="14"/>
      <c r="C31" s="56" t="s">
        <v>9</v>
      </c>
      <c r="D31" s="57"/>
    </row>
    <row r="32" spans="1:4" ht="20" customHeight="1" x14ac:dyDescent="0.15">
      <c r="A32" s="52" t="str">
        <f>'Beoordelen geboden oplossing'!A22</f>
        <v>1. Eenvoud opstarten en gebruiken</v>
      </c>
      <c r="B32" s="5"/>
      <c r="C32" s="3" t="s">
        <v>5</v>
      </c>
      <c r="D32" s="4"/>
    </row>
    <row r="33" spans="1:4" ht="130" customHeight="1" x14ac:dyDescent="0.15">
      <c r="A33" s="53"/>
      <c r="B33" s="5"/>
      <c r="C33" s="54" t="s">
        <v>3</v>
      </c>
      <c r="D33" s="55"/>
    </row>
    <row r="34" spans="1:4" ht="20" customHeight="1" x14ac:dyDescent="0.15">
      <c r="A34" s="52" t="str">
        <f>'Beoordelen geboden oplossing'!A23</f>
        <v>2. Eenvoud en snelheid afsluiten</v>
      </c>
      <c r="B34" s="5"/>
      <c r="C34" s="3" t="s">
        <v>5</v>
      </c>
      <c r="D34" s="4"/>
    </row>
    <row r="35" spans="1:4" ht="130" customHeight="1" x14ac:dyDescent="0.15">
      <c r="A35" s="53"/>
      <c r="B35" s="5"/>
      <c r="C35" s="54" t="s">
        <v>3</v>
      </c>
      <c r="D35" s="55"/>
    </row>
    <row r="36" spans="1:4" ht="20" customHeight="1" x14ac:dyDescent="0.15">
      <c r="A36" s="52" t="str">
        <f>'Beoordelen geboden oplossing'!A24</f>
        <v>3. Werking van de digitale pen</v>
      </c>
      <c r="B36" s="5"/>
      <c r="C36" s="3" t="s">
        <v>5</v>
      </c>
      <c r="D36" s="4"/>
    </row>
    <row r="37" spans="1:4" ht="130" customHeight="1" x14ac:dyDescent="0.15">
      <c r="A37" s="53"/>
      <c r="B37" s="5"/>
      <c r="C37" s="58" t="s">
        <v>3</v>
      </c>
      <c r="D37" s="59"/>
    </row>
    <row r="38" spans="1:4" ht="20" customHeight="1" x14ac:dyDescent="0.15">
      <c r="A38" s="52" t="str">
        <f>'Beoordelen geboden oplossing'!A25</f>
        <v>4. Werking touch met hand / vinger</v>
      </c>
      <c r="B38" s="5"/>
      <c r="C38" s="3" t="s">
        <v>5</v>
      </c>
      <c r="D38" s="4"/>
    </row>
    <row r="39" spans="1:4" ht="130" customHeight="1" x14ac:dyDescent="0.15">
      <c r="A39" s="53"/>
      <c r="B39" s="5"/>
      <c r="C39" s="54" t="s">
        <v>3</v>
      </c>
      <c r="D39" s="55"/>
    </row>
    <row r="40" spans="1:4" ht="20" customHeight="1" x14ac:dyDescent="0.15">
      <c r="A40" s="52" t="str">
        <f>'Beoordelen geboden oplossing'!A26</f>
        <v>5. Werking digitaal whiteboard; schrijffunctie en eenvoud van de bediening vanaf een device</v>
      </c>
      <c r="B40" s="5"/>
      <c r="C40" s="3" t="s">
        <v>5</v>
      </c>
      <c r="D40" s="4"/>
    </row>
    <row r="41" spans="1:4" ht="130" customHeight="1" x14ac:dyDescent="0.15">
      <c r="A41" s="53"/>
      <c r="B41" s="5"/>
      <c r="C41" s="54" t="s">
        <v>3</v>
      </c>
      <c r="D41" s="55"/>
    </row>
    <row r="42" spans="1:4" ht="20" customHeight="1" x14ac:dyDescent="0.15">
      <c r="A42" s="52" t="str">
        <f>'Beoordelen geboden oplossing'!A27</f>
        <v>6. Werking ‘freezen’ scherm</v>
      </c>
      <c r="B42" s="5"/>
      <c r="C42" s="3" t="s">
        <v>5</v>
      </c>
      <c r="D42" s="4"/>
    </row>
    <row r="43" spans="1:4" ht="130" customHeight="1" x14ac:dyDescent="0.15">
      <c r="A43" s="53"/>
      <c r="B43" s="5"/>
      <c r="C43" s="54" t="s">
        <v>3</v>
      </c>
      <c r="D43" s="55"/>
    </row>
    <row r="44" spans="1:4" ht="20" customHeight="1" x14ac:dyDescent="0.15">
      <c r="A44" s="52" t="str">
        <f>'Beoordelen geboden oplossing'!A28</f>
        <v>7. Geluid van de ingebouwde luidsprekers</v>
      </c>
      <c r="B44" s="5"/>
      <c r="C44" s="3" t="s">
        <v>5</v>
      </c>
      <c r="D44" s="4"/>
    </row>
    <row r="45" spans="1:4" ht="130" customHeight="1" x14ac:dyDescent="0.15">
      <c r="A45" s="53"/>
      <c r="B45" s="5"/>
      <c r="C45" s="54" t="s">
        <v>3</v>
      </c>
      <c r="D45" s="55"/>
    </row>
    <row r="46" spans="1:4" ht="20" customHeight="1" x14ac:dyDescent="0.15">
      <c r="A46" s="52" t="str">
        <f>'Beoordelen geboden oplossing'!A29</f>
        <v>8. Mate van bijgeluiden (koeling)</v>
      </c>
      <c r="B46" s="5"/>
      <c r="C46" s="3" t="s">
        <v>5</v>
      </c>
      <c r="D46" s="4"/>
    </row>
    <row r="47" spans="1:4" ht="130" customHeight="1" x14ac:dyDescent="0.15">
      <c r="A47" s="53"/>
      <c r="B47" s="5"/>
      <c r="C47" s="54" t="s">
        <v>3</v>
      </c>
      <c r="D47" s="55"/>
    </row>
    <row r="48" spans="1:4" ht="20" customHeight="1" x14ac:dyDescent="0.15">
      <c r="A48" s="52" t="str">
        <f>'Beoordelen geboden oplossing'!A30</f>
        <v>9. Veiligheid; eenvoud overnemen van het digibord door een ongeautoriseerde gebruiker</v>
      </c>
      <c r="B48" s="5"/>
      <c r="C48" s="3" t="s">
        <v>5</v>
      </c>
      <c r="D48" s="4"/>
    </row>
    <row r="49" spans="1:4" ht="130" customHeight="1" x14ac:dyDescent="0.15">
      <c r="A49" s="53"/>
      <c r="B49" s="5"/>
      <c r="C49" s="54" t="s">
        <v>3</v>
      </c>
      <c r="D49" s="55"/>
    </row>
    <row r="50" spans="1:4" ht="20" customHeight="1" x14ac:dyDescent="0.15">
      <c r="A50" s="52" t="str">
        <f>'Beoordelen geboden oplossing'!A31</f>
        <v>10. Scherpte beeld tot 8,5 meter en invalshoeken vanuit de lessets in het lokaal</v>
      </c>
      <c r="B50" s="5"/>
      <c r="C50" s="3" t="s">
        <v>5</v>
      </c>
      <c r="D50" s="4"/>
    </row>
    <row r="51" spans="1:4" ht="130" customHeight="1" x14ac:dyDescent="0.15">
      <c r="A51" s="53"/>
      <c r="B51" s="5"/>
      <c r="C51" s="54" t="s">
        <v>3</v>
      </c>
      <c r="D51" s="55"/>
    </row>
    <row r="52" spans="1:4" ht="20" customHeight="1" x14ac:dyDescent="0.15">
      <c r="A52" s="52" t="str">
        <f>'Beoordelen geboden oplossing'!A32</f>
        <v>11. Kwaliteit knoppen (aan/uit/overige)</v>
      </c>
      <c r="B52" s="5"/>
      <c r="C52" s="3" t="s">
        <v>5</v>
      </c>
      <c r="D52" s="4"/>
    </row>
    <row r="53" spans="1:4" ht="130" customHeight="1" x14ac:dyDescent="0.15">
      <c r="A53" s="53"/>
      <c r="B53" s="5"/>
      <c r="C53" s="54" t="s">
        <v>3</v>
      </c>
      <c r="D53" s="55"/>
    </row>
    <row r="54" spans="1:4" ht="20" customHeight="1" x14ac:dyDescent="0.15">
      <c r="A54" s="52" t="str">
        <f>'Beoordelen geboden oplossing'!A33</f>
        <v>12. Kwaliteit instructiekaart voor een docent</v>
      </c>
      <c r="B54" s="5"/>
      <c r="C54" s="3" t="s">
        <v>5</v>
      </c>
      <c r="D54" s="4"/>
    </row>
    <row r="55" spans="1:4" ht="130" customHeight="1" x14ac:dyDescent="0.15">
      <c r="A55" s="53"/>
      <c r="B55" s="5"/>
      <c r="C55" s="54" t="s">
        <v>3</v>
      </c>
      <c r="D55" s="55"/>
    </row>
    <row r="56" spans="1:4" ht="20" customHeight="1" x14ac:dyDescent="0.15">
      <c r="A56" s="52" t="str">
        <f>'Beoordelen geboden oplossing'!A34</f>
        <v>13. Kwaliteit glasplaat van het digibord</v>
      </c>
      <c r="B56" s="5"/>
      <c r="C56" s="3" t="s">
        <v>5</v>
      </c>
      <c r="D56" s="4"/>
    </row>
    <row r="57" spans="1:4" ht="130" customHeight="1" x14ac:dyDescent="0.15">
      <c r="A57" s="53"/>
      <c r="B57" s="5"/>
      <c r="C57" s="54" t="s">
        <v>3</v>
      </c>
      <c r="D57" s="55"/>
    </row>
    <row r="58" spans="1:4" ht="20" customHeight="1" x14ac:dyDescent="0.15">
      <c r="A58" s="52" t="str">
        <f>'Beoordelen geboden oplossing'!A35</f>
        <v>14. Kwaliteit / gebruikersvriendelijkheid van de afstandsbediening</v>
      </c>
      <c r="B58" s="5"/>
      <c r="C58" s="3" t="s">
        <v>5</v>
      </c>
      <c r="D58" s="4"/>
    </row>
    <row r="59" spans="1:4" ht="130" customHeight="1" x14ac:dyDescent="0.15">
      <c r="A59" s="53"/>
      <c r="B59" s="5"/>
      <c r="C59" s="54" t="s">
        <v>3</v>
      </c>
      <c r="D59" s="55"/>
    </row>
    <row r="60" spans="1:4" ht="20" customHeight="1" x14ac:dyDescent="0.15">
      <c r="A60" s="52" t="str">
        <f>'Beoordelen geboden oplossing'!A36</f>
        <v>15. Kwaliteit aansluitpunten (USB / HDMI)</v>
      </c>
      <c r="B60" s="5"/>
      <c r="C60" s="3" t="s">
        <v>5</v>
      </c>
      <c r="D60" s="4"/>
    </row>
    <row r="61" spans="1:4" ht="130" customHeight="1" x14ac:dyDescent="0.15">
      <c r="A61" s="53"/>
      <c r="B61" s="5"/>
      <c r="C61" s="54" t="s">
        <v>3</v>
      </c>
      <c r="D61" s="55"/>
    </row>
    <row r="62" spans="1:4" ht="20" customHeight="1" x14ac:dyDescent="0.15">
      <c r="A62" s="52" t="str">
        <f>'Beoordelen geboden oplossing'!A37</f>
        <v>16. Gebruiksgemak aansluitpunten</v>
      </c>
      <c r="B62" s="5"/>
      <c r="C62" s="3" t="s">
        <v>5</v>
      </c>
      <c r="D62" s="4"/>
    </row>
    <row r="63" spans="1:4" ht="130" customHeight="1" x14ac:dyDescent="0.15">
      <c r="A63" s="53"/>
      <c r="B63" s="5"/>
      <c r="C63" s="54" t="s">
        <v>3</v>
      </c>
      <c r="D63" s="55"/>
    </row>
    <row r="64" spans="1:4" ht="20" customHeight="1" x14ac:dyDescent="0.15">
      <c r="A64" s="52" t="str">
        <f>'Beoordelen geboden oplossing'!A38</f>
        <v>17. Eenvoud koppeling met Airplay 2 en Chromecast 4K</v>
      </c>
      <c r="B64" s="5"/>
      <c r="C64" s="3" t="s">
        <v>5</v>
      </c>
      <c r="D64" s="4"/>
    </row>
    <row r="65" spans="1:4" ht="130" customHeight="1" x14ac:dyDescent="0.15">
      <c r="A65" s="53"/>
      <c r="B65" s="5"/>
      <c r="C65" s="54" t="s">
        <v>3</v>
      </c>
      <c r="D65" s="55"/>
    </row>
    <row r="66" spans="1:4" ht="20" customHeight="1" x14ac:dyDescent="0.15">
      <c r="A66" s="52" t="str">
        <f>'Beoordelen geboden oplossing'!A39</f>
        <v>18. Kwaliteit wandlift</v>
      </c>
      <c r="B66" s="5"/>
      <c r="C66" s="3" t="s">
        <v>12</v>
      </c>
      <c r="D66" s="4"/>
    </row>
    <row r="67" spans="1:4" ht="130" customHeight="1" x14ac:dyDescent="0.15">
      <c r="A67" s="53"/>
      <c r="B67" s="5"/>
      <c r="C67" s="54" t="s">
        <v>3</v>
      </c>
      <c r="D67" s="55"/>
    </row>
    <row r="68" spans="1:4" ht="20" customHeight="1" x14ac:dyDescent="0.15">
      <c r="A68" s="52" t="str">
        <f>'Beoordelen geboden oplossing'!A40</f>
        <v>19. Kwaliteit verrijdbaar onderstel</v>
      </c>
      <c r="B68" s="5"/>
      <c r="C68" s="3" t="s">
        <v>5</v>
      </c>
      <c r="D68" s="4"/>
    </row>
    <row r="69" spans="1:4" ht="130" customHeight="1" x14ac:dyDescent="0.15">
      <c r="A69" s="53"/>
      <c r="B69" s="5"/>
      <c r="C69" s="54" t="s">
        <v>3</v>
      </c>
      <c r="D69" s="55"/>
    </row>
    <row r="70" spans="1:4" ht="20" customHeight="1" x14ac:dyDescent="0.15">
      <c r="A70" s="15"/>
      <c r="B70" s="16"/>
      <c r="C70" s="17"/>
      <c r="D70" s="34"/>
    </row>
    <row r="72" spans="1:4" ht="40" customHeight="1" x14ac:dyDescent="0.15">
      <c r="A72" s="13" t="str">
        <f>'Beoordelen geboden oplossing'!A43</f>
        <v>Beoordelingskader proefopstelling 'taalles' (7.8)</v>
      </c>
      <c r="B72" s="14"/>
      <c r="C72" s="56" t="s">
        <v>9</v>
      </c>
      <c r="D72" s="57"/>
    </row>
    <row r="73" spans="1:4" ht="20" customHeight="1" x14ac:dyDescent="0.15">
      <c r="A73" s="60" t="str">
        <f>'Beoordelen geboden oplossing'!A44</f>
        <v xml:space="preserve">De werking ten behoeve van een taalles gekoppeld aan het device van de docent. Deze docenten zullen met de eigen de device en software met het aangeboden digibord een proefles geven. </v>
      </c>
      <c r="B73" s="5"/>
      <c r="C73" s="3" t="s">
        <v>12</v>
      </c>
      <c r="D73" s="4"/>
    </row>
    <row r="74" spans="1:4" ht="130" customHeight="1" x14ac:dyDescent="0.15">
      <c r="A74" s="61"/>
      <c r="B74" s="5"/>
      <c r="C74" s="54" t="s">
        <v>3</v>
      </c>
      <c r="D74" s="55"/>
    </row>
  </sheetData>
  <sheetProtection algorithmName="SHA-512" hashValue="OHfp8JOIYHODcW/8vE0UyhKFyMAAfyO1SSEdZwUVCcParAR1ZTIxKy1+RPoBNigO99Qs+SKOmfyLSJKzzsNzNg==" saltValue="T57grdyAss7Y0U3zUiIvSQ==" spinCount="100000" sheet="1" objects="1" scenarios="1"/>
  <mergeCells count="70">
    <mergeCell ref="C20:D20"/>
    <mergeCell ref="C1:D1"/>
    <mergeCell ref="C2:D2"/>
    <mergeCell ref="A7:A8"/>
    <mergeCell ref="C8:D8"/>
    <mergeCell ref="A5:A6"/>
    <mergeCell ref="C6:D6"/>
    <mergeCell ref="A3:A4"/>
    <mergeCell ref="C4:D4"/>
    <mergeCell ref="C17:D17"/>
    <mergeCell ref="A18:A19"/>
    <mergeCell ref="C19:D19"/>
    <mergeCell ref="A15:A16"/>
    <mergeCell ref="C16:D16"/>
    <mergeCell ref="A9:A10"/>
    <mergeCell ref="C10:D10"/>
    <mergeCell ref="A21:A22"/>
    <mergeCell ref="C22:D22"/>
    <mergeCell ref="A23:A24"/>
    <mergeCell ref="C24:D24"/>
    <mergeCell ref="A25:A26"/>
    <mergeCell ref="C26:D26"/>
    <mergeCell ref="C31:D31"/>
    <mergeCell ref="A32:A33"/>
    <mergeCell ref="C33:D33"/>
    <mergeCell ref="A27:A28"/>
    <mergeCell ref="C28:D28"/>
    <mergeCell ref="A34:A35"/>
    <mergeCell ref="C35:D35"/>
    <mergeCell ref="A36:A37"/>
    <mergeCell ref="C37:D37"/>
    <mergeCell ref="A38:A39"/>
    <mergeCell ref="C39:D39"/>
    <mergeCell ref="A54:A55"/>
    <mergeCell ref="C55:D55"/>
    <mergeCell ref="A40:A41"/>
    <mergeCell ref="C41:D41"/>
    <mergeCell ref="A42:A43"/>
    <mergeCell ref="C43:D43"/>
    <mergeCell ref="A11:A12"/>
    <mergeCell ref="C12:D12"/>
    <mergeCell ref="A13:A14"/>
    <mergeCell ref="C14:D14"/>
    <mergeCell ref="A56:A57"/>
    <mergeCell ref="C57:D57"/>
    <mergeCell ref="A44:A45"/>
    <mergeCell ref="C45:D45"/>
    <mergeCell ref="A46:A47"/>
    <mergeCell ref="C47:D47"/>
    <mergeCell ref="A48:A49"/>
    <mergeCell ref="C49:D49"/>
    <mergeCell ref="A50:A51"/>
    <mergeCell ref="C51:D51"/>
    <mergeCell ref="A52:A53"/>
    <mergeCell ref="C53:D53"/>
    <mergeCell ref="A58:A59"/>
    <mergeCell ref="C59:D59"/>
    <mergeCell ref="A60:A61"/>
    <mergeCell ref="C61:D61"/>
    <mergeCell ref="A62:A63"/>
    <mergeCell ref="C63:D63"/>
    <mergeCell ref="C72:D72"/>
    <mergeCell ref="A73:A74"/>
    <mergeCell ref="C74:D74"/>
    <mergeCell ref="A64:A65"/>
    <mergeCell ref="C65:D65"/>
    <mergeCell ref="A66:A67"/>
    <mergeCell ref="C67:D67"/>
    <mergeCell ref="A68:A69"/>
    <mergeCell ref="C69:D69"/>
  </mergeCells>
  <dataValidations count="1">
    <dataValidation type="list" errorStyle="warning" allowBlank="1" showErrorMessage="1" error="Voer juiste waarde in. " sqref="C3 C18 C21 C32 C34 C40 C36 C38 C42 C44 C46 C48 C50 C52 C54 C56 C58 C60 C62 C64 C66 C68 C73 C5 C7 C9 C11 C13 C15 C23 C25 C27" xr:uid="{F28F3D00-A627-DE47-8416-21A5A9B727CD}">
      <formula1>SCORE</formula1>
    </dataValidation>
  </dataValidations>
  <pageMargins left="0.7" right="0.7" top="0.75" bottom="0.75" header="0.3" footer="0.3"/>
  <pageSetup paperSize="8" scale="4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3">
    <tabColor theme="6" tint="0.39997558519241921"/>
    <pageSetUpPr fitToPage="1"/>
  </sheetPr>
  <dimension ref="A1:E173"/>
  <sheetViews>
    <sheetView showGridLines="0" tabSelected="1" topLeftCell="A145" zoomScale="110" zoomScaleNormal="110" workbookViewId="0">
      <selection activeCell="D172" sqref="D172"/>
    </sheetView>
  </sheetViews>
  <sheetFormatPr baseColWidth="10" defaultColWidth="8.83203125" defaultRowHeight="15" x14ac:dyDescent="0.2"/>
  <cols>
    <col min="1" max="1" width="75.83203125" style="1" customWidth="1"/>
    <col min="2" max="2" width="15.6640625" style="1" customWidth="1"/>
    <col min="3" max="3" width="2.83203125" style="25" customWidth="1"/>
    <col min="4" max="4" width="25.83203125" style="1" customWidth="1"/>
    <col min="5" max="5" width="20.83203125" style="1" customWidth="1"/>
    <col min="6" max="16384" width="8.83203125" style="1"/>
  </cols>
  <sheetData>
    <row r="1" spans="1:5" ht="70" customHeight="1" x14ac:dyDescent="0.2">
      <c r="A1" s="76" t="s">
        <v>52</v>
      </c>
      <c r="B1" s="77"/>
      <c r="C1" s="77"/>
      <c r="D1" s="77"/>
      <c r="E1" s="78"/>
    </row>
    <row r="2" spans="1:5" ht="28" customHeight="1" x14ac:dyDescent="0.2">
      <c r="A2" s="28" t="str">
        <f>'Beoordelen geboden oplossing'!A4</f>
        <v xml:space="preserve">1. plan van aanpak </v>
      </c>
      <c r="B2" s="28"/>
      <c r="C2" s="20"/>
      <c r="D2" s="27" t="str">
        <f>'Beoordelaar 1'!C1</f>
        <v>Inschrijver &lt;&lt;&gt;&gt;</v>
      </c>
      <c r="E2" s="27" t="s">
        <v>13</v>
      </c>
    </row>
    <row r="3" spans="1:5" ht="18" customHeight="1" x14ac:dyDescent="0.2">
      <c r="A3" s="60" t="str">
        <f>'Beoordelen geboden oplossing'!A5</f>
        <v>Wat is het plan van aanpak van inschrijver om te komen tot een tevreden levering, passend bij de omgevingsfactoren in tijd (tijdsplanning) en wie doet wat?</v>
      </c>
      <c r="B3" s="21" t="s">
        <v>6</v>
      </c>
      <c r="C3" s="22"/>
      <c r="D3" s="9" t="str">
        <f>'Beoordelaar 1'!C3</f>
        <v>SCORE:</v>
      </c>
      <c r="E3" s="65" t="s">
        <v>14</v>
      </c>
    </row>
    <row r="4" spans="1:5" ht="18" customHeight="1" x14ac:dyDescent="0.2">
      <c r="A4" s="64"/>
      <c r="B4" s="21" t="s">
        <v>7</v>
      </c>
      <c r="C4" s="22"/>
      <c r="D4" s="9" t="str">
        <f>'Beoordelaar 2'!C3</f>
        <v>SCORE:</v>
      </c>
      <c r="E4" s="66"/>
    </row>
    <row r="5" spans="1:5" ht="18" customHeight="1" x14ac:dyDescent="0.2">
      <c r="A5" s="61"/>
      <c r="B5" s="21" t="s">
        <v>8</v>
      </c>
      <c r="C5" s="22"/>
      <c r="D5" s="9" t="str">
        <f>'Beoordelaar 3'!C3</f>
        <v>SCORE:</v>
      </c>
      <c r="E5" s="66"/>
    </row>
    <row r="6" spans="1:5" ht="20" customHeight="1" x14ac:dyDescent="0.2">
      <c r="A6" s="68" t="s">
        <v>4</v>
      </c>
      <c r="B6" s="69"/>
      <c r="C6" s="6"/>
      <c r="D6" s="8" t="s">
        <v>12</v>
      </c>
      <c r="E6" s="66"/>
    </row>
    <row r="7" spans="1:5" ht="20" customHeight="1" x14ac:dyDescent="0.2">
      <c r="A7" s="70"/>
      <c r="B7" s="71"/>
      <c r="C7" s="6"/>
      <c r="D7" s="26" t="str">
        <f>IF(D6="5 Uitmuntend","€ 2.142,86",IF(D6="4 Goed","€ 1.928,57",IF(D6="3 Voldoende","€ 0",IF(D6="2 Matig","-€ 4.285,71",IF(D6="1 Onvoldoende","UITSLUITING"," ")))))</f>
        <v xml:space="preserve"> </v>
      </c>
      <c r="E7" s="67"/>
    </row>
    <row r="8" spans="1:5" ht="18" customHeight="1" x14ac:dyDescent="0.2">
      <c r="A8" s="60" t="str">
        <f>'Beoordelen geboden oplossing'!A6</f>
        <v>Welke voorbereidingen dient opdrachtgever te treffen en welke voorbereidingen zal de opdrachtgever uit handen worden genomen?</v>
      </c>
      <c r="B8" s="21" t="s">
        <v>6</v>
      </c>
      <c r="C8" s="22"/>
      <c r="D8" s="9" t="str">
        <f>'Beoordelaar 1'!C5</f>
        <v>SCORE:</v>
      </c>
      <c r="E8" s="65" t="s">
        <v>14</v>
      </c>
    </row>
    <row r="9" spans="1:5" ht="18" customHeight="1" x14ac:dyDescent="0.2">
      <c r="A9" s="64"/>
      <c r="B9" s="21" t="s">
        <v>7</v>
      </c>
      <c r="C9" s="22"/>
      <c r="D9" s="9" t="str">
        <f>'Beoordelaar 2'!C5</f>
        <v>SCORE:</v>
      </c>
      <c r="E9" s="66"/>
    </row>
    <row r="10" spans="1:5" ht="18" customHeight="1" x14ac:dyDescent="0.2">
      <c r="A10" s="61"/>
      <c r="B10" s="21" t="s">
        <v>8</v>
      </c>
      <c r="C10" s="22"/>
      <c r="D10" s="9" t="str">
        <f>'Beoordelaar 3'!C5</f>
        <v>SCORE:</v>
      </c>
      <c r="E10" s="66"/>
    </row>
    <row r="11" spans="1:5" ht="20" customHeight="1" x14ac:dyDescent="0.2">
      <c r="A11" s="68" t="s">
        <v>4</v>
      </c>
      <c r="B11" s="69"/>
      <c r="C11" s="6"/>
      <c r="D11" s="8" t="s">
        <v>12</v>
      </c>
      <c r="E11" s="66"/>
    </row>
    <row r="12" spans="1:5" ht="20" customHeight="1" x14ac:dyDescent="0.2">
      <c r="A12" s="70"/>
      <c r="B12" s="71"/>
      <c r="C12" s="6"/>
      <c r="D12" s="26" t="str">
        <f>IF(D11="5 Uitmuntend","€ 2.142,86",IF(D11="4 Goed","€ 1.928,57",IF(D11="3 Voldoende","€ 0",IF(D11="2 Matig","-€ 4.285,71",IF(D11="1 Onvoldoende","UITSLUITING"," ")))))</f>
        <v xml:space="preserve"> </v>
      </c>
      <c r="E12" s="67"/>
    </row>
    <row r="13" spans="1:5" ht="18" customHeight="1" x14ac:dyDescent="0.2">
      <c r="A13" s="60" t="str">
        <f>'Beoordelen geboden oplossing'!A7</f>
        <v>Welke risico’s ziet inschrijver en welke beheersmaatregelen treft inschrijver?</v>
      </c>
      <c r="B13" s="21" t="s">
        <v>6</v>
      </c>
      <c r="C13" s="22"/>
      <c r="D13" s="9" t="str">
        <f>'Beoordelaar 1'!C7</f>
        <v>SCORE:</v>
      </c>
      <c r="E13" s="65" t="s">
        <v>14</v>
      </c>
    </row>
    <row r="14" spans="1:5" ht="18" customHeight="1" x14ac:dyDescent="0.2">
      <c r="A14" s="64"/>
      <c r="B14" s="21" t="s">
        <v>7</v>
      </c>
      <c r="C14" s="22"/>
      <c r="D14" s="9" t="str">
        <f>'Beoordelaar 2'!C7</f>
        <v>SCORE:</v>
      </c>
      <c r="E14" s="66"/>
    </row>
    <row r="15" spans="1:5" ht="18" customHeight="1" x14ac:dyDescent="0.2">
      <c r="A15" s="61"/>
      <c r="B15" s="21" t="s">
        <v>8</v>
      </c>
      <c r="C15" s="22"/>
      <c r="D15" s="9" t="str">
        <f>'Beoordelaar 3'!C7</f>
        <v>SCORE:</v>
      </c>
      <c r="E15" s="66"/>
    </row>
    <row r="16" spans="1:5" ht="20" customHeight="1" x14ac:dyDescent="0.2">
      <c r="A16" s="68" t="s">
        <v>4</v>
      </c>
      <c r="B16" s="69"/>
      <c r="C16" s="6"/>
      <c r="D16" s="8" t="s">
        <v>12</v>
      </c>
      <c r="E16" s="66"/>
    </row>
    <row r="17" spans="1:5" ht="20" customHeight="1" x14ac:dyDescent="0.2">
      <c r="A17" s="70"/>
      <c r="B17" s="71"/>
      <c r="C17" s="6"/>
      <c r="D17" s="26" t="str">
        <f>IF(D16="5 Uitmuntend","€ 2.142,86",IF(D16="4 Goed","€ 1.928,57",IF(D16="3 Voldoende","€ 0",IF(D16="2 Matig","-€ 4.285,71",IF(D16="1 Onvoldoende","UITSLUITING"," ")))))</f>
        <v xml:space="preserve"> </v>
      </c>
      <c r="E17" s="67"/>
    </row>
    <row r="18" spans="1:5" ht="18" customHeight="1" x14ac:dyDescent="0.2">
      <c r="A18" s="60" t="str">
        <f>'Beoordelen geboden oplossing'!A8</f>
        <v>Welke meerwaarde biedt inschrijver boven op het gevraagde om de ICT-afdeling van de opdrachtgever maximaal te ontlasten?</v>
      </c>
      <c r="B18" s="21" t="s">
        <v>6</v>
      </c>
      <c r="C18" s="22"/>
      <c r="D18" s="9" t="str">
        <f>'Beoordelaar 1'!C9</f>
        <v>SCORE:</v>
      </c>
      <c r="E18" s="65" t="s">
        <v>14</v>
      </c>
    </row>
    <row r="19" spans="1:5" ht="18" customHeight="1" x14ac:dyDescent="0.2">
      <c r="A19" s="64"/>
      <c r="B19" s="21" t="s">
        <v>7</v>
      </c>
      <c r="C19" s="22"/>
      <c r="D19" s="9" t="str">
        <f>'Beoordelaar 2'!C9</f>
        <v>SCORE:</v>
      </c>
      <c r="E19" s="66"/>
    </row>
    <row r="20" spans="1:5" ht="18" customHeight="1" x14ac:dyDescent="0.2">
      <c r="A20" s="61"/>
      <c r="B20" s="21" t="s">
        <v>8</v>
      </c>
      <c r="C20" s="22"/>
      <c r="D20" s="9" t="str">
        <f>'Beoordelaar 3'!C9</f>
        <v>SCORE:</v>
      </c>
      <c r="E20" s="66"/>
    </row>
    <row r="21" spans="1:5" ht="20" customHeight="1" x14ac:dyDescent="0.2">
      <c r="A21" s="68" t="s">
        <v>4</v>
      </c>
      <c r="B21" s="69"/>
      <c r="C21" s="6"/>
      <c r="D21" s="8" t="s">
        <v>12</v>
      </c>
      <c r="E21" s="66"/>
    </row>
    <row r="22" spans="1:5" ht="20" customHeight="1" x14ac:dyDescent="0.2">
      <c r="A22" s="70"/>
      <c r="B22" s="71"/>
      <c r="C22" s="6"/>
      <c r="D22" s="26" t="str">
        <f>IF(D21="5 Uitmuntend","€ 2.142,86",IF(D21="4 Goed","€ 1.928,57",IF(D21="3 Voldoende","€ 0",IF(D21="2 Matig","-€ 4.285,71",IF(D21="1 Onvoldoende","UITSLUITING"," ")))))</f>
        <v xml:space="preserve"> </v>
      </c>
      <c r="E22" s="67"/>
    </row>
    <row r="23" spans="1:5" ht="18" customHeight="1" x14ac:dyDescent="0.2">
      <c r="A23" s="60" t="str">
        <f>'Beoordelen geboden oplossing'!A9</f>
        <v>Welk type audiosysteem adviseert u, het aantal Watt geluidsvermogen en de kleur?</v>
      </c>
      <c r="B23" s="21" t="s">
        <v>6</v>
      </c>
      <c r="C23" s="22"/>
      <c r="D23" s="9" t="str">
        <f>'Beoordelaar 1'!C11</f>
        <v>SCORE:</v>
      </c>
      <c r="E23" s="65" t="s">
        <v>14</v>
      </c>
    </row>
    <row r="24" spans="1:5" ht="18" customHeight="1" x14ac:dyDescent="0.2">
      <c r="A24" s="64"/>
      <c r="B24" s="21" t="s">
        <v>7</v>
      </c>
      <c r="C24" s="22"/>
      <c r="D24" s="9" t="str">
        <f>'Beoordelaar 2'!C11</f>
        <v>SCORE:</v>
      </c>
      <c r="E24" s="66"/>
    </row>
    <row r="25" spans="1:5" ht="18" customHeight="1" x14ac:dyDescent="0.2">
      <c r="A25" s="61"/>
      <c r="B25" s="21" t="s">
        <v>8</v>
      </c>
      <c r="C25" s="22"/>
      <c r="D25" s="9" t="str">
        <f>'Beoordelaar 3'!C11</f>
        <v>SCORE:</v>
      </c>
      <c r="E25" s="66"/>
    </row>
    <row r="26" spans="1:5" ht="20" customHeight="1" x14ac:dyDescent="0.2">
      <c r="A26" s="68" t="s">
        <v>4</v>
      </c>
      <c r="B26" s="69"/>
      <c r="C26" s="6"/>
      <c r="D26" s="8" t="s">
        <v>12</v>
      </c>
      <c r="E26" s="66"/>
    </row>
    <row r="27" spans="1:5" ht="20" customHeight="1" x14ac:dyDescent="0.2">
      <c r="A27" s="70"/>
      <c r="B27" s="71"/>
      <c r="C27" s="6"/>
      <c r="D27" s="26" t="str">
        <f>IF(D26="5 Uitmuntend","€ 2.142,86",IF(D26="4 Goed","€ 1.928,57",IF(D26="3 Voldoende","€ 0",IF(D26="2 Matig","-€ 4.285,71",IF(D26="1 Onvoldoende","UITSLUITING"," ")))))</f>
        <v xml:space="preserve"> </v>
      </c>
      <c r="E27" s="67"/>
    </row>
    <row r="28" spans="1:5" ht="18" customHeight="1" x14ac:dyDescent="0.2">
      <c r="A28" s="60" t="str">
        <f>'Beoordelen geboden oplossing'!A10</f>
        <v>Welke bekabeling, stekkerdozen, opties en overige voorzieningen zijn nodig om het werkend te krijgen?</v>
      </c>
      <c r="B28" s="21" t="s">
        <v>6</v>
      </c>
      <c r="C28" s="22"/>
      <c r="D28" s="9" t="str">
        <f>'Beoordelaar 1'!C13</f>
        <v>SCORE:</v>
      </c>
      <c r="E28" s="65" t="s">
        <v>14</v>
      </c>
    </row>
    <row r="29" spans="1:5" ht="18" customHeight="1" x14ac:dyDescent="0.2">
      <c r="A29" s="64"/>
      <c r="B29" s="21" t="s">
        <v>7</v>
      </c>
      <c r="C29" s="22"/>
      <c r="D29" s="9" t="str">
        <f>'Beoordelaar 2'!C13</f>
        <v>SCORE:</v>
      </c>
      <c r="E29" s="66"/>
    </row>
    <row r="30" spans="1:5" ht="18" customHeight="1" x14ac:dyDescent="0.2">
      <c r="A30" s="61"/>
      <c r="B30" s="21" t="s">
        <v>8</v>
      </c>
      <c r="C30" s="22"/>
      <c r="D30" s="9" t="str">
        <f>'Beoordelaar 3'!C13</f>
        <v>SCORE:</v>
      </c>
      <c r="E30" s="66"/>
    </row>
    <row r="31" spans="1:5" ht="20" customHeight="1" x14ac:dyDescent="0.2">
      <c r="A31" s="68" t="s">
        <v>4</v>
      </c>
      <c r="B31" s="69"/>
      <c r="C31" s="6"/>
      <c r="D31" s="8" t="s">
        <v>12</v>
      </c>
      <c r="E31" s="66"/>
    </row>
    <row r="32" spans="1:5" ht="20" customHeight="1" x14ac:dyDescent="0.2">
      <c r="A32" s="70"/>
      <c r="B32" s="71"/>
      <c r="C32" s="6"/>
      <c r="D32" s="26" t="str">
        <f>IF(D31="5 Uitmuntend","€ 2.142,86",IF(D31="4 Goed","€ 1.928,57",IF(D31="3 Voldoende","€ 0",IF(D31="2 Matig","-€ 4.285,71",IF(D31="1 Onvoldoende","UITSLUITING"," ")))))</f>
        <v xml:space="preserve"> </v>
      </c>
      <c r="E32" s="67"/>
    </row>
    <row r="33" spans="1:5" ht="18" customHeight="1" x14ac:dyDescent="0.2">
      <c r="A33" s="60" t="str">
        <f>'Beoordelen geboden oplossing'!A11</f>
        <v>Met wie wil inschrijver communiceren om tot een succesvolle oplevering te kunnen komen?</v>
      </c>
      <c r="B33" s="21" t="s">
        <v>6</v>
      </c>
      <c r="C33" s="22"/>
      <c r="D33" s="9" t="str">
        <f>'Beoordelaar 1'!C15</f>
        <v>SCORE:</v>
      </c>
      <c r="E33" s="65" t="s">
        <v>14</v>
      </c>
    </row>
    <row r="34" spans="1:5" ht="18" customHeight="1" x14ac:dyDescent="0.2">
      <c r="A34" s="64"/>
      <c r="B34" s="21" t="s">
        <v>7</v>
      </c>
      <c r="C34" s="22"/>
      <c r="D34" s="9" t="str">
        <f>'Beoordelaar 2'!C15</f>
        <v>SCORE:</v>
      </c>
      <c r="E34" s="66"/>
    </row>
    <row r="35" spans="1:5" ht="18" customHeight="1" x14ac:dyDescent="0.2">
      <c r="A35" s="61"/>
      <c r="B35" s="21" t="s">
        <v>8</v>
      </c>
      <c r="C35" s="22"/>
      <c r="D35" s="9" t="str">
        <f>'Beoordelaar 3'!C15</f>
        <v>SCORE:</v>
      </c>
      <c r="E35" s="66"/>
    </row>
    <row r="36" spans="1:5" ht="20" customHeight="1" x14ac:dyDescent="0.2">
      <c r="A36" s="68" t="s">
        <v>4</v>
      </c>
      <c r="B36" s="69"/>
      <c r="C36" s="6"/>
      <c r="D36" s="8" t="s">
        <v>12</v>
      </c>
      <c r="E36" s="66"/>
    </row>
    <row r="37" spans="1:5" ht="20" customHeight="1" x14ac:dyDescent="0.2">
      <c r="A37" s="70"/>
      <c r="B37" s="71"/>
      <c r="C37" s="6"/>
      <c r="D37" s="26" t="str">
        <f>IF(D36="5 Uitmuntend","€ 2.142,86",IF(D36="4 Goed","€ 1.928,57",IF(D36="3 Voldoende","€ 0",IF(D36="2 Matig","-€ 4.285,71",IF(D36="1 Onvoldoende","UITSLUITING"," ")))))</f>
        <v xml:space="preserve"> </v>
      </c>
      <c r="E37" s="67"/>
    </row>
    <row r="38" spans="1:5" ht="28" customHeight="1" x14ac:dyDescent="0.2">
      <c r="A38" s="28" t="str">
        <f>'Beoordelen geboden oplossing'!A12</f>
        <v>2. gespecificeerde offerte</v>
      </c>
      <c r="B38" s="28"/>
      <c r="C38" s="20"/>
      <c r="D38" s="27" t="str">
        <f>'Beoordelaar 1'!C1</f>
        <v>Inschrijver &lt;&lt;&gt;&gt;</v>
      </c>
      <c r="E38" s="27" t="s">
        <v>13</v>
      </c>
    </row>
    <row r="39" spans="1:5" ht="18" customHeight="1" x14ac:dyDescent="0.2">
      <c r="A39" s="60" t="str">
        <f>'Beoordelen geboden oplossing'!A12</f>
        <v>2. gespecificeerde offerte</v>
      </c>
      <c r="B39" s="21" t="s">
        <v>6</v>
      </c>
      <c r="C39" s="22"/>
      <c r="D39" s="9" t="str">
        <f>'Beoordelaar 1'!C18</f>
        <v>SCORE</v>
      </c>
      <c r="E39" s="65" t="s">
        <v>14</v>
      </c>
    </row>
    <row r="40" spans="1:5" ht="18" customHeight="1" x14ac:dyDescent="0.2">
      <c r="A40" s="64"/>
      <c r="B40" s="21" t="s">
        <v>7</v>
      </c>
      <c r="C40" s="22"/>
      <c r="D40" s="9" t="str">
        <f>'Beoordelaar 2'!C18</f>
        <v>SCORE</v>
      </c>
      <c r="E40" s="66"/>
    </row>
    <row r="41" spans="1:5" ht="18" customHeight="1" x14ac:dyDescent="0.2">
      <c r="A41" s="61"/>
      <c r="B41" s="21" t="s">
        <v>8</v>
      </c>
      <c r="C41" s="22"/>
      <c r="D41" s="9" t="str">
        <f>'Beoordelaar 3'!C18</f>
        <v>SCORE</v>
      </c>
      <c r="E41" s="66"/>
    </row>
    <row r="42" spans="1:5" ht="20" customHeight="1" x14ac:dyDescent="0.2">
      <c r="A42" s="68" t="s">
        <v>4</v>
      </c>
      <c r="B42" s="69"/>
      <c r="C42" s="6"/>
      <c r="D42" s="8" t="s">
        <v>12</v>
      </c>
      <c r="E42" s="66"/>
    </row>
    <row r="43" spans="1:5" ht="20" customHeight="1" x14ac:dyDescent="0.2">
      <c r="A43" s="70"/>
      <c r="B43" s="71"/>
      <c r="C43" s="6"/>
      <c r="D43" s="26" t="str">
        <f>IF(D42="5 Uitmuntend","€ 10.000",IF(D42="4 Goed","€ 9.000",IF(D42="3 Voldoende","€ 0",IF(D42="2 Matig","-€ 20.000",IF(D42="1 Onvoldoende","UITSLUITING"," ")))))</f>
        <v xml:space="preserve"> </v>
      </c>
      <c r="E43" s="67"/>
    </row>
    <row r="44" spans="1:5" ht="28" customHeight="1" x14ac:dyDescent="0.2">
      <c r="A44" s="28" t="str">
        <f>'Beoordelen geboden oplossing'!A14</f>
        <v>3. motivatie</v>
      </c>
      <c r="B44" s="28"/>
      <c r="C44" s="20"/>
      <c r="D44" s="27" t="str">
        <f>'Beoordelaar 1'!C1</f>
        <v>Inschrijver &lt;&lt;&gt;&gt;</v>
      </c>
      <c r="E44" s="27" t="s">
        <v>13</v>
      </c>
    </row>
    <row r="45" spans="1:5" ht="18" customHeight="1" x14ac:dyDescent="0.2">
      <c r="A45" s="60" t="str">
        <f>'Beoordelen geboden oplossing'!A15</f>
        <v>Waarom het plan van aanpak van inschrijver de beste oplossing is voor het type onderwijs van de opdrachtgever.</v>
      </c>
      <c r="B45" s="21" t="s">
        <v>6</v>
      </c>
      <c r="C45" s="22"/>
      <c r="D45" s="9" t="str">
        <f>'Beoordelaar 1'!C21</f>
        <v>SCORE</v>
      </c>
      <c r="E45" s="65" t="s">
        <v>14</v>
      </c>
    </row>
    <row r="46" spans="1:5" ht="18" customHeight="1" x14ac:dyDescent="0.2">
      <c r="A46" s="64"/>
      <c r="B46" s="21" t="s">
        <v>7</v>
      </c>
      <c r="C46" s="22"/>
      <c r="D46" s="9" t="str">
        <f>'Beoordelaar 2'!C21</f>
        <v>SCORE</v>
      </c>
      <c r="E46" s="66"/>
    </row>
    <row r="47" spans="1:5" ht="18" customHeight="1" x14ac:dyDescent="0.2">
      <c r="A47" s="61"/>
      <c r="B47" s="21" t="s">
        <v>8</v>
      </c>
      <c r="C47" s="22"/>
      <c r="D47" s="9" t="str">
        <f>'Beoordelaar 3'!C21</f>
        <v>SCORE</v>
      </c>
      <c r="E47" s="66"/>
    </row>
    <row r="48" spans="1:5" ht="20" customHeight="1" x14ac:dyDescent="0.2">
      <c r="A48" s="68" t="s">
        <v>4</v>
      </c>
      <c r="B48" s="69"/>
      <c r="C48" s="6"/>
      <c r="D48" s="8" t="s">
        <v>12</v>
      </c>
      <c r="E48" s="66"/>
    </row>
    <row r="49" spans="1:5" ht="20" customHeight="1" x14ac:dyDescent="0.2">
      <c r="A49" s="70"/>
      <c r="B49" s="71"/>
      <c r="C49" s="6"/>
      <c r="D49" s="26" t="str">
        <f>IF(D48="5 Uitmuntend","€ 2.500",IF(D48="4 Goed","€ 2.250",IF(D48="3 Voldoende","€ 0",IF(D48="2 Matig","-€ 5.000",IF(D48="1 Onvoldoende","UITSLUITING"," ")))))</f>
        <v xml:space="preserve"> </v>
      </c>
      <c r="E49" s="67"/>
    </row>
    <row r="50" spans="1:5" ht="18" customHeight="1" x14ac:dyDescent="0.2">
      <c r="A50" s="60" t="str">
        <f>'Beoordelen geboden oplossing'!A16</f>
        <v>Welke meerwaarde inschrijver heeft voor de docenten.</v>
      </c>
      <c r="B50" s="21" t="s">
        <v>6</v>
      </c>
      <c r="C50" s="22"/>
      <c r="D50" s="9" t="str">
        <f>'Beoordelaar 1'!C23</f>
        <v>SCORE</v>
      </c>
      <c r="E50" s="65" t="s">
        <v>14</v>
      </c>
    </row>
    <row r="51" spans="1:5" ht="18" customHeight="1" x14ac:dyDescent="0.2">
      <c r="A51" s="64"/>
      <c r="B51" s="21" t="s">
        <v>7</v>
      </c>
      <c r="C51" s="22"/>
      <c r="D51" s="9" t="str">
        <f>'Beoordelaar 2'!C23</f>
        <v>SCORE</v>
      </c>
      <c r="E51" s="66"/>
    </row>
    <row r="52" spans="1:5" ht="18" customHeight="1" x14ac:dyDescent="0.2">
      <c r="A52" s="61"/>
      <c r="B52" s="21" t="s">
        <v>8</v>
      </c>
      <c r="C52" s="22"/>
      <c r="D52" s="9" t="str">
        <f>'Beoordelaar 3'!C23</f>
        <v>SCORE</v>
      </c>
      <c r="E52" s="66"/>
    </row>
    <row r="53" spans="1:5" ht="20" customHeight="1" x14ac:dyDescent="0.2">
      <c r="A53" s="68" t="s">
        <v>4</v>
      </c>
      <c r="B53" s="69"/>
      <c r="C53" s="6"/>
      <c r="D53" s="8" t="s">
        <v>12</v>
      </c>
      <c r="E53" s="66"/>
    </row>
    <row r="54" spans="1:5" ht="20" customHeight="1" x14ac:dyDescent="0.2">
      <c r="A54" s="70"/>
      <c r="B54" s="71"/>
      <c r="C54" s="6"/>
      <c r="D54" s="26" t="str">
        <f>IF(D53="5 Uitmuntend","€ 2.500",IF(D53="4 Goed","€ 2.250",IF(D53="3 Voldoende","€ 0",IF(D53="2 Matig","-€ 5.000",IF(D53="1 Onvoldoende","UITSLUITING"," ")))))</f>
        <v xml:space="preserve"> </v>
      </c>
      <c r="E54" s="67"/>
    </row>
    <row r="55" spans="1:5" ht="18" customHeight="1" x14ac:dyDescent="0.2">
      <c r="A55" s="60" t="str">
        <f>'Beoordelen geboden oplossing'!A17</f>
        <v xml:space="preserve">De mate van ontzorgen van opdrachtgever door inschrijver. </v>
      </c>
      <c r="B55" s="21" t="s">
        <v>6</v>
      </c>
      <c r="C55" s="22"/>
      <c r="D55" s="9" t="str">
        <f>'Beoordelaar 1'!C25</f>
        <v>SCORE</v>
      </c>
      <c r="E55" s="65" t="s">
        <v>14</v>
      </c>
    </row>
    <row r="56" spans="1:5" ht="18" customHeight="1" x14ac:dyDescent="0.2">
      <c r="A56" s="64"/>
      <c r="B56" s="21" t="s">
        <v>7</v>
      </c>
      <c r="C56" s="22"/>
      <c r="D56" s="9" t="str">
        <f>'Beoordelaar 2'!C25</f>
        <v>SCORE</v>
      </c>
      <c r="E56" s="66"/>
    </row>
    <row r="57" spans="1:5" ht="18" customHeight="1" x14ac:dyDescent="0.2">
      <c r="A57" s="61"/>
      <c r="B57" s="21" t="s">
        <v>8</v>
      </c>
      <c r="C57" s="22"/>
      <c r="D57" s="9" t="str">
        <f>'Beoordelaar 3'!C25</f>
        <v>SCORE</v>
      </c>
      <c r="E57" s="66"/>
    </row>
    <row r="58" spans="1:5" ht="20" customHeight="1" x14ac:dyDescent="0.2">
      <c r="A58" s="68" t="s">
        <v>4</v>
      </c>
      <c r="B58" s="69"/>
      <c r="C58" s="6"/>
      <c r="D58" s="8" t="s">
        <v>12</v>
      </c>
      <c r="E58" s="66"/>
    </row>
    <row r="59" spans="1:5" ht="20" customHeight="1" x14ac:dyDescent="0.2">
      <c r="A59" s="70"/>
      <c r="B59" s="71"/>
      <c r="C59" s="6"/>
      <c r="D59" s="26" t="str">
        <f>IF(D58="5 Uitmuntend","€ 2.500",IF(D58="4 Goed","€ 2.250",IF(D58="3 Voldoende","€ 0",IF(D58="2 Matig","-€ 5.000",IF(D58="1 Onvoldoende","UITSLUITING"," ")))))</f>
        <v xml:space="preserve"> </v>
      </c>
      <c r="E59" s="67"/>
    </row>
    <row r="60" spans="1:5" ht="18" customHeight="1" x14ac:dyDescent="0.2">
      <c r="A60" s="60" t="str">
        <f>'Beoordelen geboden oplossing'!A18</f>
        <v xml:space="preserve">Hoe inschrijver zich met haar aangeboden werkwijze onderscheidt met mogelijke andere oplossingen. </v>
      </c>
      <c r="B60" s="21" t="s">
        <v>6</v>
      </c>
      <c r="C60" s="22"/>
      <c r="D60" s="9" t="str">
        <f>'Beoordelaar 1'!C27</f>
        <v>SCORE</v>
      </c>
      <c r="E60" s="65" t="s">
        <v>14</v>
      </c>
    </row>
    <row r="61" spans="1:5" ht="18" customHeight="1" x14ac:dyDescent="0.2">
      <c r="A61" s="64"/>
      <c r="B61" s="21" t="s">
        <v>7</v>
      </c>
      <c r="C61" s="22"/>
      <c r="D61" s="9" t="str">
        <f>'Beoordelaar 2'!C27</f>
        <v>SCORE</v>
      </c>
      <c r="E61" s="66"/>
    </row>
    <row r="62" spans="1:5" ht="18" customHeight="1" x14ac:dyDescent="0.2">
      <c r="A62" s="61"/>
      <c r="B62" s="21" t="s">
        <v>8</v>
      </c>
      <c r="C62" s="22"/>
      <c r="D62" s="9" t="str">
        <f>'Beoordelaar 3'!C27</f>
        <v>SCORE</v>
      </c>
      <c r="E62" s="66"/>
    </row>
    <row r="63" spans="1:5" ht="20" customHeight="1" x14ac:dyDescent="0.2">
      <c r="A63" s="68" t="s">
        <v>4</v>
      </c>
      <c r="B63" s="69"/>
      <c r="C63" s="6"/>
      <c r="D63" s="8" t="s">
        <v>12</v>
      </c>
      <c r="E63" s="66"/>
    </row>
    <row r="64" spans="1:5" ht="20" customHeight="1" x14ac:dyDescent="0.2">
      <c r="A64" s="70"/>
      <c r="B64" s="71"/>
      <c r="C64" s="6"/>
      <c r="D64" s="26" t="str">
        <f>IF(D63="5 Uitmuntend","€ 2.500",IF(D63="4 Goed","€ 2.250",IF(D63="3 Voldoende","€ 0",IF(D63="2 Matig","-€ 5.000",IF(D63="1 Onvoldoende","UITSLUITING"," ")))))</f>
        <v xml:space="preserve"> </v>
      </c>
      <c r="E64" s="67"/>
    </row>
    <row r="65" spans="1:5" s="24" customFormat="1" ht="28" customHeight="1" x14ac:dyDescent="0.2">
      <c r="A65" s="74" t="s">
        <v>15</v>
      </c>
      <c r="B65" s="75"/>
      <c r="C65" s="7"/>
      <c r="D65" s="23" t="e">
        <f>D7+D43+D49+D12+D17+D22+D27+D32+D37+D54+D59+D64</f>
        <v>#VALUE!</v>
      </c>
      <c r="E65" s="23"/>
    </row>
    <row r="66" spans="1:5" s="79" customFormat="1" ht="20" customHeight="1" x14ac:dyDescent="0.2"/>
    <row r="67" spans="1:5" ht="28" customHeight="1" x14ac:dyDescent="0.2">
      <c r="A67" s="32" t="str">
        <f>'Beoordelen geboden oplossing'!A21</f>
        <v>Beoordelingskader proefopstelling (7.7)</v>
      </c>
      <c r="B67" s="32"/>
      <c r="C67" s="20"/>
      <c r="D67" s="33" t="str">
        <f>'Beoordelaar 1'!C44</f>
        <v>SCORE</v>
      </c>
      <c r="E67" s="33" t="s">
        <v>13</v>
      </c>
    </row>
    <row r="68" spans="1:5" ht="18" customHeight="1" x14ac:dyDescent="0.2">
      <c r="A68" s="60" t="str">
        <f>'Beoordelen geboden oplossing'!A22</f>
        <v>1. Eenvoud opstarten en gebruiken</v>
      </c>
      <c r="B68" s="21" t="s">
        <v>6</v>
      </c>
      <c r="C68" s="22"/>
      <c r="D68" s="9" t="str">
        <f>'Beoordelaar 1'!C32</f>
        <v>SCORE</v>
      </c>
      <c r="E68" s="65" t="s">
        <v>14</v>
      </c>
    </row>
    <row r="69" spans="1:5" ht="18" customHeight="1" x14ac:dyDescent="0.2">
      <c r="A69" s="64"/>
      <c r="B69" s="21" t="s">
        <v>7</v>
      </c>
      <c r="C69" s="22"/>
      <c r="D69" s="9" t="str">
        <f>'Beoordelaar 2'!C32</f>
        <v>SCORE</v>
      </c>
      <c r="E69" s="66"/>
    </row>
    <row r="70" spans="1:5" ht="18" customHeight="1" x14ac:dyDescent="0.2">
      <c r="A70" s="61"/>
      <c r="B70" s="21" t="s">
        <v>8</v>
      </c>
      <c r="C70" s="22"/>
      <c r="D70" s="9" t="str">
        <f>'Beoordelaar 3'!C32</f>
        <v>SCORE</v>
      </c>
      <c r="E70" s="66"/>
    </row>
    <row r="71" spans="1:5" ht="20" customHeight="1" x14ac:dyDescent="0.2">
      <c r="A71" s="68" t="s">
        <v>4</v>
      </c>
      <c r="B71" s="69"/>
      <c r="C71" s="6"/>
      <c r="D71" s="8" t="s">
        <v>12</v>
      </c>
      <c r="E71" s="66"/>
    </row>
    <row r="72" spans="1:5" ht="20" customHeight="1" x14ac:dyDescent="0.2">
      <c r="A72" s="70"/>
      <c r="B72" s="71"/>
      <c r="C72" s="6"/>
      <c r="D72" s="26" t="str">
        <f>IF(D71="beter","€ 1.000",IF(D71="Vergelijkbaar","€ 0",IF(D71="Acceptabel verbeterpunt","-€ 1.000",IF(D71="Onacceptabel verbeterpunt","UITSLUITING"," "))))</f>
        <v xml:space="preserve"> </v>
      </c>
      <c r="E72" s="67"/>
    </row>
    <row r="73" spans="1:5" ht="18" customHeight="1" x14ac:dyDescent="0.2">
      <c r="A73" s="60" t="str">
        <f>'Beoordelen geboden oplossing'!A23</f>
        <v>2. Eenvoud en snelheid afsluiten</v>
      </c>
      <c r="B73" s="21" t="s">
        <v>6</v>
      </c>
      <c r="C73" s="22"/>
      <c r="D73" s="9" t="str">
        <f>'Beoordelaar 1'!C34</f>
        <v>SCORE</v>
      </c>
      <c r="E73" s="65" t="s">
        <v>14</v>
      </c>
    </row>
    <row r="74" spans="1:5" ht="18" customHeight="1" x14ac:dyDescent="0.2">
      <c r="A74" s="64"/>
      <c r="B74" s="21" t="s">
        <v>7</v>
      </c>
      <c r="C74" s="22"/>
      <c r="D74" s="9" t="str">
        <f>'Beoordelaar 2'!C34</f>
        <v>SCORE</v>
      </c>
      <c r="E74" s="66"/>
    </row>
    <row r="75" spans="1:5" ht="18" customHeight="1" x14ac:dyDescent="0.2">
      <c r="A75" s="61"/>
      <c r="B75" s="21" t="s">
        <v>8</v>
      </c>
      <c r="C75" s="22"/>
      <c r="D75" s="9" t="str">
        <f>'Beoordelaar 3'!C34</f>
        <v>SCORE</v>
      </c>
      <c r="E75" s="66"/>
    </row>
    <row r="76" spans="1:5" ht="20" customHeight="1" x14ac:dyDescent="0.2">
      <c r="A76" s="68" t="s">
        <v>4</v>
      </c>
      <c r="B76" s="69"/>
      <c r="C76" s="6"/>
      <c r="D76" s="8" t="s">
        <v>12</v>
      </c>
      <c r="E76" s="66"/>
    </row>
    <row r="77" spans="1:5" ht="20" customHeight="1" x14ac:dyDescent="0.2">
      <c r="A77" s="70"/>
      <c r="B77" s="71"/>
      <c r="C77" s="6"/>
      <c r="D77" s="26" t="str">
        <f>IF(D76="beter","€ 1.000",IF(D76="Vergelijkbaar","€ 0",IF(D76="Acceptabel verbeterpunt","-€ 1.000",IF(D76="Onacceptabel verbeterpunt","UITSLUITING"," "))))</f>
        <v xml:space="preserve"> </v>
      </c>
      <c r="E77" s="67"/>
    </row>
    <row r="78" spans="1:5" ht="18" customHeight="1" x14ac:dyDescent="0.2">
      <c r="A78" s="60" t="str">
        <f>'Beoordelen geboden oplossing'!A24</f>
        <v>3. Werking van de digitale pen</v>
      </c>
      <c r="B78" s="21" t="s">
        <v>6</v>
      </c>
      <c r="C78" s="22"/>
      <c r="D78" s="9" t="str">
        <f>'Beoordelaar 1'!C36</f>
        <v>SCORE</v>
      </c>
      <c r="E78" s="65" t="s">
        <v>14</v>
      </c>
    </row>
    <row r="79" spans="1:5" ht="18" customHeight="1" x14ac:dyDescent="0.2">
      <c r="A79" s="64"/>
      <c r="B79" s="21" t="s">
        <v>7</v>
      </c>
      <c r="C79" s="22"/>
      <c r="D79" s="9" t="str">
        <f>'Beoordelaar 2'!C36</f>
        <v>SCORE</v>
      </c>
      <c r="E79" s="66"/>
    </row>
    <row r="80" spans="1:5" ht="18" customHeight="1" x14ac:dyDescent="0.2">
      <c r="A80" s="61"/>
      <c r="B80" s="21" t="s">
        <v>8</v>
      </c>
      <c r="C80" s="22"/>
      <c r="D80" s="9" t="str">
        <f>'Beoordelaar 3'!C36</f>
        <v>SCORE</v>
      </c>
      <c r="E80" s="66"/>
    </row>
    <row r="81" spans="1:5" ht="20" customHeight="1" x14ac:dyDescent="0.2">
      <c r="A81" s="68" t="s">
        <v>4</v>
      </c>
      <c r="B81" s="69"/>
      <c r="C81" s="6"/>
      <c r="D81" s="8" t="s">
        <v>12</v>
      </c>
      <c r="E81" s="66"/>
    </row>
    <row r="82" spans="1:5" ht="20" customHeight="1" x14ac:dyDescent="0.2">
      <c r="A82" s="70"/>
      <c r="B82" s="71"/>
      <c r="C82" s="6"/>
      <c r="D82" s="26" t="str">
        <f>IF(D81="beter","€ 1.000",IF(D81="Vergelijkbaar","€ 0",IF(D81="Acceptabel verbeterpunt","-€ 5.000",IF(D81="Onacceptabel verbeterpunt","UITSLUITING"," "))))</f>
        <v xml:space="preserve"> </v>
      </c>
      <c r="E82" s="67"/>
    </row>
    <row r="83" spans="1:5" ht="18" customHeight="1" x14ac:dyDescent="0.2">
      <c r="A83" s="60" t="str">
        <f>'Beoordelen geboden oplossing'!A25</f>
        <v>4. Werking touch met hand / vinger</v>
      </c>
      <c r="B83" s="21" t="s">
        <v>6</v>
      </c>
      <c r="C83" s="22"/>
      <c r="D83" s="9" t="str">
        <f>'Beoordelaar 1'!C38</f>
        <v>SCORE</v>
      </c>
      <c r="E83" s="65" t="s">
        <v>14</v>
      </c>
    </row>
    <row r="84" spans="1:5" ht="18" customHeight="1" x14ac:dyDescent="0.2">
      <c r="A84" s="64"/>
      <c r="B84" s="21" t="s">
        <v>7</v>
      </c>
      <c r="C84" s="22"/>
      <c r="D84" s="9" t="str">
        <f>'Beoordelaar 2'!C38</f>
        <v>SCORE</v>
      </c>
      <c r="E84" s="66"/>
    </row>
    <row r="85" spans="1:5" ht="18" customHeight="1" x14ac:dyDescent="0.2">
      <c r="A85" s="61"/>
      <c r="B85" s="21" t="s">
        <v>8</v>
      </c>
      <c r="C85" s="22"/>
      <c r="D85" s="9" t="str">
        <f>'Beoordelaar 3'!C38</f>
        <v>SCORE</v>
      </c>
      <c r="E85" s="66"/>
    </row>
    <row r="86" spans="1:5" ht="20" customHeight="1" x14ac:dyDescent="0.2">
      <c r="A86" s="68" t="s">
        <v>4</v>
      </c>
      <c r="B86" s="69"/>
      <c r="C86" s="6"/>
      <c r="D86" s="8" t="s">
        <v>12</v>
      </c>
      <c r="E86" s="66"/>
    </row>
    <row r="87" spans="1:5" ht="20" customHeight="1" x14ac:dyDescent="0.2">
      <c r="A87" s="70"/>
      <c r="B87" s="71"/>
      <c r="C87" s="6"/>
      <c r="D87" s="26" t="str">
        <f>IF(D86="beter","€ 1.000",IF(D86="Vergelijkbaar","€ 0",IF(D86="Acceptabel verbeterpunt","-€ 1.000",IF(D86="Onacceptabel verbeterpunt","UITSLUITING"," "))))</f>
        <v xml:space="preserve"> </v>
      </c>
      <c r="E87" s="67"/>
    </row>
    <row r="88" spans="1:5" ht="18" customHeight="1" x14ac:dyDescent="0.2">
      <c r="A88" s="60" t="str">
        <f>'Beoordelen geboden oplossing'!A26</f>
        <v>5. Werking digitaal whiteboard; schrijffunctie en eenvoud van de bediening vanaf een device</v>
      </c>
      <c r="B88" s="21" t="s">
        <v>6</v>
      </c>
      <c r="C88" s="22"/>
      <c r="D88" s="9" t="str">
        <f>'Beoordelaar 1'!C40</f>
        <v>SCORE</v>
      </c>
      <c r="E88" s="65" t="s">
        <v>14</v>
      </c>
    </row>
    <row r="89" spans="1:5" ht="18" customHeight="1" x14ac:dyDescent="0.2">
      <c r="A89" s="64"/>
      <c r="B89" s="21" t="s">
        <v>7</v>
      </c>
      <c r="C89" s="22"/>
      <c r="D89" s="9" t="str">
        <f>'Beoordelaar 2'!C40</f>
        <v>SCORE</v>
      </c>
      <c r="E89" s="66"/>
    </row>
    <row r="90" spans="1:5" ht="18" customHeight="1" x14ac:dyDescent="0.2">
      <c r="A90" s="61"/>
      <c r="B90" s="21" t="s">
        <v>8</v>
      </c>
      <c r="C90" s="22"/>
      <c r="D90" s="9" t="str">
        <f>'Beoordelaar 3'!C40</f>
        <v>SCORE</v>
      </c>
      <c r="E90" s="66"/>
    </row>
    <row r="91" spans="1:5" ht="20" customHeight="1" x14ac:dyDescent="0.2">
      <c r="A91" s="68" t="s">
        <v>4</v>
      </c>
      <c r="B91" s="69"/>
      <c r="C91" s="6"/>
      <c r="D91" s="8" t="s">
        <v>12</v>
      </c>
      <c r="E91" s="66"/>
    </row>
    <row r="92" spans="1:5" ht="20" customHeight="1" x14ac:dyDescent="0.2">
      <c r="A92" s="70"/>
      <c r="B92" s="71"/>
      <c r="C92" s="6"/>
      <c r="D92" s="26" t="str">
        <f>IF(D91="beter","€ 1.000",IF(D91="Vergelijkbaar","€ 0",IF(D91="Acceptabel verbeterpunt","-€ 1.000",IF(D91="Onacceptabel verbeterpunt","UITSLUITING"," "))))</f>
        <v xml:space="preserve"> </v>
      </c>
      <c r="E92" s="67"/>
    </row>
    <row r="93" spans="1:5" ht="18" customHeight="1" x14ac:dyDescent="0.2">
      <c r="A93" s="60" t="str">
        <f>'Beoordelen geboden oplossing'!A27</f>
        <v>6. Werking ‘freezen’ scherm</v>
      </c>
      <c r="B93" s="21" t="s">
        <v>6</v>
      </c>
      <c r="C93" s="22"/>
      <c r="D93" s="9" t="str">
        <f>'Beoordelaar 1'!C42</f>
        <v>SCORE</v>
      </c>
      <c r="E93" s="65" t="s">
        <v>14</v>
      </c>
    </row>
    <row r="94" spans="1:5" ht="18" customHeight="1" x14ac:dyDescent="0.2">
      <c r="A94" s="64"/>
      <c r="B94" s="21" t="s">
        <v>7</v>
      </c>
      <c r="C94" s="22"/>
      <c r="D94" s="9" t="str">
        <f>'Beoordelaar 2'!C42</f>
        <v>SCORE</v>
      </c>
      <c r="E94" s="66"/>
    </row>
    <row r="95" spans="1:5" ht="18" customHeight="1" x14ac:dyDescent="0.2">
      <c r="A95" s="61"/>
      <c r="B95" s="21" t="s">
        <v>8</v>
      </c>
      <c r="C95" s="22"/>
      <c r="D95" s="9" t="str">
        <f>'Beoordelaar 3'!C42</f>
        <v>SCORE</v>
      </c>
      <c r="E95" s="66"/>
    </row>
    <row r="96" spans="1:5" ht="20" customHeight="1" x14ac:dyDescent="0.2">
      <c r="A96" s="68" t="s">
        <v>4</v>
      </c>
      <c r="B96" s="69"/>
      <c r="C96" s="6"/>
      <c r="D96" s="8" t="s">
        <v>12</v>
      </c>
      <c r="E96" s="66"/>
    </row>
    <row r="97" spans="1:5" ht="20" customHeight="1" x14ac:dyDescent="0.2">
      <c r="A97" s="29"/>
      <c r="B97" s="30"/>
      <c r="C97" s="6"/>
      <c r="D97" s="26" t="str">
        <f>IF(D96="beter","€ 1.000",IF(D96="Vergelijkbaar","€ 0",IF(D96="Acceptabel verbeterpunt","-€ 1.000",IF(D96="Onacceptabel verbeterpunt","UITSLUITING"," "))))</f>
        <v xml:space="preserve"> </v>
      </c>
      <c r="E97" s="31"/>
    </row>
    <row r="98" spans="1:5" ht="18" customHeight="1" x14ac:dyDescent="0.2">
      <c r="A98" s="60" t="str">
        <f>'Beoordelen geboden oplossing'!A28</f>
        <v>7. Geluid van de ingebouwde luidsprekers</v>
      </c>
      <c r="B98" s="21" t="s">
        <v>6</v>
      </c>
      <c r="C98" s="22"/>
      <c r="D98" s="9" t="str">
        <f>'Beoordelaar 1'!C44</f>
        <v>SCORE</v>
      </c>
      <c r="E98" s="65" t="s">
        <v>14</v>
      </c>
    </row>
    <row r="99" spans="1:5" ht="18" customHeight="1" x14ac:dyDescent="0.2">
      <c r="A99" s="64"/>
      <c r="B99" s="21" t="s">
        <v>7</v>
      </c>
      <c r="C99" s="22"/>
      <c r="D99" s="9" t="str">
        <f>'Beoordelaar 2'!C44</f>
        <v>SCORE</v>
      </c>
      <c r="E99" s="66"/>
    </row>
    <row r="100" spans="1:5" ht="18" customHeight="1" x14ac:dyDescent="0.2">
      <c r="A100" s="61"/>
      <c r="B100" s="21" t="s">
        <v>8</v>
      </c>
      <c r="C100" s="22"/>
      <c r="D100" s="9" t="str">
        <f>'Beoordelaar 3'!C44</f>
        <v>SCORE</v>
      </c>
      <c r="E100" s="66"/>
    </row>
    <row r="101" spans="1:5" ht="20" customHeight="1" x14ac:dyDescent="0.2">
      <c r="A101" s="68" t="s">
        <v>4</v>
      </c>
      <c r="B101" s="69"/>
      <c r="C101" s="6"/>
      <c r="D101" s="8" t="s">
        <v>12</v>
      </c>
      <c r="E101" s="66"/>
    </row>
    <row r="102" spans="1:5" ht="20" customHeight="1" x14ac:dyDescent="0.2">
      <c r="A102" s="29"/>
      <c r="B102" s="30"/>
      <c r="C102" s="6"/>
      <c r="D102" s="26" t="str">
        <f>IF(D101="beter","€ 1.000",IF(D101="Vergelijkbaar","€ 0",IF(D101="Acceptabel verbeterpunt","-€ 1.000",IF(D101="Onacceptabel verbeterpunt","UITSLUITING"," "))))</f>
        <v xml:space="preserve"> </v>
      </c>
      <c r="E102" s="31"/>
    </row>
    <row r="103" spans="1:5" ht="18" customHeight="1" x14ac:dyDescent="0.2">
      <c r="A103" s="60" t="str">
        <f>'Beoordelen geboden oplossing'!A29</f>
        <v>8. Mate van bijgeluiden (koeling)</v>
      </c>
      <c r="B103" s="21" t="s">
        <v>6</v>
      </c>
      <c r="C103" s="22"/>
      <c r="D103" s="9" t="str">
        <f>'Beoordelaar 1'!C46</f>
        <v>SCORE</v>
      </c>
      <c r="E103" s="65" t="s">
        <v>14</v>
      </c>
    </row>
    <row r="104" spans="1:5" ht="18" customHeight="1" x14ac:dyDescent="0.2">
      <c r="A104" s="64"/>
      <c r="B104" s="21" t="s">
        <v>7</v>
      </c>
      <c r="C104" s="22"/>
      <c r="D104" s="9" t="str">
        <f>'Beoordelaar 2'!C46</f>
        <v>SCORE</v>
      </c>
      <c r="E104" s="66"/>
    </row>
    <row r="105" spans="1:5" ht="18" customHeight="1" x14ac:dyDescent="0.2">
      <c r="A105" s="61"/>
      <c r="B105" s="21" t="s">
        <v>8</v>
      </c>
      <c r="C105" s="22"/>
      <c r="D105" s="9" t="str">
        <f>'Beoordelaar 3'!C46</f>
        <v>SCORE</v>
      </c>
      <c r="E105" s="66"/>
    </row>
    <row r="106" spans="1:5" ht="20" customHeight="1" x14ac:dyDescent="0.2">
      <c r="A106" s="68" t="s">
        <v>4</v>
      </c>
      <c r="B106" s="69"/>
      <c r="C106" s="6"/>
      <c r="D106" s="8" t="s">
        <v>12</v>
      </c>
      <c r="E106" s="66"/>
    </row>
    <row r="107" spans="1:5" ht="20" customHeight="1" x14ac:dyDescent="0.2">
      <c r="A107" s="70"/>
      <c r="B107" s="71"/>
      <c r="C107" s="6"/>
      <c r="D107" s="26" t="str">
        <f>IF(D106="beter","€ 1.000",IF(D106="Vergelijkbaar","€ 0",IF(D106="Acceptabel verbeterpunt","-€ 1.000",IF(D106="Onacceptabel verbeterpunt","UITSLUITING"," "))))</f>
        <v xml:space="preserve"> </v>
      </c>
      <c r="E107" s="67"/>
    </row>
    <row r="108" spans="1:5" ht="18" customHeight="1" x14ac:dyDescent="0.2">
      <c r="A108" s="60" t="str">
        <f>'Beoordelen geboden oplossing'!A30</f>
        <v>9. Veiligheid; eenvoud overnemen van het digibord door een ongeautoriseerde gebruiker</v>
      </c>
      <c r="B108" s="21" t="s">
        <v>6</v>
      </c>
      <c r="C108" s="22"/>
      <c r="D108" s="9" t="str">
        <f>'Beoordelaar 1'!C48</f>
        <v>SCORE</v>
      </c>
      <c r="E108" s="65" t="s">
        <v>14</v>
      </c>
    </row>
    <row r="109" spans="1:5" ht="18" customHeight="1" x14ac:dyDescent="0.2">
      <c r="A109" s="64"/>
      <c r="B109" s="21" t="s">
        <v>7</v>
      </c>
      <c r="C109" s="22"/>
      <c r="D109" s="9" t="str">
        <f>'Beoordelaar 2'!C48</f>
        <v>SCORE</v>
      </c>
      <c r="E109" s="66"/>
    </row>
    <row r="110" spans="1:5" ht="18" customHeight="1" x14ac:dyDescent="0.2">
      <c r="A110" s="61"/>
      <c r="B110" s="21" t="s">
        <v>8</v>
      </c>
      <c r="C110" s="22"/>
      <c r="D110" s="9" t="str">
        <f>'Beoordelaar 3'!C48</f>
        <v>SCORE</v>
      </c>
      <c r="E110" s="66"/>
    </row>
    <row r="111" spans="1:5" ht="20" customHeight="1" x14ac:dyDescent="0.2">
      <c r="A111" s="68" t="s">
        <v>4</v>
      </c>
      <c r="B111" s="69"/>
      <c r="C111" s="6"/>
      <c r="D111" s="8" t="s">
        <v>12</v>
      </c>
      <c r="E111" s="66"/>
    </row>
    <row r="112" spans="1:5" ht="20" customHeight="1" x14ac:dyDescent="0.2">
      <c r="A112" s="70"/>
      <c r="B112" s="71"/>
      <c r="C112" s="6"/>
      <c r="D112" s="26" t="str">
        <f>IF(D111="beter","€ 1.000",IF(D111="Vergelijkbaar","€ 0",IF(D111="Acceptabel verbeterpunt","-€ 1.000",IF(D111="Onacceptabel verbeterpunt","UITSLUITING"," "))))</f>
        <v xml:space="preserve"> </v>
      </c>
      <c r="E112" s="67"/>
    </row>
    <row r="113" spans="1:5" ht="18" customHeight="1" x14ac:dyDescent="0.2">
      <c r="A113" s="60" t="str">
        <f>'Beoordelen geboden oplossing'!A31</f>
        <v>10. Scherpte beeld tot 8,5 meter en invalshoeken vanuit de lessets in het lokaal</v>
      </c>
      <c r="B113" s="21" t="s">
        <v>6</v>
      </c>
      <c r="C113" s="22"/>
      <c r="D113" s="9" t="str">
        <f>'Beoordelaar 1'!C50</f>
        <v>SCORE</v>
      </c>
      <c r="E113" s="65" t="s">
        <v>14</v>
      </c>
    </row>
    <row r="114" spans="1:5" ht="18" customHeight="1" x14ac:dyDescent="0.2">
      <c r="A114" s="64"/>
      <c r="B114" s="21" t="s">
        <v>7</v>
      </c>
      <c r="C114" s="22"/>
      <c r="D114" s="9" t="str">
        <f>'Beoordelaar 2'!C50</f>
        <v>SCORE</v>
      </c>
      <c r="E114" s="66"/>
    </row>
    <row r="115" spans="1:5" ht="18" customHeight="1" x14ac:dyDescent="0.2">
      <c r="A115" s="61"/>
      <c r="B115" s="21" t="s">
        <v>8</v>
      </c>
      <c r="C115" s="22"/>
      <c r="D115" s="9" t="str">
        <f>'Beoordelaar 3'!C50</f>
        <v>SCORE</v>
      </c>
      <c r="E115" s="66"/>
    </row>
    <row r="116" spans="1:5" ht="20" customHeight="1" x14ac:dyDescent="0.2">
      <c r="A116" s="68" t="s">
        <v>4</v>
      </c>
      <c r="B116" s="69"/>
      <c r="C116" s="6"/>
      <c r="D116" s="8" t="s">
        <v>12</v>
      </c>
      <c r="E116" s="66"/>
    </row>
    <row r="117" spans="1:5" ht="20" customHeight="1" x14ac:dyDescent="0.2">
      <c r="A117" s="70"/>
      <c r="B117" s="71"/>
      <c r="C117" s="6"/>
      <c r="D117" s="26" t="str">
        <f>IF(D116="beter","€ 1.000",IF(D116="Vergelijkbaar","€ 0",IF(D116="Acceptabel verbeterpunt","-€ 1.000",IF(D116="Onacceptabel verbeterpunt","UITSLUITING"," "))))</f>
        <v xml:space="preserve"> </v>
      </c>
      <c r="E117" s="67"/>
    </row>
    <row r="118" spans="1:5" ht="18" customHeight="1" x14ac:dyDescent="0.2">
      <c r="A118" s="60" t="str">
        <f>'Beoordelen geboden oplossing'!A32</f>
        <v>11. Kwaliteit knoppen (aan/uit/overige)</v>
      </c>
      <c r="B118" s="21" t="s">
        <v>6</v>
      </c>
      <c r="C118" s="22"/>
      <c r="D118" s="9" t="str">
        <f>'Beoordelaar 1'!C52</f>
        <v>SCORE</v>
      </c>
      <c r="E118" s="65" t="s">
        <v>14</v>
      </c>
    </row>
    <row r="119" spans="1:5" ht="18" customHeight="1" x14ac:dyDescent="0.2">
      <c r="A119" s="64"/>
      <c r="B119" s="21" t="s">
        <v>7</v>
      </c>
      <c r="C119" s="22"/>
      <c r="D119" s="9" t="str">
        <f>'Beoordelaar 2'!C52</f>
        <v>SCORE</v>
      </c>
      <c r="E119" s="66"/>
    </row>
    <row r="120" spans="1:5" ht="18" customHeight="1" x14ac:dyDescent="0.2">
      <c r="A120" s="61"/>
      <c r="B120" s="21" t="s">
        <v>8</v>
      </c>
      <c r="C120" s="22"/>
      <c r="D120" s="9" t="str">
        <f>'Beoordelaar 3'!C52</f>
        <v>SCORE</v>
      </c>
      <c r="E120" s="66"/>
    </row>
    <row r="121" spans="1:5" ht="20" customHeight="1" x14ac:dyDescent="0.2">
      <c r="A121" s="68" t="s">
        <v>4</v>
      </c>
      <c r="B121" s="69"/>
      <c r="C121" s="6"/>
      <c r="D121" s="8" t="s">
        <v>12</v>
      </c>
      <c r="E121" s="66"/>
    </row>
    <row r="122" spans="1:5" ht="20" customHeight="1" x14ac:dyDescent="0.2">
      <c r="A122" s="70"/>
      <c r="B122" s="71"/>
      <c r="C122" s="6"/>
      <c r="D122" s="26" t="str">
        <f>IF(D121="beter","€ 1.000",IF(D121="Vergelijkbaar","€ 0",IF(D121="Acceptabel verbeterpunt","-€ 1.000",IF(D121="Onacceptabel verbeterpunt","UITSLUITING"," "))))</f>
        <v xml:space="preserve"> </v>
      </c>
      <c r="E122" s="67"/>
    </row>
    <row r="123" spans="1:5" ht="18" customHeight="1" x14ac:dyDescent="0.2">
      <c r="A123" s="60" t="str">
        <f>'Beoordelen geboden oplossing'!A33</f>
        <v>12. Kwaliteit instructiekaart voor een docent</v>
      </c>
      <c r="B123" s="21" t="s">
        <v>6</v>
      </c>
      <c r="C123" s="22"/>
      <c r="D123" s="9" t="str">
        <f>'Beoordelaar 1'!C54</f>
        <v>SCORE</v>
      </c>
      <c r="E123" s="65" t="s">
        <v>14</v>
      </c>
    </row>
    <row r="124" spans="1:5" ht="18" customHeight="1" x14ac:dyDescent="0.2">
      <c r="A124" s="64"/>
      <c r="B124" s="21" t="s">
        <v>7</v>
      </c>
      <c r="C124" s="22"/>
      <c r="D124" s="9" t="str">
        <f>'Beoordelaar 2'!C54</f>
        <v>SCORE</v>
      </c>
      <c r="E124" s="66"/>
    </row>
    <row r="125" spans="1:5" ht="18" customHeight="1" x14ac:dyDescent="0.2">
      <c r="A125" s="61"/>
      <c r="B125" s="21" t="s">
        <v>8</v>
      </c>
      <c r="C125" s="22"/>
      <c r="D125" s="9" t="str">
        <f>'Beoordelaar 3'!C54</f>
        <v>SCORE</v>
      </c>
      <c r="E125" s="66"/>
    </row>
    <row r="126" spans="1:5" ht="20" customHeight="1" x14ac:dyDescent="0.2">
      <c r="A126" s="68" t="s">
        <v>4</v>
      </c>
      <c r="B126" s="69"/>
      <c r="C126" s="6"/>
      <c r="D126" s="8" t="s">
        <v>12</v>
      </c>
      <c r="E126" s="66"/>
    </row>
    <row r="127" spans="1:5" ht="20" customHeight="1" x14ac:dyDescent="0.2">
      <c r="A127" s="70"/>
      <c r="B127" s="71"/>
      <c r="C127" s="6"/>
      <c r="D127" s="26" t="str">
        <f>IF(D126="beter","€ 1.000",IF(D126="Vergelijkbaar","€ 0",IF(D126="Acceptabel verbeterpunt","-€ 1.000",IF(D126="Onacceptabel verbeterpunt","UITSLUITING"," "))))</f>
        <v xml:space="preserve"> </v>
      </c>
      <c r="E127" s="67"/>
    </row>
    <row r="128" spans="1:5" ht="18" customHeight="1" x14ac:dyDescent="0.2">
      <c r="A128" s="60" t="str">
        <f>'Beoordelen geboden oplossing'!A34</f>
        <v>13. Kwaliteit glasplaat van het digibord</v>
      </c>
      <c r="B128" s="21" t="s">
        <v>6</v>
      </c>
      <c r="C128" s="22"/>
      <c r="D128" s="9" t="str">
        <f>'Beoordelaar 1'!C56</f>
        <v>SCORE</v>
      </c>
      <c r="E128" s="65" t="s">
        <v>14</v>
      </c>
    </row>
    <row r="129" spans="1:5" ht="18" customHeight="1" x14ac:dyDescent="0.2">
      <c r="A129" s="64"/>
      <c r="B129" s="21" t="s">
        <v>7</v>
      </c>
      <c r="C129" s="22"/>
      <c r="D129" s="9" t="str">
        <f>'Beoordelaar 2'!C56</f>
        <v>SCORE</v>
      </c>
      <c r="E129" s="66"/>
    </row>
    <row r="130" spans="1:5" ht="18" customHeight="1" x14ac:dyDescent="0.2">
      <c r="A130" s="61"/>
      <c r="B130" s="21" t="s">
        <v>8</v>
      </c>
      <c r="C130" s="22"/>
      <c r="D130" s="9" t="str">
        <f>'Beoordelaar 3'!C56</f>
        <v>SCORE</v>
      </c>
      <c r="E130" s="66"/>
    </row>
    <row r="131" spans="1:5" ht="20" customHeight="1" x14ac:dyDescent="0.2">
      <c r="A131" s="68" t="s">
        <v>4</v>
      </c>
      <c r="B131" s="69"/>
      <c r="C131" s="6"/>
      <c r="D131" s="8" t="s">
        <v>12</v>
      </c>
      <c r="E131" s="66"/>
    </row>
    <row r="132" spans="1:5" ht="20" customHeight="1" x14ac:dyDescent="0.2">
      <c r="A132" s="29"/>
      <c r="B132" s="30"/>
      <c r="C132" s="6"/>
      <c r="D132" s="26" t="str">
        <f>IF(D131="beter","€ 1.000",IF(D131="Vergelijkbaar","€ 0",IF(D131="Acceptabel verbeterpunt","-€ 1.000",IF(D131="Onacceptabel verbeterpunt","UITSLUITING"," "))))</f>
        <v xml:space="preserve"> </v>
      </c>
      <c r="E132" s="31"/>
    </row>
    <row r="133" spans="1:5" ht="18" customHeight="1" x14ac:dyDescent="0.2">
      <c r="A133" s="60" t="str">
        <f>'Beoordelen geboden oplossing'!A35</f>
        <v>14. Kwaliteit / gebruikersvriendelijkheid van de afstandsbediening</v>
      </c>
      <c r="B133" s="21" t="s">
        <v>6</v>
      </c>
      <c r="C133" s="22"/>
      <c r="D133" s="9" t="str">
        <f>'Beoordelaar 1'!C58</f>
        <v>SCORE</v>
      </c>
      <c r="E133" s="65" t="s">
        <v>14</v>
      </c>
    </row>
    <row r="134" spans="1:5" ht="18" customHeight="1" x14ac:dyDescent="0.2">
      <c r="A134" s="64"/>
      <c r="B134" s="21" t="s">
        <v>7</v>
      </c>
      <c r="C134" s="22"/>
      <c r="D134" s="9" t="str">
        <f>'Beoordelaar 2'!C58</f>
        <v>SCORE</v>
      </c>
      <c r="E134" s="66"/>
    </row>
    <row r="135" spans="1:5" ht="18" customHeight="1" x14ac:dyDescent="0.2">
      <c r="A135" s="61"/>
      <c r="B135" s="21" t="s">
        <v>8</v>
      </c>
      <c r="C135" s="22"/>
      <c r="D135" s="9" t="str">
        <f>'Beoordelaar 3'!C58</f>
        <v>SCORE</v>
      </c>
      <c r="E135" s="66"/>
    </row>
    <row r="136" spans="1:5" ht="20" customHeight="1" x14ac:dyDescent="0.2">
      <c r="A136" s="68" t="s">
        <v>4</v>
      </c>
      <c r="B136" s="69"/>
      <c r="C136" s="6"/>
      <c r="D136" s="8" t="s">
        <v>12</v>
      </c>
      <c r="E136" s="66"/>
    </row>
    <row r="137" spans="1:5" ht="20" customHeight="1" x14ac:dyDescent="0.2">
      <c r="A137" s="70"/>
      <c r="B137" s="71"/>
      <c r="C137" s="6"/>
      <c r="D137" s="26" t="str">
        <f>IF(D136="beter","€ 1.000",IF(D136="Vergelijkbaar","€ 0",IF(D136="Acceptabel verbeterpunt","-€ 1.000",IF(D136="Onacceptabel verbeterpunt","UITSLUITING"," "))))</f>
        <v xml:space="preserve"> </v>
      </c>
      <c r="E137" s="67"/>
    </row>
    <row r="138" spans="1:5" ht="18" customHeight="1" x14ac:dyDescent="0.2">
      <c r="A138" s="60" t="str">
        <f>'Beoordelen geboden oplossing'!A36</f>
        <v>15. Kwaliteit aansluitpunten (USB / HDMI)</v>
      </c>
      <c r="B138" s="21" t="s">
        <v>6</v>
      </c>
      <c r="C138" s="22"/>
      <c r="D138" s="9" t="str">
        <f>'Beoordelaar 1'!C60</f>
        <v>SCORE</v>
      </c>
      <c r="E138" s="65" t="s">
        <v>14</v>
      </c>
    </row>
    <row r="139" spans="1:5" ht="18" customHeight="1" x14ac:dyDescent="0.2">
      <c r="A139" s="64"/>
      <c r="B139" s="21" t="s">
        <v>7</v>
      </c>
      <c r="C139" s="22"/>
      <c r="D139" s="9" t="str">
        <f>'Beoordelaar 2'!C60</f>
        <v>SCORE</v>
      </c>
      <c r="E139" s="66"/>
    </row>
    <row r="140" spans="1:5" ht="18" customHeight="1" x14ac:dyDescent="0.2">
      <c r="A140" s="61"/>
      <c r="B140" s="21" t="s">
        <v>8</v>
      </c>
      <c r="C140" s="22"/>
      <c r="D140" s="9" t="str">
        <f>'Beoordelaar 3'!C60</f>
        <v>SCORE</v>
      </c>
      <c r="E140" s="66"/>
    </row>
    <row r="141" spans="1:5" ht="20" customHeight="1" x14ac:dyDescent="0.2">
      <c r="A141" s="68" t="s">
        <v>4</v>
      </c>
      <c r="B141" s="69"/>
      <c r="C141" s="6"/>
      <c r="D141" s="8" t="s">
        <v>12</v>
      </c>
      <c r="E141" s="66"/>
    </row>
    <row r="142" spans="1:5" ht="20" customHeight="1" x14ac:dyDescent="0.2">
      <c r="A142" s="29"/>
      <c r="B142" s="30"/>
      <c r="C142" s="6"/>
      <c r="D142" s="26" t="str">
        <f>IF(D141="beter","€ 1.000",IF(D141="Vergelijkbaar","€ 0",IF(D141="Acceptabel verbeterpunt","-€ 1.000",IF(D141="Onacceptabel verbeterpunt","UITSLUITING"," "))))</f>
        <v xml:space="preserve"> </v>
      </c>
      <c r="E142" s="31"/>
    </row>
    <row r="143" spans="1:5" ht="18" customHeight="1" x14ac:dyDescent="0.2">
      <c r="A143" s="60" t="str">
        <f>'Beoordelen geboden oplossing'!A37</f>
        <v>16. Gebruiksgemak aansluitpunten</v>
      </c>
      <c r="B143" s="21" t="s">
        <v>6</v>
      </c>
      <c r="C143" s="22"/>
      <c r="D143" s="9" t="str">
        <f>'Beoordelaar 1'!C62</f>
        <v>SCORE</v>
      </c>
      <c r="E143" s="65" t="s">
        <v>14</v>
      </c>
    </row>
    <row r="144" spans="1:5" ht="18" customHeight="1" x14ac:dyDescent="0.2">
      <c r="A144" s="64"/>
      <c r="B144" s="21" t="s">
        <v>7</v>
      </c>
      <c r="C144" s="22"/>
      <c r="D144" s="9" t="str">
        <f>'Beoordelaar 2'!C62</f>
        <v>SCORE</v>
      </c>
      <c r="E144" s="66"/>
    </row>
    <row r="145" spans="1:5" ht="18" customHeight="1" x14ac:dyDescent="0.2">
      <c r="A145" s="61"/>
      <c r="B145" s="21" t="s">
        <v>8</v>
      </c>
      <c r="C145" s="22"/>
      <c r="D145" s="9" t="str">
        <f>'Beoordelaar 3'!C62</f>
        <v>SCORE</v>
      </c>
      <c r="E145" s="66"/>
    </row>
    <row r="146" spans="1:5" ht="20" customHeight="1" x14ac:dyDescent="0.2">
      <c r="A146" s="68" t="s">
        <v>4</v>
      </c>
      <c r="B146" s="69"/>
      <c r="C146" s="6"/>
      <c r="D146" s="8" t="s">
        <v>12</v>
      </c>
      <c r="E146" s="66"/>
    </row>
    <row r="147" spans="1:5" ht="20" customHeight="1" x14ac:dyDescent="0.2">
      <c r="A147" s="70"/>
      <c r="B147" s="71"/>
      <c r="C147" s="6"/>
      <c r="D147" s="26" t="str">
        <f>IF(D146="beter","€ 1.000",IF(D146="Vergelijkbaar","€ 0",IF(D146="Acceptabel verbeterpunt","-€ 1.000",IF(D146="Onacceptabel verbeterpunt","UITSLUITING"," "))))</f>
        <v xml:space="preserve"> </v>
      </c>
      <c r="E147" s="67"/>
    </row>
    <row r="148" spans="1:5" ht="18" customHeight="1" x14ac:dyDescent="0.2">
      <c r="A148" s="60" t="str">
        <f>'Beoordelen geboden oplossing'!A38</f>
        <v>17. Eenvoud koppeling met Airplay 2 en Chromecast 4K</v>
      </c>
      <c r="B148" s="21" t="s">
        <v>6</v>
      </c>
      <c r="C148" s="22"/>
      <c r="D148" s="9" t="str">
        <f>'Beoordelaar 1'!C64</f>
        <v>SCORE</v>
      </c>
      <c r="E148" s="65" t="s">
        <v>14</v>
      </c>
    </row>
    <row r="149" spans="1:5" ht="18" customHeight="1" x14ac:dyDescent="0.2">
      <c r="A149" s="64"/>
      <c r="B149" s="21" t="s">
        <v>7</v>
      </c>
      <c r="C149" s="22"/>
      <c r="D149" s="9" t="str">
        <f>'Beoordelaar 2'!C64</f>
        <v>SCORE</v>
      </c>
      <c r="E149" s="66"/>
    </row>
    <row r="150" spans="1:5" ht="18" customHeight="1" x14ac:dyDescent="0.2">
      <c r="A150" s="61"/>
      <c r="B150" s="21" t="s">
        <v>8</v>
      </c>
      <c r="C150" s="22"/>
      <c r="D150" s="9" t="str">
        <f>'Beoordelaar 3'!C64</f>
        <v>SCORE</v>
      </c>
      <c r="E150" s="66"/>
    </row>
    <row r="151" spans="1:5" ht="20" customHeight="1" x14ac:dyDescent="0.2">
      <c r="A151" s="68" t="s">
        <v>4</v>
      </c>
      <c r="B151" s="69"/>
      <c r="C151" s="6"/>
      <c r="D151" s="8" t="s">
        <v>12</v>
      </c>
      <c r="E151" s="66"/>
    </row>
    <row r="152" spans="1:5" ht="20" customHeight="1" x14ac:dyDescent="0.2">
      <c r="A152" s="29"/>
      <c r="B152" s="30"/>
      <c r="C152" s="6"/>
      <c r="D152" s="26" t="str">
        <f>IF(D151="beter","€ 1.000",IF(D151="Vergelijkbaar","€ 0",IF(D151="Acceptabel verbeterpunt","-€ 1.000",IF(D151="Onacceptabel verbeterpunt","UITSLUITING"," "))))</f>
        <v xml:space="preserve"> </v>
      </c>
      <c r="E152" s="31"/>
    </row>
    <row r="153" spans="1:5" ht="18" customHeight="1" x14ac:dyDescent="0.2">
      <c r="A153" s="60" t="str">
        <f>'Beoordelen geboden oplossing'!A39</f>
        <v>18. Kwaliteit wandlift</v>
      </c>
      <c r="B153" s="21" t="s">
        <v>6</v>
      </c>
      <c r="C153" s="22"/>
      <c r="D153" s="9" t="str">
        <f>'Beoordelaar 1'!C66</f>
        <v>SCORE:</v>
      </c>
      <c r="E153" s="65" t="s">
        <v>14</v>
      </c>
    </row>
    <row r="154" spans="1:5" ht="18" customHeight="1" x14ac:dyDescent="0.2">
      <c r="A154" s="64"/>
      <c r="B154" s="21" t="s">
        <v>7</v>
      </c>
      <c r="C154" s="22"/>
      <c r="D154" s="9" t="str">
        <f>'Beoordelaar 2'!C66</f>
        <v>SCORE:</v>
      </c>
      <c r="E154" s="66"/>
    </row>
    <row r="155" spans="1:5" ht="18" customHeight="1" x14ac:dyDescent="0.2">
      <c r="A155" s="61"/>
      <c r="B155" s="21" t="s">
        <v>8</v>
      </c>
      <c r="C155" s="22"/>
      <c r="D155" s="9" t="str">
        <f>'Beoordelaar 3'!C66</f>
        <v>SCORE:</v>
      </c>
      <c r="E155" s="66"/>
    </row>
    <row r="156" spans="1:5" ht="20" customHeight="1" x14ac:dyDescent="0.2">
      <c r="A156" s="68" t="s">
        <v>4</v>
      </c>
      <c r="B156" s="69"/>
      <c r="C156" s="6"/>
      <c r="D156" s="8" t="s">
        <v>12</v>
      </c>
      <c r="E156" s="66"/>
    </row>
    <row r="157" spans="1:5" ht="20" customHeight="1" x14ac:dyDescent="0.2">
      <c r="A157" s="70"/>
      <c r="B157" s="71"/>
      <c r="C157" s="6"/>
      <c r="D157" s="26" t="str">
        <f>IF(D156="beter","€ 1.000",IF(D156="Vergelijkbaar","€ 0",IF(D156="Acceptabel verbeterpunt","-€ 1.000",IF(D156="Onacceptabel verbeterpunt","UITSLUITING"," "))))</f>
        <v xml:space="preserve"> </v>
      </c>
      <c r="E157" s="67"/>
    </row>
    <row r="158" spans="1:5" ht="18" customHeight="1" x14ac:dyDescent="0.2">
      <c r="A158" s="60" t="str">
        <f>'Beoordelen geboden oplossing'!A40</f>
        <v>19. Kwaliteit verrijdbaar onderstel</v>
      </c>
      <c r="B158" s="21" t="s">
        <v>6</v>
      </c>
      <c r="C158" s="22"/>
      <c r="D158" s="9" t="str">
        <f>'Beoordelaar 1'!C68</f>
        <v>SCORE</v>
      </c>
      <c r="E158" s="65" t="s">
        <v>14</v>
      </c>
    </row>
    <row r="159" spans="1:5" ht="18" customHeight="1" x14ac:dyDescent="0.2">
      <c r="A159" s="64"/>
      <c r="B159" s="21" t="s">
        <v>7</v>
      </c>
      <c r="C159" s="22"/>
      <c r="D159" s="9" t="str">
        <f>'Beoordelaar 2'!C68</f>
        <v>SCORE</v>
      </c>
      <c r="E159" s="66"/>
    </row>
    <row r="160" spans="1:5" ht="18" customHeight="1" x14ac:dyDescent="0.2">
      <c r="A160" s="61"/>
      <c r="B160" s="21" t="s">
        <v>8</v>
      </c>
      <c r="C160" s="22"/>
      <c r="D160" s="9" t="str">
        <f>'Beoordelaar 3'!C68</f>
        <v>SCORE</v>
      </c>
      <c r="E160" s="66"/>
    </row>
    <row r="161" spans="1:5" ht="20" customHeight="1" x14ac:dyDescent="0.2">
      <c r="A161" s="68" t="s">
        <v>4</v>
      </c>
      <c r="B161" s="69"/>
      <c r="C161" s="6"/>
      <c r="D161" s="8" t="s">
        <v>12</v>
      </c>
      <c r="E161" s="66"/>
    </row>
    <row r="162" spans="1:5" ht="20" customHeight="1" x14ac:dyDescent="0.2">
      <c r="A162" s="29"/>
      <c r="B162" s="30"/>
      <c r="C162" s="6"/>
      <c r="D162" s="26" t="str">
        <f>IF(D161="beter","€ 1.000",IF(D161="Vergelijkbaar","€ 0",IF(D161="Acceptabel verbeterpunt","-€ 1.000",IF(D161="Onacceptabel verbeterpunt","UITSLUITING"," "))))</f>
        <v xml:space="preserve"> </v>
      </c>
      <c r="E162" s="67"/>
    </row>
    <row r="163" spans="1:5" s="24" customFormat="1" ht="28" customHeight="1" x14ac:dyDescent="0.2">
      <c r="A163" s="74" t="s">
        <v>18</v>
      </c>
      <c r="B163" s="75"/>
      <c r="C163" s="7"/>
      <c r="D163" s="23" t="e">
        <f>D72+D77+D82+D87+D92+D97+D102+D107+D112+D117+D122+D127+D132+D137+D142+D147+D152+D157+D162</f>
        <v>#VALUE!</v>
      </c>
      <c r="E163" s="23"/>
    </row>
    <row r="165" spans="1:5" ht="28" customHeight="1" x14ac:dyDescent="0.2">
      <c r="A165" s="32" t="str">
        <f>'Beoordelen geboden oplossing'!A43</f>
        <v>Beoordelingskader proefopstelling 'taalles' (7.8)</v>
      </c>
      <c r="B165" s="32"/>
      <c r="C165" s="20"/>
      <c r="D165" s="33" t="str">
        <f>'Beoordelaar 1'!C44</f>
        <v>SCORE</v>
      </c>
      <c r="E165" s="33" t="s">
        <v>13</v>
      </c>
    </row>
    <row r="166" spans="1:5" ht="18" customHeight="1" x14ac:dyDescent="0.2">
      <c r="A166" s="60" t="str">
        <f>'Beoordelen geboden oplossing'!A44</f>
        <v xml:space="preserve">De werking ten behoeve van een taalles gekoppeld aan het device van de docent. Deze docenten zullen met de eigen de device en software met het aangeboden digibord een proefles geven. </v>
      </c>
      <c r="B166" s="21" t="s">
        <v>6</v>
      </c>
      <c r="C166" s="22"/>
      <c r="D166" s="9" t="str">
        <f>'Beoordelaar 1'!C73</f>
        <v>SCORE:</v>
      </c>
      <c r="E166" s="65" t="s">
        <v>14</v>
      </c>
    </row>
    <row r="167" spans="1:5" ht="18" customHeight="1" x14ac:dyDescent="0.2">
      <c r="A167" s="64"/>
      <c r="B167" s="21" t="s">
        <v>7</v>
      </c>
      <c r="C167" s="22"/>
      <c r="D167" s="9" t="str">
        <f>'Beoordelaar 2'!C73</f>
        <v>SCORE:</v>
      </c>
      <c r="E167" s="66"/>
    </row>
    <row r="168" spans="1:5" ht="18" customHeight="1" x14ac:dyDescent="0.2">
      <c r="A168" s="61"/>
      <c r="B168" s="21" t="s">
        <v>8</v>
      </c>
      <c r="C168" s="22"/>
      <c r="D168" s="9" t="str">
        <f>'Beoordelaar 3'!C73</f>
        <v>SCORE:</v>
      </c>
      <c r="E168" s="66"/>
    </row>
    <row r="169" spans="1:5" ht="20" customHeight="1" x14ac:dyDescent="0.2">
      <c r="A169" s="68" t="s">
        <v>4</v>
      </c>
      <c r="B169" s="69"/>
      <c r="C169" s="6"/>
      <c r="D169" s="8" t="s">
        <v>12</v>
      </c>
      <c r="E169" s="66"/>
    </row>
    <row r="170" spans="1:5" ht="20" customHeight="1" x14ac:dyDescent="0.2">
      <c r="A170" s="29"/>
      <c r="B170" s="30"/>
      <c r="C170" s="6"/>
      <c r="D170" s="26" t="str">
        <f>IF(D169="beter","€ 5.000",IF(D169="Vergelijkbaar","€ 0",IF(D169="Acceptabel verbeterpunt","-€ 20.000",IF(D169="Onacceptabel verbeterpunt","UITSLUITING"," "))))</f>
        <v xml:space="preserve"> </v>
      </c>
      <c r="E170" s="67"/>
    </row>
    <row r="171" spans="1:5" s="24" customFormat="1" ht="28" customHeight="1" x14ac:dyDescent="0.2">
      <c r="A171" s="74" t="s">
        <v>37</v>
      </c>
      <c r="B171" s="75"/>
      <c r="C171" s="7"/>
      <c r="D171" s="37" t="str">
        <f>D170</f>
        <v xml:space="preserve"> </v>
      </c>
      <c r="E171" s="23"/>
    </row>
    <row r="173" spans="1:5" ht="60" customHeight="1" x14ac:dyDescent="0.2">
      <c r="A173" s="72" t="s">
        <v>38</v>
      </c>
      <c r="B173" s="72"/>
      <c r="D173" s="80" t="e">
        <f>D65+D163+D171</f>
        <v>#VALUE!</v>
      </c>
      <c r="E173" s="73"/>
    </row>
  </sheetData>
  <sheetProtection algorithmName="SHA-512" hashValue="pYmwzYUO99kJiY9qz1MpOz8AtjAySW5nrnecw1e/Yh3KEttpAPGIU5CZIt0vSDUMRt6sQUBZKLobdkRAcI5qWg==" saltValue="Q06Q+3n82crUxkwWiAF/Tw==" spinCount="100000" sheet="1" objects="1" scenarios="1"/>
  <mergeCells count="128">
    <mergeCell ref="A65:B65"/>
    <mergeCell ref="A73:A75"/>
    <mergeCell ref="A87:B87"/>
    <mergeCell ref="A78:A80"/>
    <mergeCell ref="A66:XFD66"/>
    <mergeCell ref="A83:A85"/>
    <mergeCell ref="E83:E87"/>
    <mergeCell ref="A86:B86"/>
    <mergeCell ref="E78:E82"/>
    <mergeCell ref="A81:B81"/>
    <mergeCell ref="A1:E1"/>
    <mergeCell ref="E3:E7"/>
    <mergeCell ref="E39:E43"/>
    <mergeCell ref="E45:E49"/>
    <mergeCell ref="A48:B48"/>
    <mergeCell ref="A49:B49"/>
    <mergeCell ref="A3:A5"/>
    <mergeCell ref="A39:A41"/>
    <mergeCell ref="A45:A47"/>
    <mergeCell ref="A6:B6"/>
    <mergeCell ref="A42:B42"/>
    <mergeCell ref="A43:B43"/>
    <mergeCell ref="A8:A10"/>
    <mergeCell ref="E8:E12"/>
    <mergeCell ref="A11:B11"/>
    <mergeCell ref="A12:B12"/>
    <mergeCell ref="A7:B7"/>
    <mergeCell ref="A13:A15"/>
    <mergeCell ref="E13:E17"/>
    <mergeCell ref="A16:B16"/>
    <mergeCell ref="A17:B17"/>
    <mergeCell ref="A18:A20"/>
    <mergeCell ref="A28:A30"/>
    <mergeCell ref="E28:E32"/>
    <mergeCell ref="A88:A90"/>
    <mergeCell ref="E88:E92"/>
    <mergeCell ref="A91:B91"/>
    <mergeCell ref="A92:B92"/>
    <mergeCell ref="E68:E72"/>
    <mergeCell ref="A71:B71"/>
    <mergeCell ref="A72:B72"/>
    <mergeCell ref="A163:B163"/>
    <mergeCell ref="A68:A70"/>
    <mergeCell ref="A98:A100"/>
    <mergeCell ref="A82:B82"/>
    <mergeCell ref="E98:E101"/>
    <mergeCell ref="A101:B101"/>
    <mergeCell ref="E73:E77"/>
    <mergeCell ref="A76:B76"/>
    <mergeCell ref="A77:B77"/>
    <mergeCell ref="A103:A105"/>
    <mergeCell ref="E103:E107"/>
    <mergeCell ref="A106:B106"/>
    <mergeCell ref="A107:B107"/>
    <mergeCell ref="A108:A110"/>
    <mergeCell ref="E108:E112"/>
    <mergeCell ref="A111:B111"/>
    <mergeCell ref="A112:B112"/>
    <mergeCell ref="A93:A95"/>
    <mergeCell ref="A96:B96"/>
    <mergeCell ref="E93:E96"/>
    <mergeCell ref="A123:A125"/>
    <mergeCell ref="E123:E127"/>
    <mergeCell ref="A126:B126"/>
    <mergeCell ref="A127:B127"/>
    <mergeCell ref="A128:A130"/>
    <mergeCell ref="E128:E131"/>
    <mergeCell ref="A131:B131"/>
    <mergeCell ref="A113:A115"/>
    <mergeCell ref="E113:E117"/>
    <mergeCell ref="A116:B116"/>
    <mergeCell ref="A117:B117"/>
    <mergeCell ref="A118:A120"/>
    <mergeCell ref="E118:E122"/>
    <mergeCell ref="A121:B121"/>
    <mergeCell ref="A122:B122"/>
    <mergeCell ref="A143:A145"/>
    <mergeCell ref="E143:E147"/>
    <mergeCell ref="A146:B146"/>
    <mergeCell ref="A147:B147"/>
    <mergeCell ref="A148:A150"/>
    <mergeCell ref="E148:E151"/>
    <mergeCell ref="A151:B151"/>
    <mergeCell ref="A133:A135"/>
    <mergeCell ref="E133:E137"/>
    <mergeCell ref="A136:B136"/>
    <mergeCell ref="A137:B137"/>
    <mergeCell ref="A138:A140"/>
    <mergeCell ref="E138:E141"/>
    <mergeCell ref="A141:B141"/>
    <mergeCell ref="A173:B173"/>
    <mergeCell ref="D173:E173"/>
    <mergeCell ref="A166:A168"/>
    <mergeCell ref="A169:B169"/>
    <mergeCell ref="A171:B171"/>
    <mergeCell ref="E158:E162"/>
    <mergeCell ref="E166:E170"/>
    <mergeCell ref="A153:A155"/>
    <mergeCell ref="E153:E157"/>
    <mergeCell ref="A156:B156"/>
    <mergeCell ref="A157:B157"/>
    <mergeCell ref="A158:A160"/>
    <mergeCell ref="A161:B161"/>
    <mergeCell ref="A31:B31"/>
    <mergeCell ref="A32:B32"/>
    <mergeCell ref="A33:A35"/>
    <mergeCell ref="E33:E37"/>
    <mergeCell ref="A36:B36"/>
    <mergeCell ref="A37:B37"/>
    <mergeCell ref="E18:E22"/>
    <mergeCell ref="A21:B21"/>
    <mergeCell ref="A22:B22"/>
    <mergeCell ref="A23:A25"/>
    <mergeCell ref="E23:E27"/>
    <mergeCell ref="A26:B26"/>
    <mergeCell ref="A27:B27"/>
    <mergeCell ref="A60:A62"/>
    <mergeCell ref="E60:E64"/>
    <mergeCell ref="A63:B63"/>
    <mergeCell ref="A64:B64"/>
    <mergeCell ref="A50:A52"/>
    <mergeCell ref="E50:E54"/>
    <mergeCell ref="A53:B53"/>
    <mergeCell ref="A54:B54"/>
    <mergeCell ref="A55:A57"/>
    <mergeCell ref="E55:E59"/>
    <mergeCell ref="A58:B58"/>
    <mergeCell ref="A59:B59"/>
  </mergeCells>
  <dataValidations count="1">
    <dataValidation type="list" errorStyle="warning" allowBlank="1" showErrorMessage="1" sqref="D6 D48 D42 D71 D91 D86 D81 D76 D96 D101 D106 D126 D121 D116 D111 D131 D136 D141 D146 D151 D156 D161 D169 D11 D16 D21 D26 D31 D36 D53 D58 D63" xr:uid="{00000000-0002-0000-0400-000000000000}">
      <formula1>SCORE</formula1>
    </dataValidation>
  </dataValidations>
  <pageMargins left="0.7" right="0.7" top="0.75" bottom="0.75" header="0.3" footer="0.3"/>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5</vt:i4>
      </vt:variant>
      <vt:variant>
        <vt:lpstr>Benoemde bereiken</vt:lpstr>
      </vt:variant>
      <vt:variant>
        <vt:i4>1</vt:i4>
      </vt:variant>
    </vt:vector>
  </HeadingPairs>
  <TitlesOfParts>
    <vt:vector size="6" baseType="lpstr">
      <vt:lpstr>Beoordelen geboden oplossing</vt:lpstr>
      <vt:lpstr>Beoordelaar 1</vt:lpstr>
      <vt:lpstr>Beoordelaar 2</vt:lpstr>
      <vt:lpstr>Beoordelaar 3</vt:lpstr>
      <vt:lpstr>Eindscores</vt:lpstr>
      <vt:lpstr>SCORE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Copyright BiC bv
</dc:description>
  <cp:lastModifiedBy/>
  <dcterms:created xsi:type="dcterms:W3CDTF">2006-09-16T00:00:00Z</dcterms:created>
  <dcterms:modified xsi:type="dcterms:W3CDTF">2023-07-17T08:58:32Z</dcterms:modified>
  <cp:category/>
</cp:coreProperties>
</file>