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HLNProces_Int\Raamcontracten\2024 bodemonderzoek\PvE\"/>
    </mc:Choice>
  </mc:AlternateContent>
  <xr:revisionPtr revIDLastSave="0" documentId="13_ncr:1_{124FA24B-B522-4C0B-BBEE-61C1D53F0C76}" xr6:coauthVersionLast="47" xr6:coauthVersionMax="47" xr10:uidLastSave="{00000000-0000-0000-0000-000000000000}"/>
  <bookViews>
    <workbookView xWindow="-23148" yWindow="-108" windowWidth="23256" windowHeight="12576" tabRatio="882" xr2:uid="{E3CC2FC6-6B08-406B-B4E3-044EBEBC178F}"/>
  </bookViews>
  <sheets>
    <sheet name="Lijst 1 veldwerkzaamheden" sheetId="7" r:id="rId1"/>
    <sheet name="Lijst 2 laboratorium" sheetId="5" r:id="rId2"/>
    <sheet name="Lijst 3 advieswerkzaamheden" sheetId="8" r:id="rId3"/>
    <sheet name="totaal prijsopgave" sheetId="4" r:id="rId4"/>
  </sheets>
  <definedNames>
    <definedName name="_xlnm.Print_Area" localSheetId="3">'totaal prijsopgave'!$A$1:$D$31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  <c r="F34" i="8"/>
  <c r="F49" i="5"/>
  <c r="F29" i="5"/>
  <c r="F11" i="8" l="1"/>
  <c r="F28" i="5"/>
  <c r="F30" i="7"/>
  <c r="F40" i="5" l="1"/>
  <c r="F22" i="8"/>
  <c r="F23" i="8"/>
  <c r="F33" i="8"/>
  <c r="F32" i="8"/>
  <c r="F31" i="8"/>
  <c r="F30" i="8"/>
  <c r="F29" i="8"/>
  <c r="G36" i="8" s="1"/>
  <c r="F25" i="8"/>
  <c r="F24" i="8"/>
  <c r="F21" i="8"/>
  <c r="F20" i="8"/>
  <c r="F14" i="8"/>
  <c r="F13" i="8"/>
  <c r="F12" i="8"/>
  <c r="F10" i="8"/>
  <c r="F8" i="8"/>
  <c r="F69" i="7"/>
  <c r="G26" i="8" l="1"/>
  <c r="F79" i="7"/>
  <c r="F78" i="7"/>
  <c r="G80" i="7" s="1"/>
  <c r="F51" i="7"/>
  <c r="F49" i="7"/>
  <c r="F74" i="7"/>
  <c r="F73" i="7"/>
  <c r="F72" i="7"/>
  <c r="F71" i="7"/>
  <c r="F70" i="7"/>
  <c r="F68" i="7"/>
  <c r="F67" i="7"/>
  <c r="F66" i="7"/>
  <c r="G75" i="7" s="1"/>
  <c r="F62" i="7"/>
  <c r="F61" i="7"/>
  <c r="F57" i="7"/>
  <c r="F56" i="7"/>
  <c r="F55" i="7"/>
  <c r="F50" i="7"/>
  <c r="F48" i="7"/>
  <c r="F47" i="7"/>
  <c r="F43" i="7"/>
  <c r="F42" i="7"/>
  <c r="F41" i="7"/>
  <c r="F40" i="7"/>
  <c r="F39" i="7"/>
  <c r="F38" i="7"/>
  <c r="F34" i="7"/>
  <c r="F33" i="7"/>
  <c r="F32" i="7"/>
  <c r="F31" i="7"/>
  <c r="F29" i="7"/>
  <c r="F28" i="7"/>
  <c r="F27" i="7"/>
  <c r="F26" i="7"/>
  <c r="F25" i="7"/>
  <c r="F24" i="7"/>
  <c r="F23" i="7"/>
  <c r="F22" i="7"/>
  <c r="F21" i="7"/>
  <c r="F20" i="7"/>
  <c r="F19" i="7"/>
  <c r="F18" i="7"/>
  <c r="F17" i="7"/>
  <c r="F16" i="7"/>
  <c r="G35" i="7" s="1"/>
  <c r="F15" i="7"/>
  <c r="F14" i="7"/>
  <c r="F10" i="7"/>
  <c r="G11" i="7" s="1"/>
  <c r="G63" i="7" l="1"/>
  <c r="G58" i="7"/>
  <c r="F83" i="7" s="1"/>
  <c r="G84" i="7" s="1"/>
  <c r="G86" i="7" s="1"/>
  <c r="C5" i="4" s="1"/>
  <c r="G52" i="7"/>
  <c r="G44" i="7"/>
  <c r="F48" i="5" l="1"/>
  <c r="F27" i="5" l="1"/>
  <c r="F16" i="5" l="1"/>
  <c r="F47" i="5"/>
  <c r="F46" i="5"/>
  <c r="F45" i="5"/>
  <c r="F44" i="5"/>
  <c r="F43" i="5"/>
  <c r="F42" i="5"/>
  <c r="F41" i="5"/>
  <c r="F39" i="5"/>
  <c r="F38" i="5"/>
  <c r="F37" i="5"/>
  <c r="F36" i="5"/>
  <c r="F35" i="5"/>
  <c r="F34" i="5"/>
  <c r="F33" i="5"/>
  <c r="F17" i="5"/>
  <c r="F24" i="5"/>
  <c r="F23" i="5"/>
  <c r="F22" i="5"/>
  <c r="F21" i="5"/>
  <c r="F20" i="5"/>
  <c r="F71" i="5"/>
  <c r="F70" i="5"/>
  <c r="F69" i="5"/>
  <c r="F65" i="5"/>
  <c r="G66" i="5" s="1"/>
  <c r="F61" i="5"/>
  <c r="F60" i="5"/>
  <c r="F59" i="5"/>
  <c r="F55" i="5"/>
  <c r="F54" i="5"/>
  <c r="F53" i="5"/>
  <c r="F26" i="5"/>
  <c r="F25" i="5"/>
  <c r="F19" i="5"/>
  <c r="F18" i="5"/>
  <c r="F15" i="5"/>
  <c r="F14" i="5"/>
  <c r="F13" i="5"/>
  <c r="F12" i="5"/>
  <c r="F11" i="5"/>
  <c r="F10" i="5"/>
  <c r="F9" i="5"/>
  <c r="G30" i="5" l="1"/>
  <c r="G62" i="5"/>
  <c r="G72" i="5"/>
  <c r="G56" i="5"/>
  <c r="G50" i="5"/>
  <c r="E78" i="5" l="1"/>
  <c r="E75" i="5"/>
  <c r="E77" i="5"/>
  <c r="E76" i="5"/>
  <c r="G79" i="5" l="1"/>
  <c r="G81" i="5" s="1"/>
  <c r="F16" i="8"/>
  <c r="G17" i="8" s="1"/>
  <c r="G38" i="8" s="1"/>
  <c r="C11" i="4" s="1"/>
  <c r="C8" i="4"/>
  <c r="C14" i="4" l="1"/>
</calcChain>
</file>

<file path=xl/sharedStrings.xml><?xml version="1.0" encoding="utf-8"?>
<sst xmlns="http://schemas.openxmlformats.org/spreadsheetml/2006/main" count="446" uniqueCount="242">
  <si>
    <t>Omschrijving werkzaamheden</t>
  </si>
  <si>
    <t>Eenheid</t>
  </si>
  <si>
    <t xml:space="preserve">Prijs per </t>
  </si>
  <si>
    <t>Totaal</t>
  </si>
  <si>
    <t>eenheid</t>
  </si>
  <si>
    <t>Voorbereiding</t>
  </si>
  <si>
    <t>1.1</t>
  </si>
  <si>
    <t>KLIC-melding</t>
  </si>
  <si>
    <t>project</t>
  </si>
  <si>
    <t>2.1</t>
  </si>
  <si>
    <t>meter</t>
  </si>
  <si>
    <t>subtotaal</t>
  </si>
  <si>
    <t>Ondiepe boringen (handboren)</t>
  </si>
  <si>
    <t>mob-/demobilisatie</t>
  </si>
  <si>
    <t>2.2</t>
  </si>
  <si>
    <t>boring tot 0,5 m-mv</t>
  </si>
  <si>
    <t>stuk</t>
  </si>
  <si>
    <t>2.3</t>
  </si>
  <si>
    <t>boring tot 1,0 m-mv</t>
  </si>
  <si>
    <t>2.4</t>
  </si>
  <si>
    <t>boring tot 2,0 m-mv</t>
  </si>
  <si>
    <t>2.5</t>
  </si>
  <si>
    <t>boring tot 2,5 m-mv</t>
  </si>
  <si>
    <t>2.6</t>
  </si>
  <si>
    <t>boring tot 3,0 m-mv</t>
  </si>
  <si>
    <t>2.7</t>
  </si>
  <si>
    <t>boring tot 4,0 m-mv</t>
  </si>
  <si>
    <t>2.8</t>
  </si>
  <si>
    <t>boring tot 5,0 m-mv</t>
  </si>
  <si>
    <t>2.9</t>
  </si>
  <si>
    <t>2.10</t>
  </si>
  <si>
    <t>2.11</t>
  </si>
  <si>
    <r>
      <t xml:space="preserve">Machinale boringen (diam. tot 250 mm) </t>
    </r>
    <r>
      <rPr>
        <b/>
        <sz val="8"/>
        <color indexed="8"/>
        <rFont val="Arial"/>
        <family val="2"/>
      </rPr>
      <t>(techniek ter keuze maar met monsternamemogelijkheid en beschr. boorprofiel)</t>
    </r>
  </si>
  <si>
    <t>3.1</t>
  </si>
  <si>
    <t>3.2</t>
  </si>
  <si>
    <t>boring per meter tot 10 m-mv</t>
  </si>
  <si>
    <t>3.3</t>
  </si>
  <si>
    <t xml:space="preserve">boring per meter van 10 tot 25 m-mv </t>
  </si>
  <si>
    <t>3.4</t>
  </si>
  <si>
    <t>boring per meter van 25 m-mv tot en met 50 m</t>
  </si>
  <si>
    <t>3.5</t>
  </si>
  <si>
    <t>3.6</t>
  </si>
  <si>
    <t>plaatsen en afwerken peilfilter in boringen dieper dan 25 m-mv (incl. straatpot)</t>
  </si>
  <si>
    <t>4.1</t>
  </si>
  <si>
    <t>4.2</t>
  </si>
  <si>
    <t>uur</t>
  </si>
  <si>
    <t>4.3</t>
  </si>
  <si>
    <t>Gebruik diamantboor voor kernboringen en gaten afwerken</t>
  </si>
  <si>
    <t>5.1</t>
  </si>
  <si>
    <t>mob-/demobilisatie (*)</t>
  </si>
  <si>
    <t>5.2</t>
  </si>
  <si>
    <t>cm</t>
  </si>
  <si>
    <t>5.3</t>
  </si>
  <si>
    <t>doorsnede 100-120 mm, per cm diepte</t>
  </si>
  <si>
    <t>6.1</t>
  </si>
  <si>
    <t>6.2</t>
  </si>
  <si>
    <t>6.3</t>
  </si>
  <si>
    <t>7.1</t>
  </si>
  <si>
    <t>mob-/demobilisatie(*)</t>
  </si>
  <si>
    <t>7.2</t>
  </si>
  <si>
    <t>monstername met steekbus t.b.v. vluchtige stoffen incl. steekbus</t>
  </si>
  <si>
    <t>7.3</t>
  </si>
  <si>
    <t>waterpassen peilbuis tov NAP</t>
  </si>
  <si>
    <t>7.4</t>
  </si>
  <si>
    <r>
      <t>monstername grondwater peilbuis (grondwater tot 7 m-mv)</t>
    </r>
    <r>
      <rPr>
        <vertAlign val="superscript"/>
        <sz val="8"/>
        <rFont val="Arial"/>
        <family val="2"/>
      </rPr>
      <t>3</t>
    </r>
  </si>
  <si>
    <t>7.5</t>
  </si>
  <si>
    <r>
      <t>monstername grondwater peilbuis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(grondwater dieper dan 7 m-mv)</t>
    </r>
    <r>
      <rPr>
        <vertAlign val="superscript"/>
        <sz val="8"/>
        <rFont val="Arial"/>
        <family val="2"/>
      </rPr>
      <t>3</t>
    </r>
  </si>
  <si>
    <t>7.6</t>
  </si>
  <si>
    <t>7.7</t>
  </si>
  <si>
    <t>7.8</t>
  </si>
  <si>
    <t>7.9</t>
  </si>
  <si>
    <t>8.1</t>
  </si>
  <si>
    <t>8.2</t>
  </si>
  <si>
    <t>Wegafzettingen en bescherming trottoir (incl. mob-/demob. materieel)</t>
  </si>
  <si>
    <t>rijdende wegafzetting</t>
  </si>
  <si>
    <t>dag</t>
  </si>
  <si>
    <t>gebruik waarschuwingsborden (niet zijnde pionnen en schildjes)</t>
  </si>
  <si>
    <t>gebruik verkeersregelaar</t>
  </si>
  <si>
    <t>meting</t>
  </si>
  <si>
    <t>uitwerken gegevens doorlatenheidsmetingen</t>
  </si>
  <si>
    <t>Asbestonderzoek NEN5707/5897 (incl. beoordeling gaten/sleuven en monstername)</t>
  </si>
  <si>
    <t>graven van proefgaten (0,30x0,30x0,50) volgens(VO) NEN 5707/5897</t>
  </si>
  <si>
    <t>gat</t>
  </si>
  <si>
    <t>korte sleuf van 2 m lang en 0,3 m breed en 0,5 m diep</t>
  </si>
  <si>
    <t>korte sleuf van 2 m lang en 0,3 m breed  en 2 m diep</t>
  </si>
  <si>
    <t>deco unit (inclusief aansluiting en aan- en afvoer)</t>
  </si>
  <si>
    <t>%</t>
  </si>
  <si>
    <t>Totaal lijst 1</t>
  </si>
  <si>
    <t>(*)</t>
  </si>
  <si>
    <t xml:space="preserve">niet dubbel met 2.1 en/of 3.1 </t>
  </si>
  <si>
    <t>Lijst 2  Laboratoriumwerkzaamheden</t>
  </si>
  <si>
    <t>Zie Programma van Eisen voor omschrijving van de paketten zoals hieronder benoemd</t>
  </si>
  <si>
    <t>Omschrijving werkzaamheden:</t>
  </si>
  <si>
    <t>prijs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</si>
  <si>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</si>
  <si>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</si>
  <si>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</si>
  <si>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</si>
  <si>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</si>
  <si>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</si>
  <si>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</si>
  <si>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</si>
  <si>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</si>
  <si>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</si>
  <si>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</si>
  <si>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Subtotaal</t>
  </si>
  <si>
    <t>org. stof + lutum</t>
  </si>
  <si>
    <t>aromaten (BTEXN)</t>
  </si>
  <si>
    <t>4.2a</t>
  </si>
  <si>
    <t>VOCl (pakket)</t>
  </si>
  <si>
    <t>4.4</t>
  </si>
  <si>
    <t>Tetrachlooretheen (Per) en afbraakproducten van tetrachlooretheen (pakket)</t>
  </si>
  <si>
    <t>4.5</t>
  </si>
  <si>
    <t>PCB's (pakket)</t>
  </si>
  <si>
    <t>OCB's (pakket)</t>
  </si>
  <si>
    <t>PAK 10 volgens VROM (pakket)</t>
  </si>
  <si>
    <t>NEN 5740 tankpakket incl mtbe</t>
  </si>
  <si>
    <t>Asbestonderzoek</t>
  </si>
  <si>
    <t>bepaling asbestconcentratie in grond incl. afvoer monstermateriaal (NEN 5707)</t>
  </si>
  <si>
    <t>bepaling asbestconcentratie in puin incl. afvoer monstermateriaal (NEN 5897)</t>
  </si>
  <si>
    <t>Spoedtoeslagen (in deze inschrijfstaat is als voorbeeld gerekend dat 10 % met spoed wordt uitgevoerd)</t>
  </si>
  <si>
    <t>24 uurs analyse</t>
  </si>
  <si>
    <t>Totaal lijst 2</t>
  </si>
  <si>
    <t>Lijst 3 Advieswerkzaamheden</t>
  </si>
  <si>
    <t xml:space="preserve">Onderstaande posten zijn inclusief reis- en verblijfkosten tenzij specifiek benoemd </t>
  </si>
  <si>
    <t>Rapportage</t>
  </si>
  <si>
    <t>1.13</t>
  </si>
  <si>
    <t>1.15</t>
  </si>
  <si>
    <t>1.16</t>
  </si>
  <si>
    <t>1.17</t>
  </si>
  <si>
    <t>Totaal lijst 3 Advieswerk</t>
  </si>
  <si>
    <t>Totaal inschrijfprijs</t>
  </si>
  <si>
    <t>LIJST 1: Veldwerkzaamheden</t>
  </si>
  <si>
    <t>LIJST 2: Laboratoriumwerkzaamheden</t>
  </si>
  <si>
    <t>LIJST 3: Advieswerk</t>
  </si>
  <si>
    <t>doorsnede 350 mm, per cm diepte</t>
  </si>
  <si>
    <t>boring tot 1,5 m-mv</t>
  </si>
  <si>
    <t>2.12</t>
  </si>
  <si>
    <t>voorgraven</t>
  </si>
  <si>
    <t>boring tot 3,5 m-mv</t>
  </si>
  <si>
    <t>boring tot 4,5 m-mv</t>
  </si>
  <si>
    <t>2.13</t>
  </si>
  <si>
    <t>2.14</t>
  </si>
  <si>
    <t>2.15</t>
  </si>
  <si>
    <t>korte sleuf van 2 m lang en 0,3 m breed en 1,0 m diep</t>
  </si>
  <si>
    <t>korte sleuf van 2 m lang en 0,3 m breed en 1,5 m diep</t>
  </si>
  <si>
    <t>NEN 5740 standaard pakket (incl. Org &amp; Lu)</t>
  </si>
  <si>
    <t>Ontsluiting zware metalen</t>
  </si>
  <si>
    <t>Zware metalen pakket (9 metalen incl. ontsluiting) (Pb, Zn, Cd, Cu, Ni, Hg, Ba, Co, Mo)</t>
  </si>
  <si>
    <t>1.14</t>
  </si>
  <si>
    <t>NEN 5740 standaard pakket grondwater</t>
  </si>
  <si>
    <t>org. stof</t>
  </si>
  <si>
    <t>Zware metalen per element (Pb, Zn, Cd, Cu, Ni, Hg, Ba, Co, Mo, Cr, As)</t>
  </si>
  <si>
    <t xml:space="preserve">minerale olie (GC) </t>
  </si>
  <si>
    <t>minerale olie vluchtig (pakket)</t>
  </si>
  <si>
    <t>minerale olie (GC)</t>
  </si>
  <si>
    <t>PAK-marker incl. bepaling laagdikte en soort (RAW proef 77.1 en 77.2)</t>
  </si>
  <si>
    <t>Asfaltonderzoek (conform CROW 210)</t>
  </si>
  <si>
    <t>PAK in asfalt (10 volgens VROM) GC/MS-methode conform NEN 7331 RAW Proef 77.3 (incl. zagen en malen)</t>
  </si>
  <si>
    <t>48 uurs analyse</t>
  </si>
  <si>
    <t>PAK's in asfalt (10 volgens VROM) HPLC-methode RAW Proef 77.3 (incl. zagen en malen)</t>
  </si>
  <si>
    <t>1.18</t>
  </si>
  <si>
    <t>Civieltechnisch- doorlatendheidsonderzoek (cf actuele versie standaard RAW)</t>
  </si>
  <si>
    <t>RAW-zeefkromme t.b.v. civieltechnische herbruikbaarheid (fractiebepaling (&lt; 2 µm, &lt; 20 µm, &lt; 63 µm, &lt; 250 µm, &lt; 2 mm en &gt; 2 mm) en gehalte organische stof)</t>
  </si>
  <si>
    <t>SCG-zeefkromme t.b.v. doorlatendheid bodem (k-waarde) (fractiebepaling (&lt;2 µm, &lt; 16 µm, &lt; 32 µm, &lt; 50 µm, &lt; 63 µm, &lt; 125 µm, &lt; 250 µm, &lt; 500 µm, &lt; 1 mm, &lt; 2 mm, &gt; 2 mm), M50-getal en gehalte organische stof)</t>
  </si>
  <si>
    <t>fractie &lt; 63 µm</t>
  </si>
  <si>
    <t>Bouwstoffen</t>
  </si>
  <si>
    <t>asbest verdacht materiaal (verzamelmonster) (NEN 5896)</t>
  </si>
  <si>
    <t>Bouwstoffenpakket (beperkt) samenstelling organisch (PAK, PCB en m.o.) en uitloging 4 anionen en 15 metalen, incl. voorbehandeling</t>
  </si>
  <si>
    <t>2.16</t>
  </si>
  <si>
    <t>Grondwatermeetnetpakket</t>
  </si>
  <si>
    <t>drugsanalysepakket</t>
  </si>
  <si>
    <t xml:space="preserve">Onderstaande posten zijn, tenzij specifiek benoemd, inclusief reis- en verblijfkosten, coördinatie en bijbehorende werkzaamheden (o.a. straatwerk incl herstel, afvoer grond en monsterpotten, vullen boorgat, </t>
  </si>
  <si>
    <t>2.17</t>
  </si>
  <si>
    <t>2.18</t>
  </si>
  <si>
    <t>olie water proef</t>
  </si>
  <si>
    <t>PID-meting</t>
  </si>
  <si>
    <r>
      <t xml:space="preserve">toeslag boring ramgutsen </t>
    </r>
    <r>
      <rPr>
        <b/>
        <sz val="8"/>
        <color rgb="FFFF0000"/>
        <rFont val="Arial"/>
        <family val="2"/>
      </rPr>
      <t>(tot maximaal 5 m-mv)</t>
    </r>
  </si>
  <si>
    <t xml:space="preserve">peilbuis plaatsen en afwerken </t>
  </si>
  <si>
    <t>straatpot peilbuis</t>
  </si>
  <si>
    <t>2.19</t>
  </si>
  <si>
    <t>2.20</t>
  </si>
  <si>
    <t>herstellen boorgat 100-120 mm met koud asfalt</t>
  </si>
  <si>
    <t>herstellen boorgat 350 mm (terugplaatsen kern en koudasfalt/beton)</t>
  </si>
  <si>
    <t>Ontplofbare Oorlogsresten (OO)</t>
  </si>
  <si>
    <t>Opstellen verkort projectplan voor uitvoeren werkzaamheden in OO verdacht gebied</t>
  </si>
  <si>
    <t>Begeleiding en vrijgave boorpunten conform CS-OOO</t>
  </si>
  <si>
    <t>plaatsen en afwerken peilfilter in boringen tot 25 m-mv (incl. straatpot)</t>
  </si>
  <si>
    <t xml:space="preserve">vast deel: basisbedrag rapportage briefrapport </t>
  </si>
  <si>
    <t>Opstellen en indienen melding Mba graven &gt; I art. 4.1225 BAL, inclusief gegevens en bescheiden verstrekken cf. artikel 4.1226 en 4.1227 BAL</t>
  </si>
  <si>
    <t>Opstellen en indienen melding milieubelastende activiteit saneren, cf. artikel 4.1236 BAL, inclusief gegevens en bescheiden verstrekken cf. artikel 4.1237 en 4.1238 BAL</t>
  </si>
  <si>
    <t>Gegevens en bescheiden verstrekken na afloop milieubelastende activiteit graven &gt;I, cf. artikel 4.1234 BAL</t>
  </si>
  <si>
    <t>Gegevens en bescheiden verstrekken na afloop milieubelastende activiteit saneren, cf. artikel 4.1246 BAL</t>
  </si>
  <si>
    <t xml:space="preserve">Meldingen, evaluaties </t>
  </si>
  <si>
    <t>projectleider/ adviseur</t>
  </si>
  <si>
    <t>projectmedewerker/ technisch tekenaar</t>
  </si>
  <si>
    <t>veldwerker (KWALIBO)</t>
  </si>
  <si>
    <t xml:space="preserve">milieukundig begeleider (KWALIBO)  </t>
  </si>
  <si>
    <t>Onderstaande posten zijn inclusief droge stof (voor zover van toepassing), coördinatie en bijbehorende werkzaamheden zoals voorbehandeling en uitvoering van de analyses onder AS3000 condities</t>
  </si>
  <si>
    <t>12 uurs analyse (overnight)</t>
  </si>
  <si>
    <t>72 uurs analyse</t>
  </si>
  <si>
    <t>Aantal/weegfactor</t>
  </si>
  <si>
    <r>
      <t>per 1000 m</t>
    </r>
    <r>
      <rPr>
        <vertAlign val="superscript"/>
        <sz val="8"/>
        <rFont val="Arial"/>
        <family val="2"/>
      </rPr>
      <t>2</t>
    </r>
  </si>
  <si>
    <t>Maaiveldinspectie asbest conform NEN 5707 /NEN 5897 (uisluitend bij onverhard of semi verhard maaiveldoppervlak)</t>
  </si>
  <si>
    <t>boring tot 2,0 m-mv incl. visuele asbestinspectie en foto van opgeb. mat.(diameter minimaal 12 cm inclusief boorprofiel)</t>
  </si>
  <si>
    <t>vast deel: basisbedrag rapportage verkennend bodem- en of asbestonderzoek</t>
  </si>
  <si>
    <t>aantal/weegfactor</t>
  </si>
  <si>
    <t>Aantal/ weegfactor</t>
  </si>
  <si>
    <t>projectleider BRL6000 (tbv coördinatie: opstellen overdracht logboek, inzetten monsters en toetsing resultaten, start- en eind- en wijzigingsmelding Wbb)</t>
  </si>
  <si>
    <t>PFAS standaard pakket 30 verbindingen (conform advieslijst PFAS versie 12 juli 2019)</t>
  </si>
  <si>
    <t>GenX (hexafluoropropyleneoxide dimer acid)</t>
  </si>
  <si>
    <t>Grond (prijzen zijn incl. benodigde voorbehandeling cf. AS3000, mengen, malen en bepaling droge stof</t>
  </si>
  <si>
    <t>Grondwater (prijzen zijn incl. voorbehandeling)</t>
  </si>
  <si>
    <t>GenX  (hexafluoropropyleneoxide dimer acid)</t>
  </si>
  <si>
    <t>sulfaat</t>
  </si>
  <si>
    <t>vast deel: basisbedrag rapportage doorlatendheidsonderzoek</t>
  </si>
  <si>
    <t>2.21</t>
  </si>
  <si>
    <t xml:space="preserve">boorbeschrijving, laagdiktebepaling, inmeten en uitzetten boorpunt, veldschets, digitale foto's, eenvoudige wegafzettingen (pionnen, schildjes).  </t>
  </si>
  <si>
    <t>Zie bijlage 8 programma van eisen voor de toelichting op de veldwerkzaamheden.</t>
  </si>
  <si>
    <t>cresolen (som) en fenolen (som)</t>
  </si>
  <si>
    <t>Opstellen en indienen bij bevoegd gezag: BUS-melding of plan van aanpak (zorgplichtsanering/ nazorg)</t>
  </si>
  <si>
    <t>1.19</t>
  </si>
  <si>
    <t>vast deel: basisbedrag rapportage nader bodem- en of asbestonderzoek</t>
  </si>
  <si>
    <t>1.20</t>
  </si>
  <si>
    <t>1.21</t>
  </si>
  <si>
    <t>K-waarde bepaling in het veld (duplo of triplometing telt als één)</t>
  </si>
  <si>
    <t xml:space="preserve">K-waarde bepaling methode conform C-2510 Rioned </t>
  </si>
  <si>
    <t>toezichthouder artikel 13 Wet bodembescherming</t>
  </si>
  <si>
    <t>vast deel: basisbedrag rapportage milieutechnisch onderzoek (combinatie NEN5740/5707 of NEN 5897 en/of CROW 210 en/of doorlatendheidsonderzoek</t>
  </si>
  <si>
    <t xml:space="preserve">Opstellen en indienen BUS evaluatie of evaluatieverslag plan van aanpak </t>
  </si>
  <si>
    <t>flexibel deel: opstellen offerte, voorbereiden veldwerk en coördinatie, verwerken van gegevens en intrepretatie o.b.v. werkelijke kosten van het totaal van boringen en analyses (% lijst 1 en 2)</t>
  </si>
  <si>
    <t>uitvoeren, opstellen en rapporteren vooronderzoek/ ondergrondtoets incl. terreininspectie (cf NEN 5725 + aanvullende eisen uit programma van eisen) separaat gerapporteerd</t>
  </si>
  <si>
    <t>uitvoeren, opstellen en rapporteren vooronderzoek/ ondergrondtoets incl. terreininspectie (cf NEN 5725 + aanvullende eisen uit programma van eisen) als onderdeel van een verkennend of milieutechnisch onderzoek</t>
  </si>
  <si>
    <t>toeslag op veldwerk van posten 1 t/m 8</t>
  </si>
  <si>
    <t>cresolen (som) en fenolen</t>
  </si>
  <si>
    <t>toeslag ARBO asbest verdacht (uitsluitend in combinatie met asbestonderzoek)</t>
  </si>
  <si>
    <t>Bijlage 2: Inschrijfstaat, lijst 1 Veldwerkzaamheden</t>
  </si>
  <si>
    <t>3.7</t>
  </si>
  <si>
    <t>facturen onderaanneming verkeersplan en/of verkeersmaatregelen of anderszins + max 10% opslag</t>
  </si>
  <si>
    <t>Overige werkzaamheden, uitsluitend in te zetten voor specifieke, niet iin de eenheidstarieven opgenomen werkzaamheden, en na akkoord van de opdrachtgever</t>
  </si>
  <si>
    <t>Spoedtoeslag bij inzet veldwerk voor calamiteiten (24 u, 7 d/w) (in deze inschrijfstaat is als voorbeeld gerekend dat 2 % met spoed wordt uitgevoerd)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</si>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</sst>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General_)"/>
    <numFmt numFmtId="165" formatCode="_-&quot;€&quot;\ * #,##0.00_-;_-&quot;€&quot;\ * #,##0.00\-;_-&quot;€&quot;\ * &quot;-&quot;??_-;_-@_-"/>
    <numFmt numFmtId="166" formatCode="#,##0.00_-"/>
    <numFmt numFmtId="167" formatCode="&quot;€&quot;\ #,##0.00_-"/>
    <numFmt numFmtId="168" formatCode="_-&quot;€&quot;\ * #,##0_-;_-&quot;€&quot;\ * #,##0\-;_-&quot;€&quot;\ * &quot;-&quot;_-;_-@_-"/>
  </numFmts>
  <fonts count="31">
    <font>
      <sz val="10"/>
      <color theme="1"/>
      <name val="Calibri"/>
      <family val="2"/>
    </font>
    <font>
      <b/>
      <sz val="12"/>
      <color indexed="63"/>
      <name val="Arial"/>
      <family val="2"/>
    </font>
    <font>
      <sz val="10"/>
      <name val="Arial"/>
      <family val="2"/>
    </font>
    <font>
      <sz val="10"/>
      <color indexed="63"/>
      <name val="Arial MT"/>
    </font>
    <font>
      <b/>
      <i/>
      <sz val="10"/>
      <color indexed="63"/>
      <name val="Arial MT"/>
    </font>
    <font>
      <b/>
      <sz val="10"/>
      <color indexed="63"/>
      <name val="Arial"/>
      <family val="2"/>
    </font>
    <font>
      <b/>
      <i/>
      <sz val="10"/>
      <color indexed="63"/>
      <name val="Brush Dom Regular"/>
    </font>
    <font>
      <sz val="8"/>
      <name val="Arial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b/>
      <sz val="8"/>
      <color indexed="63"/>
      <name val="Arial MT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  <font>
      <sz val="8"/>
      <color indexed="63"/>
      <name val="Arial MT"/>
    </font>
    <font>
      <i/>
      <sz val="10"/>
      <name val="Arial"/>
      <family val="2"/>
    </font>
    <font>
      <b/>
      <sz val="10"/>
      <color indexed="63"/>
      <name val="Arial MT"/>
    </font>
    <font>
      <b/>
      <sz val="10"/>
      <color indexed="63"/>
      <name val="Brush Dom Regular"/>
      <family val="2"/>
    </font>
    <font>
      <b/>
      <sz val="14"/>
      <name val="Arial"/>
      <family val="2"/>
    </font>
    <font>
      <b/>
      <sz val="12"/>
      <color indexed="63"/>
      <name val="Arial MT"/>
    </font>
    <font>
      <u/>
      <sz val="11"/>
      <color theme="10"/>
      <name val="Calibri"/>
      <family val="2"/>
      <scheme val="minor"/>
    </font>
    <font>
      <b/>
      <i/>
      <sz val="9"/>
      <color rgb="FFFF000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2" fillId="0" borderId="0" applyNumberFormat="0" applyFill="0" applyBorder="0" applyAlignment="0" applyProtection="0"/>
  </cellStyleXfs>
  <cellXfs count="20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 applyProtection="1">
      <alignment horizontal="center"/>
      <protection locked="0"/>
    </xf>
    <xf numFmtId="165" fontId="9" fillId="0" borderId="0" xfId="0" applyNumberFormat="1" applyFont="1"/>
    <xf numFmtId="0" fontId="8" fillId="0" borderId="0" xfId="0" applyFont="1"/>
    <xf numFmtId="164" fontId="10" fillId="0" borderId="0" xfId="0" applyNumberFormat="1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2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0" xfId="0" applyFont="1" applyAlignment="1">
      <alignment horizontal="left"/>
    </xf>
    <xf numFmtId="0" fontId="7" fillId="0" borderId="7" xfId="0" applyFont="1" applyBorder="1"/>
    <xf numFmtId="0" fontId="7" fillId="0" borderId="8" xfId="0" applyFont="1" applyBorder="1"/>
    <xf numFmtId="0" fontId="7" fillId="0" borderId="8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2" fillId="0" borderId="4" xfId="0" applyFont="1" applyBorder="1"/>
    <xf numFmtId="0" fontId="13" fillId="0" borderId="0" xfId="0" applyFont="1"/>
    <xf numFmtId="0" fontId="12" fillId="0" borderId="1" xfId="0" applyFont="1" applyBorder="1" applyAlignment="1">
      <alignment horizontal="left"/>
    </xf>
    <xf numFmtId="0" fontId="13" fillId="0" borderId="2" xfId="0" applyFont="1" applyBorder="1"/>
    <xf numFmtId="0" fontId="12" fillId="0" borderId="2" xfId="0" applyFont="1" applyBorder="1" applyAlignment="1">
      <alignment horizontal="left"/>
    </xf>
    <xf numFmtId="16" fontId="12" fillId="0" borderId="4" xfId="0" applyNumberFormat="1" applyFont="1" applyBorder="1"/>
    <xf numFmtId="0" fontId="7" fillId="0" borderId="2" xfId="0" applyFont="1" applyBorder="1" applyAlignment="1">
      <alignment horizontal="left"/>
    </xf>
    <xf numFmtId="165" fontId="11" fillId="0" borderId="0" xfId="0" applyNumberFormat="1" applyFont="1"/>
    <xf numFmtId="0" fontId="7" fillId="0" borderId="0" xfId="0" quotePrefix="1" applyFont="1"/>
    <xf numFmtId="0" fontId="7" fillId="0" borderId="0" xfId="0" applyFont="1" applyProtection="1">
      <protection locked="0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164" fontId="10" fillId="0" borderId="7" xfId="0" applyNumberFormat="1" applyFont="1" applyBorder="1" applyAlignment="1">
      <alignment horizontal="left"/>
    </xf>
    <xf numFmtId="0" fontId="16" fillId="0" borderId="8" xfId="0" applyFont="1" applyBorder="1"/>
    <xf numFmtId="0" fontId="12" fillId="0" borderId="0" xfId="0" applyFont="1" applyAlignment="1">
      <alignment horizontal="right"/>
    </xf>
    <xf numFmtId="165" fontId="7" fillId="0" borderId="0" xfId="0" applyNumberFormat="1" applyFont="1" applyProtection="1">
      <protection locked="0"/>
    </xf>
    <xf numFmtId="0" fontId="11" fillId="0" borderId="0" xfId="0" applyFont="1" applyProtection="1">
      <protection locked="0"/>
    </xf>
    <xf numFmtId="165" fontId="7" fillId="0" borderId="0" xfId="0" applyNumberFormat="1" applyFont="1"/>
    <xf numFmtId="0" fontId="7" fillId="0" borderId="3" xfId="0" applyFont="1" applyBorder="1"/>
    <xf numFmtId="1" fontId="7" fillId="0" borderId="0" xfId="0" applyNumberFormat="1" applyFont="1"/>
    <xf numFmtId="165" fontId="7" fillId="0" borderId="5" xfId="0" applyNumberFormat="1" applyFont="1" applyBorder="1"/>
    <xf numFmtId="44" fontId="11" fillId="0" borderId="6" xfId="0" applyNumberFormat="1" applyFont="1" applyBorder="1"/>
    <xf numFmtId="165" fontId="7" fillId="0" borderId="8" xfId="0" applyNumberFormat="1" applyFont="1" applyBorder="1" applyProtection="1">
      <protection locked="0"/>
    </xf>
    <xf numFmtId="1" fontId="7" fillId="0" borderId="8" xfId="0" applyNumberFormat="1" applyFont="1" applyBorder="1"/>
    <xf numFmtId="165" fontId="7" fillId="0" borderId="9" xfId="0" applyNumberFormat="1" applyFont="1" applyBorder="1"/>
    <xf numFmtId="165" fontId="12" fillId="0" borderId="0" xfId="0" applyNumberFormat="1" applyFont="1"/>
    <xf numFmtId="165" fontId="12" fillId="0" borderId="0" xfId="0" applyNumberFormat="1" applyFont="1" applyProtection="1">
      <protection locked="0"/>
    </xf>
    <xf numFmtId="165" fontId="12" fillId="0" borderId="5" xfId="0" applyNumberFormat="1" applyFont="1" applyBorder="1"/>
    <xf numFmtId="165" fontId="12" fillId="0" borderId="2" xfId="0" applyNumberFormat="1" applyFont="1" applyBorder="1" applyProtection="1">
      <protection locked="0"/>
    </xf>
    <xf numFmtId="165" fontId="12" fillId="0" borderId="3" xfId="0" applyNumberFormat="1" applyFont="1" applyBorder="1"/>
    <xf numFmtId="165" fontId="13" fillId="0" borderId="6" xfId="0" applyNumberFormat="1" applyFont="1" applyBorder="1"/>
    <xf numFmtId="165" fontId="7" fillId="0" borderId="2" xfId="0" applyNumberFormat="1" applyFont="1" applyBorder="1" applyProtection="1">
      <protection locked="0"/>
    </xf>
    <xf numFmtId="1" fontId="7" fillId="0" borderId="2" xfId="0" applyNumberFormat="1" applyFont="1" applyBorder="1"/>
    <xf numFmtId="165" fontId="7" fillId="0" borderId="3" xfId="0" applyNumberFormat="1" applyFont="1" applyBorder="1"/>
    <xf numFmtId="165" fontId="11" fillId="0" borderId="6" xfId="0" applyNumberFormat="1" applyFont="1" applyBorder="1"/>
    <xf numFmtId="0" fontId="7" fillId="0" borderId="0" xfId="0" applyFont="1" applyAlignment="1">
      <alignment horizontal="center"/>
    </xf>
    <xf numFmtId="2" fontId="16" fillId="0" borderId="8" xfId="0" applyNumberFormat="1" applyFont="1" applyBorder="1" applyProtection="1">
      <protection locked="0"/>
    </xf>
    <xf numFmtId="0" fontId="7" fillId="0" borderId="9" xfId="0" applyFont="1" applyBorder="1"/>
    <xf numFmtId="44" fontId="11" fillId="0" borderId="10" xfId="0" applyNumberFormat="1" applyFont="1" applyBorder="1"/>
    <xf numFmtId="166" fontId="7" fillId="0" borderId="0" xfId="0" applyNumberFormat="1" applyFont="1"/>
    <xf numFmtId="164" fontId="19" fillId="0" borderId="0" xfId="0" applyNumberFormat="1" applyFont="1" applyAlignment="1" applyProtection="1">
      <alignment horizontal="center"/>
      <protection locked="0"/>
    </xf>
    <xf numFmtId="0" fontId="17" fillId="0" borderId="0" xfId="0" applyFont="1"/>
    <xf numFmtId="2" fontId="11" fillId="0" borderId="0" xfId="0" applyNumberFormat="1" applyFont="1" applyProtection="1">
      <protection locked="0"/>
    </xf>
    <xf numFmtId="0" fontId="7" fillId="0" borderId="0" xfId="1" applyFont="1" applyAlignment="1">
      <alignment horizontal="left" wrapText="1"/>
    </xf>
    <xf numFmtId="0" fontId="20" fillId="0" borderId="13" xfId="1" applyFont="1" applyBorder="1"/>
    <xf numFmtId="0" fontId="2" fillId="0" borderId="14" xfId="1" applyBorder="1"/>
    <xf numFmtId="0" fontId="20" fillId="0" borderId="15" xfId="1" applyFont="1" applyBorder="1"/>
    <xf numFmtId="0" fontId="2" fillId="0" borderId="0" xfId="1"/>
    <xf numFmtId="0" fontId="2" fillId="0" borderId="15" xfId="1" applyBorder="1"/>
    <xf numFmtId="0" fontId="21" fillId="0" borderId="15" xfId="1" applyFont="1" applyBorder="1"/>
    <xf numFmtId="44" fontId="8" fillId="0" borderId="16" xfId="2" quotePrefix="1" applyNumberFormat="1" applyFont="1" applyBorder="1"/>
    <xf numFmtId="44" fontId="8" fillId="0" borderId="0" xfId="0" applyNumberFormat="1" applyFont="1"/>
    <xf numFmtId="44" fontId="8" fillId="0" borderId="16" xfId="0" applyNumberFormat="1" applyFont="1" applyBorder="1"/>
    <xf numFmtId="0" fontId="21" fillId="0" borderId="0" xfId="1" applyFont="1" applyAlignment="1">
      <alignment horizontal="right"/>
    </xf>
    <xf numFmtId="0" fontId="2" fillId="0" borderId="17" xfId="1" applyBorder="1"/>
    <xf numFmtId="0" fontId="2" fillId="0" borderId="18" xfId="1" applyBorder="1"/>
    <xf numFmtId="0" fontId="8" fillId="0" borderId="0" xfId="1" applyFont="1"/>
    <xf numFmtId="0" fontId="2" fillId="0" borderId="0" xfId="1" applyProtection="1">
      <protection locked="0"/>
    </xf>
    <xf numFmtId="0" fontId="18" fillId="0" borderId="0" xfId="0" applyFont="1"/>
    <xf numFmtId="0" fontId="2" fillId="0" borderId="0" xfId="0" applyFont="1" applyAlignment="1">
      <alignment horizontal="center"/>
    </xf>
    <xf numFmtId="167" fontId="4" fillId="0" borderId="0" xfId="0" applyNumberFormat="1" applyFont="1"/>
    <xf numFmtId="164" fontId="18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7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167" fontId="11" fillId="0" borderId="2" xfId="0" applyNumberFormat="1" applyFont="1" applyBorder="1" applyAlignment="1">
      <alignment horizontal="center" vertical="center"/>
    </xf>
    <xf numFmtId="167" fontId="11" fillId="0" borderId="0" xfId="0" applyNumberFormat="1" applyFont="1"/>
    <xf numFmtId="167" fontId="7" fillId="0" borderId="0" xfId="0" applyNumberFormat="1" applyFont="1"/>
    <xf numFmtId="0" fontId="7" fillId="0" borderId="8" xfId="0" applyFont="1" applyBorder="1" applyAlignment="1">
      <alignment horizontal="center"/>
    </xf>
    <xf numFmtId="167" fontId="7" fillId="0" borderId="8" xfId="0" applyNumberFormat="1" applyFont="1" applyBorder="1"/>
    <xf numFmtId="164" fontId="10" fillId="0" borderId="11" xfId="0" applyNumberFormat="1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167" fontId="7" fillId="0" borderId="12" xfId="0" applyNumberFormat="1" applyFont="1" applyBorder="1"/>
    <xf numFmtId="1" fontId="7" fillId="0" borderId="12" xfId="0" applyNumberFormat="1" applyFont="1" applyBorder="1"/>
    <xf numFmtId="0" fontId="23" fillId="0" borderId="0" xfId="0" applyFont="1" applyAlignment="1">
      <alignment vertical="top" wrapText="1"/>
    </xf>
    <xf numFmtId="0" fontId="11" fillId="0" borderId="1" xfId="0" applyFont="1" applyBorder="1" applyAlignment="1">
      <alignment horizontal="left"/>
    </xf>
    <xf numFmtId="0" fontId="12" fillId="0" borderId="4" xfId="0" applyFont="1" applyBorder="1" applyAlignment="1">
      <alignment vertical="top"/>
    </xf>
    <xf numFmtId="0" fontId="12" fillId="0" borderId="0" xfId="0" applyFont="1" applyAlignment="1">
      <alignment vertical="center" wrapText="1"/>
    </xf>
    <xf numFmtId="165" fontId="7" fillId="0" borderId="5" xfId="0" applyNumberFormat="1" applyFont="1" applyBorder="1" applyAlignment="1">
      <alignment vertical="top"/>
    </xf>
    <xf numFmtId="167" fontId="7" fillId="0" borderId="0" xfId="0" applyNumberFormat="1" applyFont="1" applyProtection="1">
      <protection locked="0"/>
    </xf>
    <xf numFmtId="167" fontId="7" fillId="0" borderId="5" xfId="0" applyNumberFormat="1" applyFont="1" applyBorder="1"/>
    <xf numFmtId="165" fontId="11" fillId="0" borderId="10" xfId="0" applyNumberFormat="1" applyFont="1" applyBorder="1"/>
    <xf numFmtId="0" fontId="0" fillId="0" borderId="1" xfId="0" applyBorder="1"/>
    <xf numFmtId="0" fontId="0" fillId="0" borderId="11" xfId="0" applyBorder="1"/>
    <xf numFmtId="0" fontId="0" fillId="0" borderId="2" xfId="0" applyBorder="1"/>
    <xf numFmtId="0" fontId="16" fillId="0" borderId="12" xfId="0" applyFont="1" applyBorder="1"/>
    <xf numFmtId="165" fontId="7" fillId="0" borderId="12" xfId="0" applyNumberFormat="1" applyFont="1" applyBorder="1"/>
    <xf numFmtId="2" fontId="16" fillId="0" borderId="12" xfId="0" applyNumberFormat="1" applyFont="1" applyBorder="1" applyProtection="1">
      <protection locked="0"/>
    </xf>
    <xf numFmtId="0" fontId="7" fillId="0" borderId="6" xfId="0" applyFont="1" applyBorder="1"/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horizontal="left" vertical="top"/>
    </xf>
    <xf numFmtId="0" fontId="24" fillId="0" borderId="0" xfId="0" applyFont="1"/>
    <xf numFmtId="0" fontId="25" fillId="0" borderId="0" xfId="0" applyFont="1"/>
    <xf numFmtId="0" fontId="11" fillId="0" borderId="0" xfId="1" applyFont="1" applyAlignment="1">
      <alignment horizontal="left" wrapText="1"/>
    </xf>
    <xf numFmtId="0" fontId="0" fillId="0" borderId="8" xfId="0" applyBorder="1"/>
    <xf numFmtId="0" fontId="0" fillId="0" borderId="9" xfId="0" applyBorder="1"/>
    <xf numFmtId="165" fontId="7" fillId="0" borderId="0" xfId="1" applyNumberFormat="1" applyFont="1"/>
    <xf numFmtId="165" fontId="2" fillId="0" borderId="0" xfId="1" applyNumberFormat="1"/>
    <xf numFmtId="0" fontId="7" fillId="0" borderId="0" xfId="1" applyFont="1"/>
    <xf numFmtId="0" fontId="27" fillId="0" borderId="0" xfId="0" applyFont="1"/>
    <xf numFmtId="165" fontId="12" fillId="2" borderId="0" xfId="0" applyNumberFormat="1" applyFont="1" applyFill="1" applyProtection="1">
      <protection locked="0"/>
    </xf>
    <xf numFmtId="165" fontId="7" fillId="2" borderId="0" xfId="0" applyNumberFormat="1" applyFont="1" applyFill="1" applyProtection="1">
      <protection locked="0"/>
    </xf>
    <xf numFmtId="0" fontId="0" fillId="0" borderId="0" xfId="0" applyFill="1"/>
    <xf numFmtId="0" fontId="7" fillId="0" borderId="4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/>
    </xf>
    <xf numFmtId="165" fontId="7" fillId="0" borderId="0" xfId="0" applyNumberFormat="1" applyFont="1" applyFill="1"/>
    <xf numFmtId="0" fontId="12" fillId="0" borderId="4" xfId="0" applyFont="1" applyFill="1" applyBorder="1" applyAlignment="1">
      <alignment horizontal="left"/>
    </xf>
    <xf numFmtId="0" fontId="11" fillId="0" borderId="2" xfId="0" applyFont="1" applyFill="1" applyBorder="1"/>
    <xf numFmtId="165" fontId="11" fillId="0" borderId="0" xfId="0" applyNumberFormat="1" applyFont="1" applyBorder="1"/>
    <xf numFmtId="0" fontId="7" fillId="0" borderId="0" xfId="0" applyFont="1" applyBorder="1" applyAlignment="1">
      <alignment horizontal="left"/>
    </xf>
    <xf numFmtId="0" fontId="11" fillId="0" borderId="2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Protection="1">
      <protection locked="0"/>
    </xf>
    <xf numFmtId="165" fontId="7" fillId="0" borderId="3" xfId="0" applyNumberFormat="1" applyFont="1" applyFill="1" applyBorder="1"/>
    <xf numFmtId="0" fontId="7" fillId="0" borderId="0" xfId="0" applyFont="1" applyFill="1" applyAlignment="1">
      <alignment horizontal="left"/>
    </xf>
    <xf numFmtId="165" fontId="7" fillId="0" borderId="5" xfId="0" applyNumberFormat="1" applyFont="1" applyFill="1" applyBorder="1"/>
    <xf numFmtId="0" fontId="26" fillId="0" borderId="0" xfId="0" applyFont="1" applyFill="1"/>
    <xf numFmtId="168" fontId="7" fillId="0" borderId="0" xfId="0" applyNumberFormat="1" applyFont="1" applyFill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165" fontId="12" fillId="0" borderId="5" xfId="0" applyNumberFormat="1" applyFont="1" applyFill="1" applyBorder="1"/>
    <xf numFmtId="165" fontId="12" fillId="0" borderId="0" xfId="0" applyNumberFormat="1" applyFont="1" applyFill="1"/>
    <xf numFmtId="0" fontId="11" fillId="0" borderId="0" xfId="0" applyFont="1" applyFill="1"/>
    <xf numFmtId="0" fontId="7" fillId="0" borderId="4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164" fontId="6" fillId="0" borderId="0" xfId="0" applyNumberFormat="1" applyFont="1" applyAlignment="1" applyProtection="1">
      <alignment horizontal="center"/>
      <protection locked="0"/>
    </xf>
    <xf numFmtId="165" fontId="9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12" fillId="0" borderId="2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1" fontId="7" fillId="0" borderId="2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0" fontId="23" fillId="0" borderId="0" xfId="0" applyFont="1" applyFill="1" applyAlignment="1">
      <alignment vertical="top" wrapText="1"/>
    </xf>
    <xf numFmtId="0" fontId="7" fillId="0" borderId="2" xfId="0" applyFont="1" applyFill="1" applyBorder="1" applyAlignment="1">
      <alignment horizontal="center"/>
    </xf>
    <xf numFmtId="1" fontId="7" fillId="0" borderId="2" xfId="0" applyNumberFormat="1" applyFont="1" applyFill="1" applyBorder="1"/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1" fontId="7" fillId="0" borderId="0" xfId="0" applyNumberFormat="1" applyFont="1" applyFill="1" applyBorder="1" applyAlignment="1">
      <alignment horizontal="center"/>
    </xf>
    <xf numFmtId="165" fontId="11" fillId="0" borderId="0" xfId="0" applyNumberFormat="1" applyFont="1" applyFill="1" applyBorder="1"/>
    <xf numFmtId="0" fontId="2" fillId="0" borderId="0" xfId="0" applyFont="1" applyFill="1"/>
    <xf numFmtId="0" fontId="8" fillId="0" borderId="0" xfId="0" applyFont="1" applyFill="1" applyAlignment="1" applyProtection="1">
      <alignment horizontal="center"/>
      <protection locked="0"/>
    </xf>
    <xf numFmtId="165" fontId="9" fillId="0" borderId="0" xfId="0" applyNumberFormat="1" applyFont="1" applyFill="1" applyAlignment="1">
      <alignment horizontal="center"/>
    </xf>
    <xf numFmtId="0" fontId="11" fillId="0" borderId="0" xfId="0" applyFont="1" applyBorder="1" applyAlignment="1">
      <alignment vertical="top"/>
    </xf>
    <xf numFmtId="165" fontId="7" fillId="0" borderId="0" xfId="0" applyNumberFormat="1" applyFont="1" applyBorder="1" applyProtection="1">
      <protection locked="0"/>
    </xf>
    <xf numFmtId="1" fontId="7" fillId="0" borderId="0" xfId="0" applyNumberFormat="1" applyFont="1" applyFill="1" applyAlignment="1">
      <alignment horizontal="center"/>
    </xf>
    <xf numFmtId="0" fontId="22" fillId="0" borderId="0" xfId="2" applyFill="1"/>
    <xf numFmtId="0" fontId="7" fillId="0" borderId="0" xfId="0" applyFont="1" applyFill="1" applyAlignment="1">
      <alignment vertical="top"/>
    </xf>
    <xf numFmtId="0" fontId="7" fillId="0" borderId="0" xfId="1" applyFont="1" applyFill="1"/>
    <xf numFmtId="165" fontId="2" fillId="0" borderId="0" xfId="1" applyNumberFormat="1" applyFill="1"/>
    <xf numFmtId="1" fontId="12" fillId="0" borderId="0" xfId="0" applyNumberFormat="1" applyFont="1" applyFill="1" applyAlignment="1">
      <alignment horizontal="center"/>
    </xf>
    <xf numFmtId="44" fontId="7" fillId="2" borderId="0" xfId="0" applyNumberFormat="1" applyFont="1" applyFill="1" applyProtection="1">
      <protection locked="0"/>
    </xf>
    <xf numFmtId="1" fontId="7" fillId="2" borderId="0" xfId="0" applyNumberFormat="1" applyFont="1" applyFill="1" applyProtection="1">
      <protection locked="0"/>
    </xf>
    <xf numFmtId="1" fontId="7" fillId="0" borderId="0" xfId="0" applyNumberFormat="1" applyFont="1" applyFill="1"/>
    <xf numFmtId="3" fontId="7" fillId="2" borderId="0" xfId="0" applyNumberFormat="1" applyFont="1" applyFill="1" applyProtection="1">
      <protection locked="0"/>
    </xf>
    <xf numFmtId="0" fontId="7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/>
    </xf>
    <xf numFmtId="165" fontId="7" fillId="2" borderId="0" xfId="0" applyNumberFormat="1" applyFont="1" applyFill="1" applyAlignment="1" applyProtection="1">
      <alignment vertical="top"/>
      <protection locked="0"/>
    </xf>
    <xf numFmtId="165" fontId="7" fillId="2" borderId="0" xfId="1" applyNumberFormat="1" applyFont="1" applyFill="1"/>
    <xf numFmtId="44" fontId="12" fillId="0" borderId="0" xfId="0" applyNumberFormat="1" applyFont="1" applyFill="1"/>
    <xf numFmtId="165" fontId="13" fillId="0" borderId="11" xfId="0" applyNumberFormat="1" applyFont="1" applyBorder="1"/>
    <xf numFmtId="0" fontId="0" fillId="0" borderId="4" xfId="0" applyBorder="1"/>
    <xf numFmtId="0" fontId="28" fillId="0" borderId="4" xfId="0" applyFont="1" applyBorder="1"/>
    <xf numFmtId="0" fontId="11" fillId="0" borderId="0" xfId="1" applyFont="1"/>
    <xf numFmtId="0" fontId="12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11" fillId="0" borderId="2" xfId="0" applyFont="1" applyFill="1" applyBorder="1" applyAlignment="1">
      <alignment wrapText="1"/>
    </xf>
    <xf numFmtId="0" fontId="7" fillId="0" borderId="0" xfId="0" applyFont="1" applyFill="1" applyAlignment="1">
      <alignment wrapText="1"/>
    </xf>
  </cellXfs>
  <cellStyles count="3">
    <cellStyle name="Hyperlink" xfId="2" builtinId="8"/>
    <cellStyle name="Standaard" xfId="0" builtinId="0"/>
    <cellStyle name="Standaard 2" xfId="1" xr:uid="{90472DE9-BB66-4450-8EF4-4E2A1E0B2D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4957-FF4F-446E-9646-AB610DBEB644}">
  <dimension ref="A1:K97"/>
  <sheetViews>
    <sheetView tabSelected="1" zoomScaleNormal="100" workbookViewId="0">
      <selection activeCell="D83" sqref="D83"/>
    </sheetView>
  </sheetViews>
  <sheetFormatPr defaultRowHeight="13.8"/>
  <cols>
    <col min="1" max="1" width="12.88671875" customWidth="1"/>
    <col min="2" max="2" width="76" customWidth="1"/>
    <col min="3" max="3" width="14.33203125" customWidth="1"/>
    <col min="4" max="4" width="12.44140625" customWidth="1"/>
    <col min="5" max="5" width="13.33203125" style="157" customWidth="1"/>
    <col min="6" max="6" width="13.44140625" bestFit="1" customWidth="1"/>
    <col min="7" max="7" width="13.5546875" customWidth="1"/>
    <col min="8" max="8" width="34.6640625" customWidth="1"/>
  </cols>
  <sheetData>
    <row r="1" spans="1:11" ht="15.6">
      <c r="A1" s="121" t="s">
        <v>236</v>
      </c>
      <c r="B1" s="122"/>
      <c r="K1" s="129"/>
    </row>
    <row r="2" spans="1:11">
      <c r="A2" s="4"/>
      <c r="B2" s="1"/>
      <c r="C2" s="2"/>
      <c r="D2" s="1"/>
      <c r="E2" s="158"/>
      <c r="F2" s="1"/>
      <c r="G2" s="1"/>
    </row>
    <row r="3" spans="1:11">
      <c r="A3" s="134" t="s">
        <v>172</v>
      </c>
      <c r="B3" s="176"/>
      <c r="C3" s="176"/>
      <c r="D3" s="177"/>
      <c r="E3" s="178"/>
      <c r="F3" s="176"/>
      <c r="G3" s="1"/>
    </row>
    <row r="4" spans="1:11">
      <c r="A4" s="134" t="s">
        <v>217</v>
      </c>
      <c r="B4" s="176"/>
      <c r="C4" s="176"/>
      <c r="D4" s="177"/>
      <c r="E4" s="178"/>
      <c r="F4" s="176"/>
      <c r="G4" s="1"/>
    </row>
    <row r="5" spans="1:11">
      <c r="A5" s="134" t="s">
        <v>218</v>
      </c>
      <c r="B5" s="176"/>
      <c r="C5" s="176"/>
      <c r="D5" s="177"/>
      <c r="E5" s="178"/>
      <c r="F5" s="176"/>
      <c r="G5" s="1"/>
    </row>
    <row r="6" spans="1:11">
      <c r="A6" s="1"/>
      <c r="B6" s="8"/>
      <c r="C6" s="1"/>
      <c r="D6" s="6"/>
      <c r="E6" s="159"/>
      <c r="F6" s="1"/>
      <c r="G6" s="1"/>
    </row>
    <row r="7" spans="1:11">
      <c r="A7" s="9" t="s">
        <v>0</v>
      </c>
      <c r="B7" s="10"/>
      <c r="C7" s="11" t="s">
        <v>1</v>
      </c>
      <c r="D7" s="40" t="s">
        <v>2</v>
      </c>
      <c r="E7" s="90" t="s">
        <v>201</v>
      </c>
      <c r="F7" s="10" t="s">
        <v>3</v>
      </c>
      <c r="G7" s="41"/>
    </row>
    <row r="8" spans="1:11">
      <c r="A8" s="5"/>
      <c r="B8" s="5"/>
      <c r="C8" s="11"/>
      <c r="D8" s="40" t="s">
        <v>4</v>
      </c>
      <c r="E8" s="90"/>
      <c r="F8" s="10"/>
      <c r="G8" s="41"/>
    </row>
    <row r="9" spans="1:11">
      <c r="A9" s="12">
        <v>1</v>
      </c>
      <c r="B9" s="13" t="s">
        <v>5</v>
      </c>
      <c r="C9" s="14"/>
      <c r="D9" s="14"/>
      <c r="E9" s="94"/>
      <c r="F9" s="42"/>
      <c r="G9" s="5"/>
    </row>
    <row r="10" spans="1:11">
      <c r="A10" s="15" t="s">
        <v>6</v>
      </c>
      <c r="B10" s="5" t="s">
        <v>7</v>
      </c>
      <c r="C10" s="16" t="s">
        <v>8</v>
      </c>
      <c r="D10" s="187">
        <v>0</v>
      </c>
      <c r="E10" s="181">
        <v>100</v>
      </c>
      <c r="F10" s="44">
        <f>D10*E10</f>
        <v>0</v>
      </c>
      <c r="G10" s="41"/>
    </row>
    <row r="11" spans="1:11">
      <c r="A11" s="15"/>
      <c r="B11" s="10" t="s">
        <v>11</v>
      </c>
      <c r="C11" s="16"/>
      <c r="D11" s="39"/>
      <c r="E11" s="160"/>
      <c r="F11" s="44"/>
      <c r="G11" s="45">
        <f>SUM(F10:F10)</f>
        <v>0</v>
      </c>
    </row>
    <row r="12" spans="1:11">
      <c r="A12" s="17"/>
      <c r="B12" s="18"/>
      <c r="C12" s="19"/>
      <c r="D12" s="46"/>
      <c r="E12" s="161"/>
      <c r="F12" s="48"/>
      <c r="G12" s="41"/>
    </row>
    <row r="13" spans="1:11">
      <c r="A13" s="20">
        <v>2</v>
      </c>
      <c r="B13" s="154" t="s">
        <v>12</v>
      </c>
      <c r="C13" s="16"/>
      <c r="D13" s="39"/>
      <c r="E13" s="160"/>
      <c r="F13" s="44"/>
      <c r="G13" s="49"/>
    </row>
    <row r="14" spans="1:11">
      <c r="A14" s="21" t="s">
        <v>9</v>
      </c>
      <c r="B14" s="22" t="s">
        <v>13</v>
      </c>
      <c r="C14" s="23" t="s">
        <v>8</v>
      </c>
      <c r="D14" s="130">
        <v>0</v>
      </c>
      <c r="E14" s="186">
        <v>100</v>
      </c>
      <c r="F14" s="51">
        <f>D14*E14</f>
        <v>0</v>
      </c>
      <c r="G14" s="49"/>
    </row>
    <row r="15" spans="1:11">
      <c r="A15" s="21" t="s">
        <v>14</v>
      </c>
      <c r="B15" s="22" t="s">
        <v>15</v>
      </c>
      <c r="C15" s="23" t="s">
        <v>16</v>
      </c>
      <c r="D15" s="130">
        <v>0</v>
      </c>
      <c r="E15" s="186">
        <v>200</v>
      </c>
      <c r="F15" s="51">
        <f t="shared" ref="F15:F34" si="0">D15*E15</f>
        <v>0</v>
      </c>
      <c r="G15" s="49"/>
    </row>
    <row r="16" spans="1:11">
      <c r="A16" s="21" t="s">
        <v>17</v>
      </c>
      <c r="B16" s="22" t="s">
        <v>18</v>
      </c>
      <c r="C16" s="23" t="s">
        <v>16</v>
      </c>
      <c r="D16" s="130">
        <v>0</v>
      </c>
      <c r="E16" s="186">
        <v>200</v>
      </c>
      <c r="F16" s="51">
        <f t="shared" si="0"/>
        <v>0</v>
      </c>
      <c r="G16" s="49"/>
    </row>
    <row r="17" spans="1:7" s="132" customFormat="1">
      <c r="A17" s="137" t="s">
        <v>19</v>
      </c>
      <c r="B17" s="150" t="s">
        <v>136</v>
      </c>
      <c r="C17" s="151" t="s">
        <v>16</v>
      </c>
      <c r="D17" s="130">
        <v>0</v>
      </c>
      <c r="E17" s="186">
        <v>50</v>
      </c>
      <c r="F17" s="152">
        <f t="shared" si="0"/>
        <v>0</v>
      </c>
      <c r="G17" s="153"/>
    </row>
    <row r="18" spans="1:7">
      <c r="A18" s="21" t="s">
        <v>21</v>
      </c>
      <c r="B18" s="22" t="s">
        <v>20</v>
      </c>
      <c r="C18" s="23" t="s">
        <v>16</v>
      </c>
      <c r="D18" s="130">
        <v>0</v>
      </c>
      <c r="E18" s="186">
        <v>50</v>
      </c>
      <c r="F18" s="51">
        <f t="shared" si="0"/>
        <v>0</v>
      </c>
      <c r="G18" s="49"/>
    </row>
    <row r="19" spans="1:7" s="132" customFormat="1">
      <c r="A19" s="137" t="s">
        <v>23</v>
      </c>
      <c r="B19" s="150" t="s">
        <v>22</v>
      </c>
      <c r="C19" s="151" t="s">
        <v>16</v>
      </c>
      <c r="D19" s="130">
        <v>0</v>
      </c>
      <c r="E19" s="186">
        <v>20</v>
      </c>
      <c r="F19" s="152">
        <f t="shared" si="0"/>
        <v>0</v>
      </c>
      <c r="G19" s="153"/>
    </row>
    <row r="20" spans="1:7">
      <c r="A20" s="21" t="s">
        <v>25</v>
      </c>
      <c r="B20" s="22" t="s">
        <v>24</v>
      </c>
      <c r="C20" s="23" t="s">
        <v>16</v>
      </c>
      <c r="D20" s="130">
        <v>0</v>
      </c>
      <c r="E20" s="186">
        <v>20</v>
      </c>
      <c r="F20" s="51">
        <f>D20*E20</f>
        <v>0</v>
      </c>
      <c r="G20" s="49"/>
    </row>
    <row r="21" spans="1:7" s="132" customFormat="1">
      <c r="A21" s="137" t="s">
        <v>27</v>
      </c>
      <c r="B21" s="150" t="s">
        <v>139</v>
      </c>
      <c r="C21" s="151" t="s">
        <v>16</v>
      </c>
      <c r="D21" s="130">
        <v>0</v>
      </c>
      <c r="E21" s="186">
        <v>20</v>
      </c>
      <c r="F21" s="152">
        <f>D21*E21</f>
        <v>0</v>
      </c>
      <c r="G21" s="153"/>
    </row>
    <row r="22" spans="1:7">
      <c r="A22" s="21" t="s">
        <v>29</v>
      </c>
      <c r="B22" s="22" t="s">
        <v>26</v>
      </c>
      <c r="C22" s="23" t="s">
        <v>16</v>
      </c>
      <c r="D22" s="130">
        <v>0</v>
      </c>
      <c r="E22" s="186">
        <v>20</v>
      </c>
      <c r="F22" s="51">
        <f t="shared" si="0"/>
        <v>0</v>
      </c>
      <c r="G22" s="49"/>
    </row>
    <row r="23" spans="1:7" s="132" customFormat="1">
      <c r="A23" s="137" t="s">
        <v>30</v>
      </c>
      <c r="B23" s="150" t="s">
        <v>140</v>
      </c>
      <c r="C23" s="151" t="s">
        <v>16</v>
      </c>
      <c r="D23" s="130">
        <v>0</v>
      </c>
      <c r="E23" s="186">
        <v>20</v>
      </c>
      <c r="F23" s="152">
        <f t="shared" si="0"/>
        <v>0</v>
      </c>
      <c r="G23" s="153"/>
    </row>
    <row r="24" spans="1:7">
      <c r="A24" s="21" t="s">
        <v>31</v>
      </c>
      <c r="B24" s="22" t="s">
        <v>28</v>
      </c>
      <c r="C24" s="23" t="s">
        <v>16</v>
      </c>
      <c r="D24" s="130">
        <v>0</v>
      </c>
      <c r="E24" s="186">
        <v>20</v>
      </c>
      <c r="F24" s="51">
        <f t="shared" si="0"/>
        <v>0</v>
      </c>
      <c r="G24" s="49"/>
    </row>
    <row r="25" spans="1:7">
      <c r="A25" s="21" t="s">
        <v>137</v>
      </c>
      <c r="B25" s="22" t="s">
        <v>177</v>
      </c>
      <c r="C25" s="23" t="s">
        <v>10</v>
      </c>
      <c r="D25" s="130">
        <v>0</v>
      </c>
      <c r="E25" s="186">
        <v>100</v>
      </c>
      <c r="F25" s="51">
        <f t="shared" si="0"/>
        <v>0</v>
      </c>
      <c r="G25" s="49"/>
    </row>
    <row r="26" spans="1:7" s="132" customFormat="1">
      <c r="A26" s="21" t="s">
        <v>141</v>
      </c>
      <c r="B26" s="150" t="s">
        <v>178</v>
      </c>
      <c r="C26" s="151" t="s">
        <v>10</v>
      </c>
      <c r="D26" s="130">
        <v>0</v>
      </c>
      <c r="E26" s="186">
        <v>100</v>
      </c>
      <c r="F26" s="152">
        <f t="shared" si="0"/>
        <v>0</v>
      </c>
      <c r="G26" s="153"/>
    </row>
    <row r="27" spans="1:7" s="132" customFormat="1">
      <c r="A27" s="21" t="s">
        <v>142</v>
      </c>
      <c r="B27" s="150" t="s">
        <v>179</v>
      </c>
      <c r="C27" s="151" t="s">
        <v>16</v>
      </c>
      <c r="D27" s="130">
        <v>0</v>
      </c>
      <c r="E27" s="186">
        <v>5</v>
      </c>
      <c r="F27" s="152">
        <f t="shared" si="0"/>
        <v>0</v>
      </c>
      <c r="G27" s="153"/>
    </row>
    <row r="28" spans="1:7" s="132" customFormat="1">
      <c r="A28" s="21" t="s">
        <v>143</v>
      </c>
      <c r="B28" s="134" t="s">
        <v>64</v>
      </c>
      <c r="C28" s="151" t="s">
        <v>16</v>
      </c>
      <c r="D28" s="130">
        <v>0</v>
      </c>
      <c r="E28" s="186">
        <v>75</v>
      </c>
      <c r="F28" s="152">
        <f t="shared" si="0"/>
        <v>0</v>
      </c>
      <c r="G28" s="153"/>
    </row>
    <row r="29" spans="1:7" s="132" customFormat="1">
      <c r="A29" s="21" t="s">
        <v>169</v>
      </c>
      <c r="B29" s="134" t="s">
        <v>66</v>
      </c>
      <c r="C29" s="151" t="s">
        <v>16</v>
      </c>
      <c r="D29" s="130">
        <v>0</v>
      </c>
      <c r="E29" s="186">
        <v>50</v>
      </c>
      <c r="F29" s="152">
        <f t="shared" si="0"/>
        <v>0</v>
      </c>
      <c r="G29" s="153"/>
    </row>
    <row r="30" spans="1:7" s="132" customFormat="1">
      <c r="A30" s="21" t="s">
        <v>173</v>
      </c>
      <c r="B30" s="134" t="s">
        <v>62</v>
      </c>
      <c r="C30" s="151" t="s">
        <v>16</v>
      </c>
      <c r="D30" s="130">
        <v>0</v>
      </c>
      <c r="E30" s="186">
        <v>5</v>
      </c>
      <c r="F30" s="152">
        <f t="shared" si="0"/>
        <v>0</v>
      </c>
      <c r="G30" s="153"/>
    </row>
    <row r="31" spans="1:7">
      <c r="A31" s="21" t="s">
        <v>174</v>
      </c>
      <c r="B31" s="22" t="s">
        <v>138</v>
      </c>
      <c r="C31" s="23" t="s">
        <v>10</v>
      </c>
      <c r="D31" s="130">
        <v>0</v>
      </c>
      <c r="E31" s="186">
        <v>100</v>
      </c>
      <c r="F31" s="51">
        <f t="shared" si="0"/>
        <v>0</v>
      </c>
      <c r="G31" s="49"/>
    </row>
    <row r="32" spans="1:7">
      <c r="A32" s="21" t="s">
        <v>180</v>
      </c>
      <c r="B32" s="22" t="s">
        <v>175</v>
      </c>
      <c r="C32" s="23" t="s">
        <v>78</v>
      </c>
      <c r="D32" s="130">
        <v>0</v>
      </c>
      <c r="E32" s="186">
        <v>50</v>
      </c>
      <c r="F32" s="51">
        <f t="shared" si="0"/>
        <v>0</v>
      </c>
      <c r="G32" s="49"/>
    </row>
    <row r="33" spans="1:7">
      <c r="A33" s="21" t="s">
        <v>181</v>
      </c>
      <c r="B33" s="22" t="s">
        <v>176</v>
      </c>
      <c r="C33" s="23" t="s">
        <v>78</v>
      </c>
      <c r="D33" s="130">
        <v>0</v>
      </c>
      <c r="E33" s="186">
        <v>50</v>
      </c>
      <c r="F33" s="51">
        <f t="shared" si="0"/>
        <v>0</v>
      </c>
      <c r="G33" s="49"/>
    </row>
    <row r="34" spans="1:7">
      <c r="A34" s="21" t="s">
        <v>216</v>
      </c>
      <c r="B34" s="22" t="s">
        <v>60</v>
      </c>
      <c r="C34" s="23" t="s">
        <v>16</v>
      </c>
      <c r="D34" s="130">
        <v>0</v>
      </c>
      <c r="E34" s="186">
        <v>50</v>
      </c>
      <c r="F34" s="51">
        <f t="shared" si="0"/>
        <v>0</v>
      </c>
      <c r="G34" s="49"/>
    </row>
    <row r="35" spans="1:7">
      <c r="A35" s="24"/>
      <c r="B35" s="25" t="s">
        <v>11</v>
      </c>
      <c r="C35" s="23"/>
      <c r="D35" s="50"/>
      <c r="E35" s="162"/>
      <c r="F35" s="51"/>
      <c r="G35" s="45">
        <f>SUM(F14:F34)</f>
        <v>0</v>
      </c>
    </row>
    <row r="36" spans="1:7">
      <c r="A36" s="24"/>
      <c r="B36" s="22"/>
      <c r="C36" s="23"/>
      <c r="D36" s="50"/>
      <c r="E36" s="162"/>
      <c r="F36" s="51"/>
      <c r="G36" s="22"/>
    </row>
    <row r="37" spans="1:7">
      <c r="A37" s="26">
        <v>3</v>
      </c>
      <c r="B37" s="27" t="s">
        <v>32</v>
      </c>
      <c r="C37" s="28"/>
      <c r="D37" s="52"/>
      <c r="E37" s="163"/>
      <c r="F37" s="53"/>
    </row>
    <row r="38" spans="1:7">
      <c r="A38" s="29" t="s">
        <v>33</v>
      </c>
      <c r="B38" s="22" t="s">
        <v>13</v>
      </c>
      <c r="C38" s="23" t="s">
        <v>8</v>
      </c>
      <c r="D38" s="130">
        <v>0</v>
      </c>
      <c r="E38" s="186">
        <v>10</v>
      </c>
      <c r="F38" s="51">
        <f t="shared" ref="F38:F43" si="1">D38*E38</f>
        <v>0</v>
      </c>
      <c r="G38" s="49"/>
    </row>
    <row r="39" spans="1:7">
      <c r="A39" s="24" t="s">
        <v>34</v>
      </c>
      <c r="B39" s="22" t="s">
        <v>35</v>
      </c>
      <c r="C39" s="23" t="s">
        <v>10</v>
      </c>
      <c r="D39" s="130">
        <v>0</v>
      </c>
      <c r="E39" s="186">
        <v>100</v>
      </c>
      <c r="F39" s="51">
        <f t="shared" si="1"/>
        <v>0</v>
      </c>
      <c r="G39" s="49"/>
    </row>
    <row r="40" spans="1:7">
      <c r="A40" s="24" t="s">
        <v>36</v>
      </c>
      <c r="B40" s="22" t="s">
        <v>37</v>
      </c>
      <c r="C40" s="23" t="s">
        <v>10</v>
      </c>
      <c r="D40" s="130">
        <v>0</v>
      </c>
      <c r="E40" s="186">
        <v>50</v>
      </c>
      <c r="F40" s="51">
        <f t="shared" si="1"/>
        <v>0</v>
      </c>
      <c r="G40" s="41"/>
    </row>
    <row r="41" spans="1:7">
      <c r="A41" s="24" t="s">
        <v>38</v>
      </c>
      <c r="B41" s="22" t="s">
        <v>39</v>
      </c>
      <c r="C41" s="23" t="s">
        <v>10</v>
      </c>
      <c r="D41" s="130">
        <v>0</v>
      </c>
      <c r="E41" s="186">
        <v>50</v>
      </c>
      <c r="F41" s="51">
        <f t="shared" si="1"/>
        <v>0</v>
      </c>
      <c r="G41" s="49"/>
    </row>
    <row r="42" spans="1:7">
      <c r="A42" s="24" t="s">
        <v>40</v>
      </c>
      <c r="B42" s="22" t="s">
        <v>187</v>
      </c>
      <c r="C42" s="23" t="s">
        <v>10</v>
      </c>
      <c r="D42" s="130">
        <v>0</v>
      </c>
      <c r="E42" s="186">
        <v>50</v>
      </c>
      <c r="F42" s="51">
        <f t="shared" si="1"/>
        <v>0</v>
      </c>
      <c r="G42" s="49"/>
    </row>
    <row r="43" spans="1:7">
      <c r="A43" s="24" t="s">
        <v>41</v>
      </c>
      <c r="B43" s="22" t="s">
        <v>42</v>
      </c>
      <c r="C43" s="23" t="s">
        <v>10</v>
      </c>
      <c r="D43" s="130">
        <v>0</v>
      </c>
      <c r="E43" s="186">
        <v>50</v>
      </c>
      <c r="F43" s="51">
        <f t="shared" si="1"/>
        <v>0</v>
      </c>
      <c r="G43" s="49"/>
    </row>
    <row r="44" spans="1:7">
      <c r="A44" s="24"/>
      <c r="B44" s="25" t="s">
        <v>11</v>
      </c>
      <c r="C44" s="23"/>
      <c r="D44" s="50"/>
      <c r="E44" s="162"/>
      <c r="F44" s="51"/>
      <c r="G44" s="54">
        <f>SUM(F38:F43)</f>
        <v>0</v>
      </c>
    </row>
    <row r="45" spans="1:7">
      <c r="A45" s="15"/>
      <c r="B45" s="5"/>
      <c r="C45" s="16"/>
      <c r="D45" s="39"/>
      <c r="E45" s="160"/>
      <c r="F45" s="44"/>
      <c r="G45" s="49"/>
    </row>
    <row r="46" spans="1:7">
      <c r="A46" s="26">
        <v>4</v>
      </c>
      <c r="B46" s="27" t="s">
        <v>47</v>
      </c>
      <c r="C46" s="28"/>
      <c r="D46" s="52"/>
      <c r="E46" s="163"/>
      <c r="F46" s="53"/>
    </row>
    <row r="47" spans="1:7">
      <c r="A47" s="21" t="s">
        <v>43</v>
      </c>
      <c r="B47" s="22" t="s">
        <v>49</v>
      </c>
      <c r="C47" s="23" t="s">
        <v>8</v>
      </c>
      <c r="D47" s="130">
        <v>0</v>
      </c>
      <c r="E47" s="186">
        <v>20</v>
      </c>
      <c r="F47" s="51">
        <f t="shared" ref="F47:F51" si="2">D47*E47</f>
        <v>0</v>
      </c>
      <c r="G47" s="22"/>
    </row>
    <row r="48" spans="1:7">
      <c r="A48" s="21" t="s">
        <v>44</v>
      </c>
      <c r="B48" s="22" t="s">
        <v>53</v>
      </c>
      <c r="C48" s="23" t="s">
        <v>51</v>
      </c>
      <c r="D48" s="130">
        <v>0</v>
      </c>
      <c r="E48" s="186">
        <v>2250</v>
      </c>
      <c r="F48" s="51">
        <f t="shared" si="2"/>
        <v>0</v>
      </c>
      <c r="G48" s="49"/>
    </row>
    <row r="49" spans="1:8">
      <c r="A49" s="21" t="s">
        <v>46</v>
      </c>
      <c r="B49" s="150" t="s">
        <v>182</v>
      </c>
      <c r="C49" s="151" t="s">
        <v>16</v>
      </c>
      <c r="D49" s="130">
        <v>0</v>
      </c>
      <c r="E49" s="186">
        <v>150</v>
      </c>
      <c r="F49" s="152">
        <f t="shared" si="2"/>
        <v>0</v>
      </c>
      <c r="G49" s="153"/>
      <c r="H49" s="132"/>
    </row>
    <row r="50" spans="1:8">
      <c r="A50" s="21" t="s">
        <v>110</v>
      </c>
      <c r="B50" s="22" t="s">
        <v>135</v>
      </c>
      <c r="C50" s="23" t="s">
        <v>51</v>
      </c>
      <c r="D50" s="130">
        <v>0</v>
      </c>
      <c r="E50" s="186">
        <v>1500</v>
      </c>
      <c r="F50" s="51">
        <f t="shared" si="2"/>
        <v>0</v>
      </c>
      <c r="G50" s="49"/>
    </row>
    <row r="51" spans="1:8">
      <c r="A51" s="21" t="s">
        <v>112</v>
      </c>
      <c r="B51" s="150" t="s">
        <v>183</v>
      </c>
      <c r="C51" s="151" t="s">
        <v>16</v>
      </c>
      <c r="D51" s="130">
        <v>0</v>
      </c>
      <c r="E51" s="186">
        <v>100</v>
      </c>
      <c r="F51" s="152">
        <f t="shared" si="2"/>
        <v>0</v>
      </c>
      <c r="G51" s="153"/>
      <c r="H51" s="132"/>
    </row>
    <row r="52" spans="1:8">
      <c r="A52" s="24"/>
      <c r="B52" s="25" t="s">
        <v>11</v>
      </c>
      <c r="C52" s="22"/>
      <c r="D52" s="49"/>
      <c r="E52" s="164"/>
      <c r="F52" s="51"/>
      <c r="G52" s="54">
        <f>SUM(F47:F51)</f>
        <v>0</v>
      </c>
    </row>
    <row r="53" spans="1:8">
      <c r="A53" s="15"/>
      <c r="B53" s="5"/>
      <c r="C53" s="5"/>
      <c r="D53" s="41"/>
      <c r="E53" s="59"/>
      <c r="F53" s="44"/>
      <c r="G53" s="22"/>
    </row>
    <row r="54" spans="1:8">
      <c r="A54" s="12">
        <v>5</v>
      </c>
      <c r="B54" s="138" t="s">
        <v>73</v>
      </c>
      <c r="C54" s="143"/>
      <c r="D54" s="144"/>
      <c r="E54" s="165"/>
      <c r="F54" s="145"/>
      <c r="G54" s="136"/>
      <c r="H54" s="148"/>
    </row>
    <row r="55" spans="1:8">
      <c r="A55" s="15" t="s">
        <v>48</v>
      </c>
      <c r="B55" s="134" t="s">
        <v>74</v>
      </c>
      <c r="C55" s="146" t="s">
        <v>75</v>
      </c>
      <c r="D55" s="131">
        <v>0</v>
      </c>
      <c r="E55" s="181">
        <v>50</v>
      </c>
      <c r="F55" s="147">
        <f>D55*E55</f>
        <v>0</v>
      </c>
      <c r="G55" s="134"/>
      <c r="H55" s="132"/>
    </row>
    <row r="56" spans="1:8" ht="14.4">
      <c r="A56" s="15" t="s">
        <v>50</v>
      </c>
      <c r="B56" s="134" t="s">
        <v>76</v>
      </c>
      <c r="C56" s="146" t="s">
        <v>75</v>
      </c>
      <c r="D56" s="131">
        <v>0</v>
      </c>
      <c r="E56" s="181">
        <v>50</v>
      </c>
      <c r="F56" s="147">
        <f>D56*E56</f>
        <v>0</v>
      </c>
      <c r="G56" s="134"/>
      <c r="H56" s="182"/>
    </row>
    <row r="57" spans="1:8">
      <c r="A57" s="15" t="s">
        <v>52</v>
      </c>
      <c r="B57" s="134" t="s">
        <v>77</v>
      </c>
      <c r="C57" s="146" t="s">
        <v>75</v>
      </c>
      <c r="D57" s="131">
        <v>0</v>
      </c>
      <c r="E57" s="181">
        <v>50</v>
      </c>
      <c r="F57" s="147">
        <f>D57*E57</f>
        <v>0</v>
      </c>
      <c r="G57" s="134"/>
      <c r="H57" s="132"/>
    </row>
    <row r="58" spans="1:8">
      <c r="A58" s="15"/>
      <c r="B58" s="10" t="s">
        <v>11</v>
      </c>
      <c r="C58" s="16"/>
      <c r="D58" s="39"/>
      <c r="E58" s="160"/>
      <c r="F58" s="44"/>
      <c r="G58" s="58">
        <f>SUM(F55:F57)</f>
        <v>0</v>
      </c>
    </row>
    <row r="59" spans="1:8">
      <c r="A59" s="15"/>
      <c r="B59" s="5"/>
      <c r="C59" s="5"/>
      <c r="D59" s="41"/>
      <c r="E59" s="59"/>
      <c r="F59" s="44"/>
      <c r="G59" s="41"/>
    </row>
    <row r="60" spans="1:8">
      <c r="A60" s="12">
        <v>6</v>
      </c>
      <c r="B60" s="138" t="s">
        <v>226</v>
      </c>
      <c r="C60" s="143"/>
      <c r="D60" s="144"/>
      <c r="E60" s="165"/>
      <c r="F60" s="145"/>
      <c r="G60" s="136"/>
      <c r="H60" s="148"/>
    </row>
    <row r="61" spans="1:8">
      <c r="A61" s="20" t="s">
        <v>54</v>
      </c>
      <c r="B61" s="134" t="s">
        <v>225</v>
      </c>
      <c r="C61" s="146" t="s">
        <v>16</v>
      </c>
      <c r="D61" s="131">
        <v>0</v>
      </c>
      <c r="E61" s="181">
        <v>50</v>
      </c>
      <c r="F61" s="147">
        <f>D61*E61</f>
        <v>0</v>
      </c>
      <c r="G61" s="136"/>
      <c r="H61" s="132"/>
    </row>
    <row r="62" spans="1:8">
      <c r="A62" s="20" t="s">
        <v>55</v>
      </c>
      <c r="B62" s="134" t="s">
        <v>79</v>
      </c>
      <c r="C62" s="146" t="s">
        <v>16</v>
      </c>
      <c r="D62" s="131">
        <v>0</v>
      </c>
      <c r="E62" s="181">
        <v>50</v>
      </c>
      <c r="F62" s="147">
        <f>D62*E62</f>
        <v>0</v>
      </c>
      <c r="G62" s="136"/>
      <c r="H62" s="132"/>
    </row>
    <row r="63" spans="1:8">
      <c r="A63" s="20"/>
      <c r="B63" s="10" t="s">
        <v>11</v>
      </c>
      <c r="C63" s="16"/>
      <c r="D63" s="39"/>
      <c r="E63" s="160"/>
      <c r="F63" s="44"/>
      <c r="G63" s="58">
        <f>SUM(F61:F62)</f>
        <v>0</v>
      </c>
    </row>
    <row r="64" spans="1:8">
      <c r="A64" s="15"/>
      <c r="B64" s="5"/>
      <c r="C64" s="5"/>
      <c r="D64" s="41"/>
      <c r="E64" s="59"/>
      <c r="F64" s="44"/>
      <c r="G64" s="41"/>
    </row>
    <row r="65" spans="1:8">
      <c r="A65" s="12">
        <v>7</v>
      </c>
      <c r="B65" s="13" t="s">
        <v>80</v>
      </c>
      <c r="C65" s="30"/>
      <c r="D65" s="55"/>
      <c r="E65" s="166"/>
      <c r="F65" s="57"/>
      <c r="G65" s="5"/>
    </row>
    <row r="66" spans="1:8">
      <c r="A66" s="15" t="s">
        <v>57</v>
      </c>
      <c r="B66" s="5" t="s">
        <v>58</v>
      </c>
      <c r="C66" s="16" t="s">
        <v>8</v>
      </c>
      <c r="D66" s="131">
        <v>0</v>
      </c>
      <c r="E66" s="181">
        <v>2</v>
      </c>
      <c r="F66" s="44">
        <f>D66*E66</f>
        <v>0</v>
      </c>
    </row>
    <row r="67" spans="1:8">
      <c r="A67" s="15" t="s">
        <v>59</v>
      </c>
      <c r="B67" s="34" t="s">
        <v>203</v>
      </c>
      <c r="C67" s="16" t="s">
        <v>202</v>
      </c>
      <c r="D67" s="131">
        <v>0</v>
      </c>
      <c r="E67" s="181">
        <v>200</v>
      </c>
      <c r="F67" s="44">
        <f>D67*E67</f>
        <v>0</v>
      </c>
      <c r="G67" s="41"/>
    </row>
    <row r="68" spans="1:8">
      <c r="A68" s="15" t="s">
        <v>61</v>
      </c>
      <c r="B68" s="34" t="s">
        <v>204</v>
      </c>
      <c r="C68" s="16" t="s">
        <v>16</v>
      </c>
      <c r="D68" s="131">
        <v>0</v>
      </c>
      <c r="E68" s="181">
        <v>50</v>
      </c>
      <c r="F68" s="44">
        <f>D68*E68</f>
        <v>0</v>
      </c>
    </row>
    <row r="69" spans="1:8">
      <c r="A69" s="15" t="s">
        <v>63</v>
      </c>
      <c r="B69" s="34" t="s">
        <v>81</v>
      </c>
      <c r="C69" s="33" t="s">
        <v>82</v>
      </c>
      <c r="D69" s="131">
        <v>0</v>
      </c>
      <c r="E69" s="181">
        <v>150</v>
      </c>
      <c r="F69" s="44">
        <f>D69*E69</f>
        <v>0</v>
      </c>
      <c r="G69" s="41"/>
    </row>
    <row r="70" spans="1:8">
      <c r="A70" s="15" t="s">
        <v>65</v>
      </c>
      <c r="B70" s="34" t="s">
        <v>83</v>
      </c>
      <c r="C70" s="16" t="s">
        <v>16</v>
      </c>
      <c r="D70" s="131">
        <v>0</v>
      </c>
      <c r="E70" s="181">
        <v>20</v>
      </c>
      <c r="F70" s="44">
        <f t="shared" ref="F70:F73" si="3">D70*E70</f>
        <v>0</v>
      </c>
      <c r="G70" s="5"/>
    </row>
    <row r="71" spans="1:8" s="132" customFormat="1">
      <c r="A71" s="15" t="s">
        <v>67</v>
      </c>
      <c r="B71" s="183" t="s">
        <v>144</v>
      </c>
      <c r="C71" s="146" t="s">
        <v>16</v>
      </c>
      <c r="D71" s="131">
        <v>0</v>
      </c>
      <c r="E71" s="181">
        <v>10</v>
      </c>
      <c r="F71" s="147">
        <f t="shared" si="3"/>
        <v>0</v>
      </c>
      <c r="G71" s="134"/>
    </row>
    <row r="72" spans="1:8" s="132" customFormat="1">
      <c r="A72" s="15" t="s">
        <v>68</v>
      </c>
      <c r="B72" s="183" t="s">
        <v>145</v>
      </c>
      <c r="C72" s="146" t="s">
        <v>16</v>
      </c>
      <c r="D72" s="131">
        <v>0</v>
      </c>
      <c r="E72" s="181">
        <v>5</v>
      </c>
      <c r="F72" s="147">
        <f t="shared" si="3"/>
        <v>0</v>
      </c>
      <c r="G72" s="134"/>
    </row>
    <row r="73" spans="1:8">
      <c r="A73" s="15" t="s">
        <v>69</v>
      </c>
      <c r="B73" s="34" t="s">
        <v>84</v>
      </c>
      <c r="C73" s="16" t="s">
        <v>16</v>
      </c>
      <c r="D73" s="131">
        <v>0</v>
      </c>
      <c r="E73" s="181">
        <v>5</v>
      </c>
      <c r="F73" s="44">
        <f t="shared" si="3"/>
        <v>0</v>
      </c>
      <c r="G73" s="5"/>
    </row>
    <row r="74" spans="1:8">
      <c r="A74" s="15" t="s">
        <v>70</v>
      </c>
      <c r="B74" s="34" t="s">
        <v>85</v>
      </c>
      <c r="C74" s="16" t="s">
        <v>75</v>
      </c>
      <c r="D74" s="131">
        <v>0</v>
      </c>
      <c r="E74" s="181">
        <v>5</v>
      </c>
      <c r="F74" s="44">
        <f>D74*E74</f>
        <v>0</v>
      </c>
      <c r="G74" s="5"/>
    </row>
    <row r="75" spans="1:8">
      <c r="A75" s="15"/>
      <c r="B75" s="35" t="s">
        <v>11</v>
      </c>
      <c r="C75" s="16"/>
      <c r="D75" s="39"/>
      <c r="E75" s="160"/>
      <c r="F75" s="44"/>
      <c r="G75" s="58">
        <f>SUM(F66:F74)</f>
        <v>0</v>
      </c>
    </row>
    <row r="76" spans="1:8">
      <c r="A76" s="15"/>
      <c r="B76" s="35"/>
      <c r="C76" s="16"/>
      <c r="D76" s="39"/>
      <c r="E76" s="160"/>
      <c r="F76" s="44"/>
      <c r="G76" s="139"/>
    </row>
    <row r="77" spans="1:8">
      <c r="A77" s="12">
        <v>8</v>
      </c>
      <c r="B77" s="141" t="s">
        <v>184</v>
      </c>
      <c r="C77" s="30"/>
      <c r="D77" s="55"/>
      <c r="E77" s="166"/>
      <c r="F77" s="57"/>
      <c r="G77" s="139"/>
    </row>
    <row r="78" spans="1:8">
      <c r="A78" s="15" t="s">
        <v>71</v>
      </c>
      <c r="B78" s="172" t="s">
        <v>185</v>
      </c>
      <c r="C78" s="173" t="s">
        <v>16</v>
      </c>
      <c r="D78" s="131">
        <v>0</v>
      </c>
      <c r="E78" s="174">
        <v>10</v>
      </c>
      <c r="F78" s="147">
        <f>D78*E78</f>
        <v>0</v>
      </c>
      <c r="G78" s="175"/>
      <c r="H78" s="132"/>
    </row>
    <row r="79" spans="1:8">
      <c r="A79" s="15" t="s">
        <v>72</v>
      </c>
      <c r="B79" s="142" t="s">
        <v>186</v>
      </c>
      <c r="C79" s="140" t="s">
        <v>45</v>
      </c>
      <c r="D79" s="131">
        <v>0</v>
      </c>
      <c r="E79" s="167">
        <v>40</v>
      </c>
      <c r="F79" s="44">
        <f>D79*E79</f>
        <v>0</v>
      </c>
      <c r="G79" s="139"/>
    </row>
    <row r="80" spans="1:8">
      <c r="A80" s="15"/>
      <c r="B80" s="179" t="s">
        <v>11</v>
      </c>
      <c r="C80" s="140"/>
      <c r="D80" s="180"/>
      <c r="E80" s="167"/>
      <c r="F80" s="44"/>
      <c r="G80" s="58">
        <f>SUM(F78:F79)</f>
        <v>0</v>
      </c>
    </row>
    <row r="81" spans="1:7">
      <c r="A81" s="15"/>
      <c r="B81" s="35"/>
      <c r="C81" s="16"/>
      <c r="D81" s="39"/>
      <c r="E81" s="160"/>
      <c r="F81" s="44"/>
      <c r="G81" s="5"/>
    </row>
    <row r="82" spans="1:7" ht="24.6" customHeight="1">
      <c r="A82" s="12">
        <v>8</v>
      </c>
      <c r="B82" s="202" t="s">
        <v>240</v>
      </c>
      <c r="C82" s="30"/>
      <c r="D82" s="55"/>
      <c r="E82" s="166"/>
      <c r="F82" s="57"/>
      <c r="G82" s="5"/>
    </row>
    <row r="83" spans="1:7">
      <c r="A83" s="20" t="s">
        <v>71</v>
      </c>
      <c r="B83" s="134" t="s">
        <v>233</v>
      </c>
      <c r="C83" s="5" t="s">
        <v>86</v>
      </c>
      <c r="D83" s="188">
        <v>0</v>
      </c>
      <c r="E83" s="59"/>
      <c r="F83" s="44">
        <f>SUM($G$9:$G$80)*0.02*(D83/100)</f>
        <v>0</v>
      </c>
      <c r="G83" s="5"/>
    </row>
    <row r="84" spans="1:7">
      <c r="A84" s="15"/>
      <c r="B84" s="35" t="s">
        <v>11</v>
      </c>
      <c r="C84" s="16"/>
      <c r="D84" s="39"/>
      <c r="E84" s="160"/>
      <c r="F84" s="44"/>
      <c r="G84" s="58">
        <f>SUM(F83)</f>
        <v>0</v>
      </c>
    </row>
    <row r="85" spans="1:7">
      <c r="A85" s="17"/>
      <c r="B85" s="18"/>
      <c r="C85" s="18"/>
      <c r="D85" s="46"/>
      <c r="E85" s="168"/>
      <c r="F85" s="48"/>
      <c r="G85" s="5"/>
    </row>
    <row r="86" spans="1:7">
      <c r="A86" s="5"/>
      <c r="B86" s="36" t="s">
        <v>87</v>
      </c>
      <c r="C86" s="37"/>
      <c r="D86" s="60"/>
      <c r="E86" s="168"/>
      <c r="F86" s="61"/>
      <c r="G86" s="62">
        <f>SUM(G11:G85)</f>
        <v>0</v>
      </c>
    </row>
    <row r="87" spans="1:7">
      <c r="A87" s="5"/>
      <c r="B87" s="5"/>
      <c r="C87" s="5"/>
      <c r="D87" s="5"/>
      <c r="E87" s="59"/>
      <c r="F87" s="5"/>
      <c r="G87" s="63"/>
    </row>
    <row r="88" spans="1:7">
      <c r="A88" s="38" t="s">
        <v>88</v>
      </c>
      <c r="B88" s="5" t="s">
        <v>89</v>
      </c>
      <c r="G88" s="5"/>
    </row>
    <row r="89" spans="1:7">
      <c r="A89" s="5"/>
      <c r="B89" s="22"/>
    </row>
    <row r="90" spans="1:7">
      <c r="G90" s="41"/>
    </row>
    <row r="91" spans="1:7">
      <c r="G91" s="41"/>
    </row>
    <row r="92" spans="1:7">
      <c r="G92" s="5"/>
    </row>
    <row r="93" spans="1:7">
      <c r="G93" s="5"/>
    </row>
    <row r="95" spans="1:7">
      <c r="G95" s="5"/>
    </row>
    <row r="97" spans="7:7">
      <c r="G97" s="1"/>
    </row>
  </sheetData>
  <protectedRanges>
    <protectedRange sqref="D83" name="Bereik16"/>
    <protectedRange sqref="D66:D74 D78:D79" name="Bereik15"/>
    <protectedRange sqref="D61:D62" name="Bereik14"/>
    <protectedRange sqref="D55:D57" name="Bereik12"/>
    <protectedRange sqref="D47:D51" name="Bereik9"/>
    <protectedRange sqref="D38:D43" name="Bereik5"/>
    <protectedRange sqref="D14:D34" name="Bereik2"/>
    <protectedRange sqref="D10" name="Bereik1"/>
  </protectedRanges>
  <phoneticPr fontId="29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E03E1-A74A-4038-8479-7801C1D8049D}">
  <dimension ref="A1:P93"/>
  <sheetViews>
    <sheetView topLeftCell="A63" zoomScaleNormal="100" workbookViewId="0">
      <selection activeCell="H70" sqref="H70"/>
    </sheetView>
  </sheetViews>
  <sheetFormatPr defaultColWidth="8.88671875" defaultRowHeight="13.8"/>
  <cols>
    <col min="1" max="1" width="8.33203125" customWidth="1"/>
    <col min="2" max="2" width="85.88671875" customWidth="1"/>
    <col min="3" max="3" width="11.6640625" customWidth="1"/>
    <col min="4" max="4" width="12.33203125" customWidth="1"/>
    <col min="5" max="5" width="14.5546875" customWidth="1"/>
    <col min="6" max="6" width="13.44140625" bestFit="1" customWidth="1"/>
    <col min="7" max="7" width="21" customWidth="1"/>
    <col min="8" max="8" width="36.44140625" customWidth="1"/>
  </cols>
  <sheetData>
    <row r="1" spans="1:16" ht="12.6" customHeight="1">
      <c r="A1" s="120" t="s">
        <v>90</v>
      </c>
      <c r="B1" s="119"/>
      <c r="C1" s="1"/>
      <c r="D1" s="104"/>
      <c r="E1" s="169"/>
      <c r="F1" s="104"/>
      <c r="G1" s="1"/>
      <c r="I1" s="129"/>
      <c r="L1" s="132"/>
      <c r="M1" s="132"/>
      <c r="N1" s="132"/>
      <c r="O1" s="132"/>
      <c r="P1" s="132"/>
    </row>
    <row r="2" spans="1:16" ht="12.6" customHeight="1">
      <c r="A2" s="1"/>
      <c r="B2" s="82"/>
      <c r="C2" s="83"/>
      <c r="D2" s="1"/>
      <c r="E2" s="1"/>
      <c r="F2" s="84"/>
      <c r="G2" s="1"/>
      <c r="L2" s="132"/>
      <c r="M2" s="132"/>
      <c r="N2" s="132"/>
      <c r="O2" s="132"/>
      <c r="P2" s="132"/>
    </row>
    <row r="3" spans="1:16" ht="12.6" customHeight="1">
      <c r="A3" s="5" t="s">
        <v>198</v>
      </c>
      <c r="B3" s="1"/>
      <c r="C3" s="1"/>
      <c r="D3" s="6"/>
      <c r="E3" s="7"/>
      <c r="F3" s="7"/>
      <c r="G3" s="1"/>
      <c r="L3" s="132"/>
      <c r="M3" s="132"/>
      <c r="N3" s="132"/>
      <c r="O3" s="132"/>
      <c r="P3" s="132"/>
    </row>
    <row r="4" spans="1:16">
      <c r="A4" s="5" t="s">
        <v>91</v>
      </c>
      <c r="B4" s="85"/>
      <c r="C4" s="86"/>
      <c r="D4" s="87"/>
      <c r="E4" s="87"/>
      <c r="F4" s="87"/>
      <c r="G4" s="1"/>
      <c r="L4" s="132"/>
      <c r="M4" s="132"/>
      <c r="N4" s="132"/>
      <c r="O4" s="132"/>
      <c r="P4" s="132"/>
    </row>
    <row r="5" spans="1:16">
      <c r="A5" s="1"/>
      <c r="B5" s="85"/>
      <c r="C5" s="86"/>
      <c r="D5" s="87"/>
      <c r="E5" s="87"/>
      <c r="F5" s="87"/>
      <c r="G5" s="1"/>
      <c r="L5" s="132"/>
      <c r="M5" s="132"/>
      <c r="N5" s="132"/>
      <c r="O5" s="132"/>
      <c r="P5" s="132"/>
    </row>
    <row r="6" spans="1:16">
      <c r="A6" s="5"/>
      <c r="B6" s="9" t="s">
        <v>92</v>
      </c>
      <c r="C6" s="88" t="s">
        <v>4</v>
      </c>
      <c r="D6" s="89" t="s">
        <v>93</v>
      </c>
      <c r="E6" s="90" t="s">
        <v>206</v>
      </c>
      <c r="F6" s="91" t="s">
        <v>3</v>
      </c>
      <c r="G6" s="5"/>
    </row>
    <row r="7" spans="1:16">
      <c r="A7" s="5"/>
      <c r="B7" s="5"/>
      <c r="C7" s="5"/>
      <c r="D7" s="93"/>
      <c r="E7" s="5"/>
      <c r="F7" s="92"/>
      <c r="G7" s="5"/>
    </row>
    <row r="8" spans="1:16">
      <c r="A8" s="12">
        <v>1</v>
      </c>
      <c r="B8" s="13" t="s">
        <v>211</v>
      </c>
      <c r="C8" s="94"/>
      <c r="D8" s="95"/>
      <c r="E8" s="56"/>
      <c r="F8" s="56"/>
      <c r="G8" s="5"/>
    </row>
    <row r="9" spans="1:16" s="132" customFormat="1">
      <c r="A9" s="133" t="s">
        <v>6</v>
      </c>
      <c r="B9" s="134" t="s">
        <v>146</v>
      </c>
      <c r="C9" s="135" t="s">
        <v>16</v>
      </c>
      <c r="D9" s="131">
        <v>0</v>
      </c>
      <c r="E9" s="189">
        <v>250</v>
      </c>
      <c r="F9" s="136">
        <f>D9*E9</f>
        <v>0</v>
      </c>
      <c r="G9" s="134"/>
    </row>
    <row r="10" spans="1:16" s="132" customFormat="1">
      <c r="A10" s="133" t="s">
        <v>94</v>
      </c>
      <c r="B10" s="134" t="s">
        <v>148</v>
      </c>
      <c r="C10" s="135" t="s">
        <v>16</v>
      </c>
      <c r="D10" s="131">
        <v>0</v>
      </c>
      <c r="E10" s="189">
        <v>50</v>
      </c>
      <c r="F10" s="136">
        <f t="shared" ref="F10:F29" si="0">D10*E10</f>
        <v>0</v>
      </c>
      <c r="G10" s="134"/>
    </row>
    <row r="11" spans="1:16" s="132" customFormat="1">
      <c r="A11" s="133" t="s">
        <v>95</v>
      </c>
      <c r="B11" s="134" t="s">
        <v>152</v>
      </c>
      <c r="C11" s="135" t="s">
        <v>16</v>
      </c>
      <c r="D11" s="131">
        <v>0</v>
      </c>
      <c r="E11" s="189">
        <v>50</v>
      </c>
      <c r="F11" s="136">
        <f t="shared" si="0"/>
        <v>0</v>
      </c>
      <c r="G11" s="134"/>
    </row>
    <row r="12" spans="1:16" s="132" customFormat="1">
      <c r="A12" s="133" t="s">
        <v>96</v>
      </c>
      <c r="B12" s="134" t="s">
        <v>147</v>
      </c>
      <c r="C12" s="135" t="s">
        <v>16</v>
      </c>
      <c r="D12" s="131">
        <v>0</v>
      </c>
      <c r="E12" s="189">
        <v>50</v>
      </c>
      <c r="F12" s="136">
        <f t="shared" si="0"/>
        <v>0</v>
      </c>
      <c r="G12" s="134"/>
    </row>
    <row r="13" spans="1:16" s="132" customFormat="1">
      <c r="A13" s="133" t="s">
        <v>97</v>
      </c>
      <c r="B13" s="5" t="s">
        <v>153</v>
      </c>
      <c r="C13" s="135" t="s">
        <v>16</v>
      </c>
      <c r="D13" s="131">
        <v>0</v>
      </c>
      <c r="E13" s="189">
        <v>25</v>
      </c>
      <c r="F13" s="136">
        <f t="shared" si="0"/>
        <v>0</v>
      </c>
      <c r="G13" s="134"/>
    </row>
    <row r="14" spans="1:16" s="132" customFormat="1">
      <c r="A14" s="133" t="s">
        <v>98</v>
      </c>
      <c r="B14" s="5" t="s">
        <v>154</v>
      </c>
      <c r="C14" s="135" t="s">
        <v>16</v>
      </c>
      <c r="D14" s="131">
        <v>0</v>
      </c>
      <c r="E14" s="189">
        <v>10</v>
      </c>
      <c r="F14" s="136">
        <f t="shared" si="0"/>
        <v>0</v>
      </c>
      <c r="G14" s="134"/>
    </row>
    <row r="15" spans="1:16" s="132" customFormat="1">
      <c r="A15" s="133" t="s">
        <v>99</v>
      </c>
      <c r="B15" s="5" t="s">
        <v>107</v>
      </c>
      <c r="C15" s="135" t="s">
        <v>16</v>
      </c>
      <c r="D15" s="131">
        <v>0</v>
      </c>
      <c r="E15" s="189">
        <v>25</v>
      </c>
      <c r="F15" s="136">
        <f t="shared" si="0"/>
        <v>0</v>
      </c>
      <c r="G15" s="134"/>
    </row>
    <row r="16" spans="1:16" s="132" customFormat="1">
      <c r="A16" s="133" t="s">
        <v>100</v>
      </c>
      <c r="B16" s="5" t="s">
        <v>116</v>
      </c>
      <c r="C16" s="135" t="s">
        <v>16</v>
      </c>
      <c r="D16" s="131">
        <v>0</v>
      </c>
      <c r="E16" s="189">
        <v>10</v>
      </c>
      <c r="F16" s="136">
        <f t="shared" si="0"/>
        <v>0</v>
      </c>
      <c r="G16" s="134"/>
    </row>
    <row r="17" spans="1:7" s="132" customFormat="1">
      <c r="A17" s="133" t="s">
        <v>101</v>
      </c>
      <c r="B17" s="5" t="s">
        <v>113</v>
      </c>
      <c r="C17" s="135" t="s">
        <v>16</v>
      </c>
      <c r="D17" s="131">
        <v>0</v>
      </c>
      <c r="E17" s="189">
        <v>10</v>
      </c>
      <c r="F17" s="136">
        <f t="shared" si="0"/>
        <v>0</v>
      </c>
      <c r="G17" s="134"/>
    </row>
    <row r="18" spans="1:7" s="132" customFormat="1">
      <c r="A18" s="133" t="s">
        <v>102</v>
      </c>
      <c r="B18" s="5" t="s">
        <v>114</v>
      </c>
      <c r="C18" s="135" t="s">
        <v>16</v>
      </c>
      <c r="D18" s="131">
        <v>0</v>
      </c>
      <c r="E18" s="189">
        <v>10</v>
      </c>
      <c r="F18" s="136">
        <f t="shared" si="0"/>
        <v>0</v>
      </c>
      <c r="G18" s="134"/>
    </row>
    <row r="19" spans="1:7" s="132" customFormat="1">
      <c r="A19" s="133" t="s">
        <v>103</v>
      </c>
      <c r="B19" s="5" t="s">
        <v>115</v>
      </c>
      <c r="C19" s="135" t="s">
        <v>16</v>
      </c>
      <c r="D19" s="131">
        <v>0</v>
      </c>
      <c r="E19" s="189">
        <v>50</v>
      </c>
      <c r="F19" s="136">
        <f t="shared" si="0"/>
        <v>0</v>
      </c>
      <c r="G19" s="134"/>
    </row>
    <row r="20" spans="1:7">
      <c r="A20" s="133" t="s">
        <v>104</v>
      </c>
      <c r="B20" s="5" t="s">
        <v>209</v>
      </c>
      <c r="C20" s="59" t="s">
        <v>16</v>
      </c>
      <c r="D20" s="131">
        <v>0</v>
      </c>
      <c r="E20" s="189">
        <v>100</v>
      </c>
      <c r="F20" s="41">
        <f t="shared" si="0"/>
        <v>0</v>
      </c>
      <c r="G20" s="32"/>
    </row>
    <row r="21" spans="1:7">
      <c r="A21" s="133" t="s">
        <v>126</v>
      </c>
      <c r="B21" s="5" t="s">
        <v>210</v>
      </c>
      <c r="C21" s="59" t="s">
        <v>16</v>
      </c>
      <c r="D21" s="131">
        <v>0</v>
      </c>
      <c r="E21" s="189">
        <v>5</v>
      </c>
      <c r="F21" s="41">
        <f t="shared" si="0"/>
        <v>0</v>
      </c>
      <c r="G21" s="32"/>
    </row>
    <row r="22" spans="1:7">
      <c r="A22" s="133" t="s">
        <v>149</v>
      </c>
      <c r="B22" s="5" t="s">
        <v>109</v>
      </c>
      <c r="C22" s="59" t="s">
        <v>16</v>
      </c>
      <c r="D22" s="131">
        <v>0</v>
      </c>
      <c r="E22" s="189">
        <v>10</v>
      </c>
      <c r="F22" s="41">
        <f t="shared" si="0"/>
        <v>0</v>
      </c>
      <c r="G22" s="5"/>
    </row>
    <row r="23" spans="1:7">
      <c r="A23" s="133" t="s">
        <v>127</v>
      </c>
      <c r="B23" s="5" t="s">
        <v>111</v>
      </c>
      <c r="C23" s="59" t="s">
        <v>16</v>
      </c>
      <c r="D23" s="131">
        <v>0</v>
      </c>
      <c r="E23" s="189">
        <v>5</v>
      </c>
      <c r="F23" s="41">
        <f t="shared" si="0"/>
        <v>0</v>
      </c>
      <c r="G23" s="5"/>
    </row>
    <row r="24" spans="1:7">
      <c r="A24" s="133" t="s">
        <v>128</v>
      </c>
      <c r="B24" s="5" t="s">
        <v>234</v>
      </c>
      <c r="C24" s="59" t="s">
        <v>16</v>
      </c>
      <c r="D24" s="131">
        <v>0</v>
      </c>
      <c r="E24" s="189">
        <v>5</v>
      </c>
      <c r="F24" s="41">
        <f t="shared" si="0"/>
        <v>0</v>
      </c>
      <c r="G24" s="5"/>
    </row>
    <row r="25" spans="1:7" s="132" customFormat="1">
      <c r="A25" s="133" t="s">
        <v>129</v>
      </c>
      <c r="B25" s="5" t="s">
        <v>106</v>
      </c>
      <c r="C25" s="135" t="s">
        <v>16</v>
      </c>
      <c r="D25" s="131">
        <v>0</v>
      </c>
      <c r="E25" s="189">
        <v>50</v>
      </c>
      <c r="F25" s="136">
        <f t="shared" si="0"/>
        <v>0</v>
      </c>
      <c r="G25" s="134"/>
    </row>
    <row r="26" spans="1:7" s="132" customFormat="1">
      <c r="A26" s="133" t="s">
        <v>161</v>
      </c>
      <c r="B26" s="134" t="s">
        <v>151</v>
      </c>
      <c r="C26" s="135" t="s">
        <v>16</v>
      </c>
      <c r="D26" s="131">
        <v>0</v>
      </c>
      <c r="E26" s="189">
        <v>10</v>
      </c>
      <c r="F26" s="136">
        <f t="shared" si="0"/>
        <v>0</v>
      </c>
      <c r="G26" s="134"/>
    </row>
    <row r="27" spans="1:7" s="132" customFormat="1">
      <c r="A27" s="133" t="s">
        <v>221</v>
      </c>
      <c r="B27" s="134" t="s">
        <v>171</v>
      </c>
      <c r="C27" s="135" t="s">
        <v>16</v>
      </c>
      <c r="D27" s="131">
        <v>0</v>
      </c>
      <c r="E27" s="189">
        <v>5</v>
      </c>
      <c r="F27" s="136">
        <f t="shared" si="0"/>
        <v>0</v>
      </c>
      <c r="G27" s="134"/>
    </row>
    <row r="28" spans="1:7" s="132" customFormat="1">
      <c r="A28" s="133" t="s">
        <v>223</v>
      </c>
      <c r="B28" s="134" t="s">
        <v>235</v>
      </c>
      <c r="C28" s="135" t="s">
        <v>16</v>
      </c>
      <c r="D28" s="131">
        <v>0</v>
      </c>
      <c r="E28" s="189">
        <v>25</v>
      </c>
      <c r="F28" s="136">
        <f t="shared" si="0"/>
        <v>0</v>
      </c>
      <c r="G28" s="134"/>
    </row>
    <row r="29" spans="1:7" s="132" customFormat="1">
      <c r="A29" s="133" t="s">
        <v>224</v>
      </c>
      <c r="B29" s="134" t="s">
        <v>214</v>
      </c>
      <c r="C29" s="135" t="s">
        <v>16</v>
      </c>
      <c r="D29" s="131">
        <v>0</v>
      </c>
      <c r="E29" s="189">
        <v>5</v>
      </c>
      <c r="F29" s="136">
        <f t="shared" si="0"/>
        <v>0</v>
      </c>
      <c r="G29" s="134"/>
    </row>
    <row r="30" spans="1:7">
      <c r="A30" s="15"/>
      <c r="B30" s="10" t="s">
        <v>105</v>
      </c>
      <c r="C30" s="59"/>
      <c r="D30" s="39"/>
      <c r="E30" s="43"/>
      <c r="F30" s="43"/>
      <c r="G30" s="45">
        <f>SUM(F9:F29)</f>
        <v>0</v>
      </c>
    </row>
    <row r="31" spans="1:7">
      <c r="A31" s="15"/>
      <c r="B31" s="5"/>
      <c r="C31" s="5"/>
      <c r="D31" s="41"/>
      <c r="E31" s="5"/>
      <c r="F31" s="5"/>
      <c r="G31" s="5"/>
    </row>
    <row r="32" spans="1:7">
      <c r="A32" s="12">
        <v>2</v>
      </c>
      <c r="B32" s="13" t="s">
        <v>212</v>
      </c>
      <c r="C32" s="94"/>
      <c r="D32" s="55"/>
      <c r="E32" s="56"/>
      <c r="F32" s="56"/>
      <c r="G32" s="5"/>
    </row>
    <row r="33" spans="1:7" s="132" customFormat="1">
      <c r="A33" s="133" t="s">
        <v>9</v>
      </c>
      <c r="B33" s="134" t="s">
        <v>150</v>
      </c>
      <c r="C33" s="135" t="s">
        <v>16</v>
      </c>
      <c r="D33" s="131">
        <v>0</v>
      </c>
      <c r="E33" s="189">
        <v>100</v>
      </c>
      <c r="F33" s="136">
        <f>D33*E33</f>
        <v>0</v>
      </c>
      <c r="G33" s="134"/>
    </row>
    <row r="34" spans="1:7" s="132" customFormat="1">
      <c r="A34" s="133" t="s">
        <v>14</v>
      </c>
      <c r="B34" s="134" t="s">
        <v>148</v>
      </c>
      <c r="C34" s="135" t="s">
        <v>16</v>
      </c>
      <c r="D34" s="131">
        <v>0</v>
      </c>
      <c r="E34" s="189">
        <v>10</v>
      </c>
      <c r="F34" s="136">
        <f t="shared" ref="F34:F40" si="1">D34*E34</f>
        <v>0</v>
      </c>
      <c r="G34" s="134"/>
    </row>
    <row r="35" spans="1:7" s="132" customFormat="1">
      <c r="A35" s="133" t="s">
        <v>17</v>
      </c>
      <c r="B35" s="134" t="s">
        <v>152</v>
      </c>
      <c r="C35" s="135" t="s">
        <v>16</v>
      </c>
      <c r="D35" s="131">
        <v>0</v>
      </c>
      <c r="E35" s="189">
        <v>10</v>
      </c>
      <c r="F35" s="136">
        <f t="shared" si="1"/>
        <v>0</v>
      </c>
      <c r="G35" s="134"/>
    </row>
    <row r="36" spans="1:7" s="132" customFormat="1">
      <c r="A36" s="133" t="s">
        <v>19</v>
      </c>
      <c r="B36" s="134" t="s">
        <v>147</v>
      </c>
      <c r="C36" s="135" t="s">
        <v>16</v>
      </c>
      <c r="D36" s="131">
        <v>0</v>
      </c>
      <c r="E36" s="189">
        <v>10</v>
      </c>
      <c r="F36" s="136">
        <f t="shared" si="1"/>
        <v>0</v>
      </c>
      <c r="G36" s="134"/>
    </row>
    <row r="37" spans="1:7" s="132" customFormat="1">
      <c r="A37" s="133" t="s">
        <v>21</v>
      </c>
      <c r="B37" s="5" t="s">
        <v>155</v>
      </c>
      <c r="C37" s="135" t="s">
        <v>16</v>
      </c>
      <c r="D37" s="131">
        <v>0</v>
      </c>
      <c r="E37" s="189">
        <v>25</v>
      </c>
      <c r="F37" s="136">
        <f t="shared" si="1"/>
        <v>0</v>
      </c>
      <c r="G37" s="134"/>
    </row>
    <row r="38" spans="1:7" s="132" customFormat="1">
      <c r="A38" s="133" t="s">
        <v>23</v>
      </c>
      <c r="B38" s="5" t="s">
        <v>154</v>
      </c>
      <c r="C38" s="135" t="s">
        <v>16</v>
      </c>
      <c r="D38" s="131">
        <v>0</v>
      </c>
      <c r="E38" s="189">
        <v>25</v>
      </c>
      <c r="F38" s="136">
        <f t="shared" si="1"/>
        <v>0</v>
      </c>
      <c r="G38" s="134"/>
    </row>
    <row r="39" spans="1:7" s="132" customFormat="1">
      <c r="A39" s="133" t="s">
        <v>25</v>
      </c>
      <c r="B39" s="5" t="s">
        <v>107</v>
      </c>
      <c r="C39" s="135" t="s">
        <v>16</v>
      </c>
      <c r="D39" s="131">
        <v>0</v>
      </c>
      <c r="E39" s="189">
        <v>25</v>
      </c>
      <c r="F39" s="136">
        <f t="shared" si="1"/>
        <v>0</v>
      </c>
      <c r="G39" s="134"/>
    </row>
    <row r="40" spans="1:7" s="132" customFormat="1">
      <c r="A40" s="133" t="s">
        <v>27</v>
      </c>
      <c r="B40" s="5" t="s">
        <v>113</v>
      </c>
      <c r="C40" s="135" t="s">
        <v>16</v>
      </c>
      <c r="D40" s="131">
        <v>0</v>
      </c>
      <c r="E40" s="189">
        <v>10</v>
      </c>
      <c r="F40" s="136">
        <f t="shared" si="1"/>
        <v>0</v>
      </c>
      <c r="G40" s="134"/>
    </row>
    <row r="41" spans="1:7" s="132" customFormat="1">
      <c r="A41" s="133" t="s">
        <v>29</v>
      </c>
      <c r="B41" s="5" t="s">
        <v>114</v>
      </c>
      <c r="C41" s="135" t="s">
        <v>16</v>
      </c>
      <c r="D41" s="131">
        <v>0</v>
      </c>
      <c r="E41" s="189">
        <v>10</v>
      </c>
      <c r="F41" s="136">
        <f t="shared" ref="F41:F49" si="2">D41*E41</f>
        <v>0</v>
      </c>
      <c r="G41" s="134"/>
    </row>
    <row r="42" spans="1:7" s="132" customFormat="1">
      <c r="A42" s="133" t="s">
        <v>30</v>
      </c>
      <c r="B42" s="5" t="s">
        <v>115</v>
      </c>
      <c r="C42" s="135" t="s">
        <v>16</v>
      </c>
      <c r="D42" s="131">
        <v>0</v>
      </c>
      <c r="E42" s="189">
        <v>10</v>
      </c>
      <c r="F42" s="136">
        <f t="shared" si="2"/>
        <v>0</v>
      </c>
      <c r="G42" s="134"/>
    </row>
    <row r="43" spans="1:7">
      <c r="A43" s="133" t="s">
        <v>31</v>
      </c>
      <c r="B43" s="5" t="s">
        <v>209</v>
      </c>
      <c r="C43" s="59" t="s">
        <v>16</v>
      </c>
      <c r="D43" s="131">
        <v>0</v>
      </c>
      <c r="E43" s="189">
        <v>25</v>
      </c>
      <c r="F43" s="41">
        <f t="shared" si="2"/>
        <v>0</v>
      </c>
      <c r="G43" s="32"/>
    </row>
    <row r="44" spans="1:7">
      <c r="A44" s="133" t="s">
        <v>137</v>
      </c>
      <c r="B44" s="5" t="s">
        <v>213</v>
      </c>
      <c r="C44" s="59" t="s">
        <v>16</v>
      </c>
      <c r="D44" s="131">
        <v>0</v>
      </c>
      <c r="E44" s="189">
        <v>5</v>
      </c>
      <c r="F44" s="41">
        <f t="shared" si="2"/>
        <v>0</v>
      </c>
      <c r="G44" s="32"/>
    </row>
    <row r="45" spans="1:7">
      <c r="A45" s="133" t="s">
        <v>141</v>
      </c>
      <c r="B45" s="5" t="s">
        <v>109</v>
      </c>
      <c r="C45" s="59" t="s">
        <v>16</v>
      </c>
      <c r="D45" s="131">
        <v>0</v>
      </c>
      <c r="E45" s="189">
        <v>50</v>
      </c>
      <c r="F45" s="41">
        <f t="shared" si="2"/>
        <v>0</v>
      </c>
      <c r="G45" s="5"/>
    </row>
    <row r="46" spans="1:7">
      <c r="A46" s="133" t="s">
        <v>142</v>
      </c>
      <c r="B46" s="5" t="s">
        <v>111</v>
      </c>
      <c r="C46" s="59" t="s">
        <v>16</v>
      </c>
      <c r="D46" s="131">
        <v>0</v>
      </c>
      <c r="E46" s="189">
        <v>10</v>
      </c>
      <c r="F46" s="41">
        <f t="shared" si="2"/>
        <v>0</v>
      </c>
      <c r="G46" s="5"/>
    </row>
    <row r="47" spans="1:7">
      <c r="A47" s="133" t="s">
        <v>143</v>
      </c>
      <c r="B47" s="5" t="s">
        <v>219</v>
      </c>
      <c r="C47" s="59" t="s">
        <v>16</v>
      </c>
      <c r="D47" s="131">
        <v>0</v>
      </c>
      <c r="E47" s="189">
        <v>5</v>
      </c>
      <c r="F47" s="41">
        <f t="shared" si="2"/>
        <v>0</v>
      </c>
      <c r="G47" s="5"/>
    </row>
    <row r="48" spans="1:7">
      <c r="A48" s="133" t="s">
        <v>169</v>
      </c>
      <c r="B48" s="5" t="s">
        <v>170</v>
      </c>
      <c r="C48" s="59" t="s">
        <v>16</v>
      </c>
      <c r="D48" s="131">
        <v>0</v>
      </c>
      <c r="E48" s="189">
        <v>100</v>
      </c>
      <c r="F48" s="41">
        <f t="shared" si="2"/>
        <v>0</v>
      </c>
      <c r="G48" s="5"/>
    </row>
    <row r="49" spans="1:8">
      <c r="A49" s="133" t="s">
        <v>173</v>
      </c>
      <c r="B49" s="5" t="s">
        <v>214</v>
      </c>
      <c r="C49" s="59" t="s">
        <v>16</v>
      </c>
      <c r="D49" s="131">
        <v>0</v>
      </c>
      <c r="E49" s="189">
        <v>5</v>
      </c>
      <c r="F49" s="41">
        <f t="shared" si="2"/>
        <v>0</v>
      </c>
      <c r="G49" s="5"/>
    </row>
    <row r="50" spans="1:8">
      <c r="A50" s="15"/>
      <c r="B50" s="10" t="s">
        <v>105</v>
      </c>
      <c r="C50" s="5"/>
      <c r="D50" s="41"/>
      <c r="E50" s="5"/>
      <c r="F50" s="5"/>
      <c r="G50" s="45">
        <f>SUM(F33:F49)</f>
        <v>0</v>
      </c>
    </row>
    <row r="51" spans="1:8">
      <c r="A51" s="15"/>
      <c r="B51" s="5"/>
      <c r="C51" s="5"/>
      <c r="D51" s="41"/>
      <c r="E51" s="5"/>
      <c r="F51" s="5"/>
      <c r="G51" s="5"/>
    </row>
    <row r="52" spans="1:8">
      <c r="A52" s="12">
        <v>3</v>
      </c>
      <c r="B52" s="138" t="s">
        <v>162</v>
      </c>
      <c r="C52" s="170"/>
      <c r="D52" s="144"/>
      <c r="E52" s="171"/>
      <c r="F52" s="171"/>
      <c r="G52" s="134"/>
      <c r="H52" s="132"/>
    </row>
    <row r="53" spans="1:8" ht="25.2" customHeight="1">
      <c r="A53" s="20" t="s">
        <v>33</v>
      </c>
      <c r="B53" s="200" t="s">
        <v>163</v>
      </c>
      <c r="C53" s="135" t="s">
        <v>16</v>
      </c>
      <c r="D53" s="131">
        <v>0</v>
      </c>
      <c r="E53" s="189">
        <v>50</v>
      </c>
      <c r="F53" s="136">
        <f>D53*E53</f>
        <v>0</v>
      </c>
      <c r="G53" s="134"/>
      <c r="H53" s="132"/>
    </row>
    <row r="54" spans="1:8" ht="25.2" customHeight="1">
      <c r="A54" s="20" t="s">
        <v>34</v>
      </c>
      <c r="B54" s="200" t="s">
        <v>164</v>
      </c>
      <c r="C54" s="135" t="s">
        <v>16</v>
      </c>
      <c r="D54" s="131">
        <v>0</v>
      </c>
      <c r="E54" s="189">
        <v>50</v>
      </c>
      <c r="F54" s="136">
        <f>D54*E54</f>
        <v>0</v>
      </c>
      <c r="G54" s="134"/>
      <c r="H54" s="132"/>
    </row>
    <row r="55" spans="1:8">
      <c r="A55" s="20" t="s">
        <v>36</v>
      </c>
      <c r="B55" s="200" t="s">
        <v>165</v>
      </c>
      <c r="C55" s="135" t="s">
        <v>16</v>
      </c>
      <c r="D55" s="131">
        <v>0</v>
      </c>
      <c r="E55" s="189">
        <v>50</v>
      </c>
      <c r="F55" s="136">
        <f>D55*E55</f>
        <v>0</v>
      </c>
      <c r="G55" s="134"/>
      <c r="H55" s="132"/>
    </row>
    <row r="56" spans="1:8">
      <c r="A56" s="15"/>
      <c r="B56" s="10" t="s">
        <v>105</v>
      </c>
      <c r="C56" s="59"/>
      <c r="D56" s="39"/>
      <c r="E56" s="43"/>
      <c r="F56" s="43"/>
      <c r="G56" s="45">
        <f>SUM(F53:F55)</f>
        <v>0</v>
      </c>
    </row>
    <row r="57" spans="1:8">
      <c r="A57" s="15"/>
      <c r="B57" s="5"/>
      <c r="C57" s="5"/>
      <c r="D57" s="41"/>
      <c r="E57" s="5"/>
      <c r="F57" s="5"/>
      <c r="G57" s="96"/>
    </row>
    <row r="58" spans="1:8">
      <c r="A58" s="12">
        <v>4</v>
      </c>
      <c r="B58" s="13" t="s">
        <v>157</v>
      </c>
      <c r="C58" s="94"/>
      <c r="D58" s="55"/>
      <c r="E58" s="56"/>
      <c r="F58" s="56"/>
      <c r="G58" s="5"/>
    </row>
    <row r="59" spans="1:8">
      <c r="A59" s="15" t="s">
        <v>43</v>
      </c>
      <c r="B59" s="5" t="s">
        <v>156</v>
      </c>
      <c r="C59" s="59" t="s">
        <v>16</v>
      </c>
      <c r="D59" s="131">
        <v>0</v>
      </c>
      <c r="E59" s="189">
        <v>200</v>
      </c>
      <c r="F59" s="41">
        <f t="shared" ref="F59:F61" si="3">D59*E59</f>
        <v>0</v>
      </c>
      <c r="G59" s="32"/>
    </row>
    <row r="60" spans="1:8">
      <c r="A60" s="15" t="s">
        <v>44</v>
      </c>
      <c r="B60" s="5" t="s">
        <v>158</v>
      </c>
      <c r="C60" s="59" t="s">
        <v>16</v>
      </c>
      <c r="D60" s="131">
        <v>0</v>
      </c>
      <c r="E60" s="189">
        <v>100</v>
      </c>
      <c r="F60" s="41">
        <f t="shared" si="3"/>
        <v>0</v>
      </c>
      <c r="G60" s="32"/>
    </row>
    <row r="61" spans="1:8">
      <c r="A61" s="15" t="s">
        <v>108</v>
      </c>
      <c r="B61" s="5" t="s">
        <v>160</v>
      </c>
      <c r="C61" s="59" t="s">
        <v>16</v>
      </c>
      <c r="D61" s="131">
        <v>0</v>
      </c>
      <c r="E61" s="189">
        <v>100</v>
      </c>
      <c r="F61" s="41">
        <f t="shared" si="3"/>
        <v>0</v>
      </c>
      <c r="G61" s="32"/>
    </row>
    <row r="62" spans="1:8">
      <c r="A62" s="15"/>
      <c r="B62" s="10" t="s">
        <v>105</v>
      </c>
      <c r="C62" s="5"/>
      <c r="D62" s="41"/>
      <c r="E62" s="5"/>
      <c r="F62" s="5"/>
      <c r="G62" s="45">
        <f>SUM(F59:F61)</f>
        <v>0</v>
      </c>
    </row>
    <row r="63" spans="1:8">
      <c r="A63" s="17"/>
      <c r="B63" s="18"/>
      <c r="C63" s="98"/>
      <c r="D63" s="46"/>
      <c r="E63" s="47"/>
      <c r="F63" s="47"/>
      <c r="G63" s="5"/>
    </row>
    <row r="64" spans="1:8">
      <c r="A64" s="12">
        <v>5</v>
      </c>
      <c r="B64" s="13" t="s">
        <v>166</v>
      </c>
      <c r="C64" s="94"/>
      <c r="D64" s="55"/>
      <c r="E64" s="56"/>
      <c r="F64" s="56"/>
      <c r="G64" s="5"/>
    </row>
    <row r="65" spans="1:8" ht="27" customHeight="1">
      <c r="A65" s="15" t="s">
        <v>48</v>
      </c>
      <c r="B65" s="203" t="s">
        <v>168</v>
      </c>
      <c r="C65" s="135" t="s">
        <v>16</v>
      </c>
      <c r="D65" s="131">
        <v>0</v>
      </c>
      <c r="E65" s="189">
        <v>50</v>
      </c>
      <c r="F65" s="136">
        <f>D65*E65</f>
        <v>0</v>
      </c>
      <c r="G65" s="134"/>
      <c r="H65" s="132"/>
    </row>
    <row r="66" spans="1:8">
      <c r="A66" s="15"/>
      <c r="B66" s="10" t="s">
        <v>105</v>
      </c>
      <c r="C66" s="59"/>
      <c r="D66" s="39"/>
      <c r="E66" s="43"/>
      <c r="F66" s="43"/>
      <c r="G66" s="45">
        <f>F65</f>
        <v>0</v>
      </c>
    </row>
    <row r="67" spans="1:8">
      <c r="A67" s="15"/>
      <c r="B67" s="5"/>
      <c r="C67" s="5"/>
      <c r="D67" s="41"/>
      <c r="E67" s="5"/>
      <c r="F67" s="5"/>
      <c r="G67" s="5"/>
    </row>
    <row r="68" spans="1:8">
      <c r="A68" s="12">
        <v>6</v>
      </c>
      <c r="B68" s="13" t="s">
        <v>117</v>
      </c>
      <c r="C68" s="94"/>
      <c r="D68" s="55"/>
      <c r="E68" s="56"/>
      <c r="F68" s="56"/>
      <c r="G68" s="5"/>
    </row>
    <row r="69" spans="1:8">
      <c r="A69" s="15" t="s">
        <v>54</v>
      </c>
      <c r="B69" s="5" t="s">
        <v>167</v>
      </c>
      <c r="C69" s="59" t="s">
        <v>16</v>
      </c>
      <c r="D69" s="131">
        <v>0</v>
      </c>
      <c r="E69" s="189">
        <v>50</v>
      </c>
      <c r="F69" s="41">
        <f t="shared" ref="F69:F71" si="4">D69*E69</f>
        <v>0</v>
      </c>
      <c r="G69" s="5"/>
    </row>
    <row r="70" spans="1:8">
      <c r="A70" s="15" t="s">
        <v>55</v>
      </c>
      <c r="B70" s="5" t="s">
        <v>118</v>
      </c>
      <c r="C70" s="59" t="s">
        <v>16</v>
      </c>
      <c r="D70" s="131">
        <v>0</v>
      </c>
      <c r="E70" s="189">
        <v>150</v>
      </c>
      <c r="F70" s="41">
        <f t="shared" si="4"/>
        <v>0</v>
      </c>
      <c r="G70" s="5"/>
    </row>
    <row r="71" spans="1:8">
      <c r="A71" s="15" t="s">
        <v>56</v>
      </c>
      <c r="B71" s="5" t="s">
        <v>119</v>
      </c>
      <c r="C71" s="59" t="s">
        <v>16</v>
      </c>
      <c r="D71" s="131">
        <v>0</v>
      </c>
      <c r="E71" s="189">
        <v>100</v>
      </c>
      <c r="F71" s="41">
        <f t="shared" si="4"/>
        <v>0</v>
      </c>
      <c r="G71" s="5"/>
    </row>
    <row r="72" spans="1:8">
      <c r="A72" s="15"/>
      <c r="B72" s="10" t="s">
        <v>105</v>
      </c>
      <c r="C72" s="5"/>
      <c r="D72" s="41"/>
      <c r="E72" s="5"/>
      <c r="F72" s="5"/>
      <c r="G72" s="45">
        <f>SUM(F69:F71)</f>
        <v>0</v>
      </c>
    </row>
    <row r="73" spans="1:8">
      <c r="A73" s="15"/>
      <c r="B73" s="5"/>
      <c r="C73" s="5"/>
      <c r="D73" s="41"/>
      <c r="E73" s="5"/>
      <c r="F73" s="5"/>
      <c r="G73" s="5"/>
    </row>
    <row r="74" spans="1:8">
      <c r="A74" s="12">
        <v>7</v>
      </c>
      <c r="B74" s="13" t="s">
        <v>120</v>
      </c>
      <c r="C74" s="94"/>
      <c r="D74" s="55"/>
      <c r="E74" s="56"/>
      <c r="F74" s="56"/>
    </row>
    <row r="75" spans="1:8">
      <c r="A75" s="15" t="s">
        <v>57</v>
      </c>
      <c r="B75" s="5" t="s">
        <v>199</v>
      </c>
      <c r="C75" s="59" t="s">
        <v>86</v>
      </c>
      <c r="D75" s="190"/>
      <c r="E75" s="149">
        <f>SUM(G9:G72)/10*(D75/100)</f>
        <v>0</v>
      </c>
      <c r="F75" s="149"/>
      <c r="G75" s="5"/>
    </row>
    <row r="76" spans="1:8">
      <c r="A76" s="15" t="s">
        <v>59</v>
      </c>
      <c r="B76" s="32" t="s">
        <v>121</v>
      </c>
      <c r="C76" s="59" t="s">
        <v>86</v>
      </c>
      <c r="D76" s="190"/>
      <c r="E76" s="149">
        <f>SUM(G10:G72)/10*(D76/100)</f>
        <v>0</v>
      </c>
      <c r="F76" s="149"/>
      <c r="G76" s="5"/>
    </row>
    <row r="77" spans="1:8">
      <c r="A77" s="15" t="s">
        <v>61</v>
      </c>
      <c r="B77" s="32" t="s">
        <v>159</v>
      </c>
      <c r="C77" s="59" t="s">
        <v>86</v>
      </c>
      <c r="D77" s="190"/>
      <c r="E77" s="149">
        <f>SUM(G11:G73)/10*(D77/100)</f>
        <v>0</v>
      </c>
      <c r="F77" s="149"/>
      <c r="G77" s="5"/>
    </row>
    <row r="78" spans="1:8">
      <c r="A78" s="15" t="s">
        <v>63</v>
      </c>
      <c r="B78" s="32" t="s">
        <v>200</v>
      </c>
      <c r="C78" s="59" t="s">
        <v>86</v>
      </c>
      <c r="D78" s="190"/>
      <c r="E78" s="149">
        <f>SUM(G12:G74)/10*(D78/100)</f>
        <v>0</v>
      </c>
      <c r="F78" s="149"/>
      <c r="G78" s="5"/>
    </row>
    <row r="79" spans="1:8">
      <c r="A79" s="15"/>
      <c r="B79" s="10" t="s">
        <v>105</v>
      </c>
      <c r="C79" s="59"/>
      <c r="D79" s="97"/>
      <c r="E79" s="43"/>
      <c r="F79" s="43"/>
      <c r="G79" s="58">
        <f>SUM(E75:E78)</f>
        <v>0</v>
      </c>
    </row>
    <row r="80" spans="1:8">
      <c r="A80" s="17"/>
      <c r="B80" s="18"/>
      <c r="C80" s="98"/>
      <c r="D80" s="99"/>
      <c r="E80" s="47"/>
      <c r="F80" s="47"/>
      <c r="G80" s="5"/>
    </row>
    <row r="81" spans="1:7">
      <c r="A81" s="5"/>
      <c r="B81" s="100" t="s">
        <v>122</v>
      </c>
      <c r="C81" s="101"/>
      <c r="D81" s="102"/>
      <c r="E81" s="103"/>
      <c r="F81" s="103"/>
      <c r="G81" s="62">
        <f>SUM(G8:G79)</f>
        <v>0</v>
      </c>
    </row>
    <row r="83" spans="1:7">
      <c r="G83" s="5"/>
    </row>
    <row r="84" spans="1:7">
      <c r="G84" s="5"/>
    </row>
    <row r="85" spans="1:7">
      <c r="G85" s="5"/>
    </row>
    <row r="86" spans="1:7">
      <c r="G86" s="5"/>
    </row>
    <row r="87" spans="1:7">
      <c r="G87" s="5"/>
    </row>
    <row r="90" spans="1:7">
      <c r="G90" s="5"/>
    </row>
    <row r="93" spans="1:7">
      <c r="G93" s="5"/>
    </row>
  </sheetData>
  <protectedRanges>
    <protectedRange password="E8C0" sqref="D75:D78 D65 D9:D29 D33:D49 D53:D55 D59:D61 D69:D71" name="Bereik1"/>
  </protectedRanges>
  <phoneticPr fontId="29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A7DC0-5A81-4AAC-BB1D-AA80BB962D0C}">
  <dimension ref="A1:M64"/>
  <sheetViews>
    <sheetView zoomScaleNormal="100" workbookViewId="0">
      <selection activeCell="G36" sqref="G36"/>
    </sheetView>
  </sheetViews>
  <sheetFormatPr defaultRowHeight="13.8"/>
  <cols>
    <col min="1" max="1" width="12.5546875" customWidth="1"/>
    <col min="2" max="2" width="110.5546875" customWidth="1"/>
    <col min="4" max="4" width="12.109375" customWidth="1"/>
    <col min="5" max="5" width="15.109375" customWidth="1"/>
    <col min="6" max="6" width="15.33203125" customWidth="1"/>
    <col min="7" max="7" width="13.6640625" customWidth="1"/>
    <col min="8" max="8" width="22.44140625" customWidth="1"/>
  </cols>
  <sheetData>
    <row r="1" spans="1:13" ht="16.95" customHeight="1">
      <c r="A1" s="120" t="s">
        <v>123</v>
      </c>
      <c r="B1" s="1"/>
      <c r="C1" s="3"/>
      <c r="D1" s="104"/>
      <c r="E1" s="169"/>
      <c r="F1" s="104"/>
      <c r="G1" s="1"/>
      <c r="J1" s="129"/>
      <c r="K1" s="129"/>
      <c r="L1" s="129"/>
      <c r="M1" s="129"/>
    </row>
    <row r="2" spans="1:13">
      <c r="A2" s="4"/>
      <c r="B2" s="1"/>
      <c r="C2" s="3"/>
      <c r="D2" s="65"/>
      <c r="E2" s="64"/>
      <c r="F2" s="1"/>
      <c r="G2" s="1"/>
    </row>
    <row r="3" spans="1:13">
      <c r="A3" s="5" t="s">
        <v>124</v>
      </c>
      <c r="B3" s="1"/>
      <c r="C3" s="1"/>
      <c r="D3" s="7"/>
      <c r="E3" s="6"/>
      <c r="F3" s="1"/>
      <c r="G3" s="1"/>
    </row>
    <row r="4" spans="1:13">
      <c r="A4" s="1"/>
      <c r="B4" s="8"/>
      <c r="C4" s="1"/>
      <c r="D4" s="7"/>
      <c r="E4" s="6"/>
      <c r="F4" s="1"/>
      <c r="G4" s="1"/>
    </row>
    <row r="5" spans="1:13">
      <c r="A5" s="9" t="s">
        <v>0</v>
      </c>
      <c r="B5" s="5"/>
      <c r="C5" s="10" t="s">
        <v>1</v>
      </c>
      <c r="D5" s="66" t="s">
        <v>2</v>
      </c>
      <c r="E5" s="10" t="s">
        <v>207</v>
      </c>
      <c r="F5" s="31" t="s">
        <v>3</v>
      </c>
      <c r="G5" s="5"/>
    </row>
    <row r="6" spans="1:13">
      <c r="A6" s="5"/>
      <c r="B6" s="10"/>
      <c r="C6" s="96"/>
      <c r="D6" s="66" t="s">
        <v>4</v>
      </c>
      <c r="E6" s="5"/>
      <c r="F6" s="31"/>
      <c r="G6" s="5"/>
    </row>
    <row r="7" spans="1:13">
      <c r="A7" s="105">
        <v>1</v>
      </c>
      <c r="B7" s="13" t="s">
        <v>125</v>
      </c>
      <c r="C7" s="14"/>
      <c r="D7" s="14"/>
      <c r="E7" s="14"/>
      <c r="F7" s="42"/>
      <c r="G7" s="5"/>
    </row>
    <row r="8" spans="1:13" ht="21" customHeight="1">
      <c r="A8" s="106" t="s">
        <v>6</v>
      </c>
      <c r="B8" s="107" t="s">
        <v>231</v>
      </c>
      <c r="C8" s="34" t="s">
        <v>16</v>
      </c>
      <c r="D8" s="193">
        <v>0</v>
      </c>
      <c r="E8" s="191">
        <v>25</v>
      </c>
      <c r="F8" s="108">
        <f>E8*D8</f>
        <v>0</v>
      </c>
      <c r="G8" s="49"/>
    </row>
    <row r="9" spans="1:13" ht="20.399999999999999">
      <c r="A9" s="106" t="s">
        <v>94</v>
      </c>
      <c r="B9" s="107" t="s">
        <v>232</v>
      </c>
      <c r="C9" s="34" t="s">
        <v>16</v>
      </c>
      <c r="D9" s="193">
        <v>0</v>
      </c>
      <c r="E9" s="191">
        <v>100</v>
      </c>
      <c r="F9" s="108">
        <f>E9*D9</f>
        <v>0</v>
      </c>
      <c r="G9" s="49"/>
    </row>
    <row r="10" spans="1:13">
      <c r="A10" s="106" t="s">
        <v>95</v>
      </c>
      <c r="B10" s="5" t="s">
        <v>188</v>
      </c>
      <c r="C10" s="5" t="s">
        <v>16</v>
      </c>
      <c r="D10" s="193">
        <v>0</v>
      </c>
      <c r="E10" s="135">
        <v>25</v>
      </c>
      <c r="F10" s="44">
        <f>E10*D10</f>
        <v>0</v>
      </c>
      <c r="G10" s="5"/>
    </row>
    <row r="11" spans="1:13">
      <c r="A11" s="106" t="s">
        <v>96</v>
      </c>
      <c r="B11" s="134" t="s">
        <v>215</v>
      </c>
      <c r="C11" s="5" t="s">
        <v>16</v>
      </c>
      <c r="D11" s="193">
        <v>0</v>
      </c>
      <c r="E11" s="135">
        <v>25</v>
      </c>
      <c r="F11" s="44">
        <f>E11*D11</f>
        <v>0</v>
      </c>
      <c r="G11" s="5"/>
    </row>
    <row r="12" spans="1:13">
      <c r="A12" s="106" t="s">
        <v>97</v>
      </c>
      <c r="B12" s="5" t="s">
        <v>205</v>
      </c>
      <c r="C12" s="5" t="s">
        <v>16</v>
      </c>
      <c r="D12" s="193">
        <v>0</v>
      </c>
      <c r="E12" s="135">
        <v>50</v>
      </c>
      <c r="F12" s="44">
        <f>E12*D12</f>
        <v>0</v>
      </c>
      <c r="G12" s="5"/>
    </row>
    <row r="13" spans="1:13">
      <c r="A13" s="106" t="s">
        <v>98</v>
      </c>
      <c r="B13" s="5" t="s">
        <v>222</v>
      </c>
      <c r="C13" s="5" t="s">
        <v>16</v>
      </c>
      <c r="D13" s="193">
        <v>0</v>
      </c>
      <c r="E13" s="135">
        <v>10</v>
      </c>
      <c r="F13" s="44">
        <f t="shared" ref="F13:F14" si="0">E13*D13</f>
        <v>0</v>
      </c>
      <c r="G13" s="5"/>
    </row>
    <row r="14" spans="1:13">
      <c r="A14" s="106" t="s">
        <v>99</v>
      </c>
      <c r="B14" s="134" t="s">
        <v>228</v>
      </c>
      <c r="C14" s="5" t="s">
        <v>16</v>
      </c>
      <c r="D14" s="193">
        <v>0</v>
      </c>
      <c r="E14" s="135">
        <v>50</v>
      </c>
      <c r="F14" s="44">
        <f t="shared" si="0"/>
        <v>0</v>
      </c>
      <c r="G14" s="5"/>
    </row>
    <row r="15" spans="1:13">
      <c r="A15" s="20"/>
      <c r="B15" s="5"/>
      <c r="C15" s="5"/>
      <c r="D15" s="39"/>
      <c r="E15" s="59"/>
      <c r="F15" s="44"/>
      <c r="G15" s="5"/>
    </row>
    <row r="16" spans="1:13" ht="23.4" customHeight="1">
      <c r="A16" s="20" t="s">
        <v>100</v>
      </c>
      <c r="B16" s="201" t="s">
        <v>230</v>
      </c>
      <c r="C16" s="5" t="s">
        <v>86</v>
      </c>
      <c r="D16" s="188"/>
      <c r="E16" s="135"/>
      <c r="F16" s="195">
        <f>('Lijst 1 veldwerkzaamheden'!G86+'Lijst 2 laboratorium'!G81)*D16/100</f>
        <v>0</v>
      </c>
      <c r="G16" s="15"/>
    </row>
    <row r="17" spans="1:7">
      <c r="A17" s="15"/>
      <c r="B17" s="10" t="s">
        <v>11</v>
      </c>
      <c r="C17" s="16"/>
      <c r="D17" s="43"/>
      <c r="E17" s="109"/>
      <c r="F17" s="110"/>
      <c r="G17" s="58">
        <f>SUM(F8:F16)</f>
        <v>0</v>
      </c>
    </row>
    <row r="18" spans="1:7">
      <c r="A18" s="15"/>
      <c r="B18" s="5"/>
      <c r="C18" s="5"/>
      <c r="D18" s="5"/>
      <c r="E18" s="5"/>
      <c r="F18" s="61"/>
      <c r="G18" s="5"/>
    </row>
    <row r="19" spans="1:7">
      <c r="A19" s="105">
        <v>2</v>
      </c>
      <c r="B19" s="13" t="s">
        <v>193</v>
      </c>
      <c r="C19" s="13"/>
      <c r="D19" s="13"/>
      <c r="E19" s="13"/>
      <c r="F19" s="42"/>
      <c r="G19" s="5"/>
    </row>
    <row r="20" spans="1:7">
      <c r="A20" s="155" t="s">
        <v>9</v>
      </c>
      <c r="B20" s="134" t="s">
        <v>220</v>
      </c>
      <c r="C20" s="134" t="s">
        <v>16</v>
      </c>
      <c r="D20" s="131">
        <v>0</v>
      </c>
      <c r="E20" s="135">
        <v>10</v>
      </c>
      <c r="F20" s="147">
        <f>E20*D20</f>
        <v>0</v>
      </c>
      <c r="G20" s="134"/>
    </row>
    <row r="21" spans="1:7">
      <c r="A21" s="155" t="s">
        <v>14</v>
      </c>
      <c r="B21" s="134" t="s">
        <v>189</v>
      </c>
      <c r="C21" s="134" t="s">
        <v>16</v>
      </c>
      <c r="D21" s="131">
        <v>0</v>
      </c>
      <c r="E21" s="135">
        <v>25</v>
      </c>
      <c r="F21" s="147">
        <f>E21*D21</f>
        <v>0</v>
      </c>
      <c r="G21" s="134"/>
    </row>
    <row r="22" spans="1:7">
      <c r="A22" s="155" t="s">
        <v>17</v>
      </c>
      <c r="B22" s="5" t="s">
        <v>190</v>
      </c>
      <c r="C22" s="134" t="s">
        <v>16</v>
      </c>
      <c r="D22" s="131">
        <v>0</v>
      </c>
      <c r="E22" s="135">
        <v>10</v>
      </c>
      <c r="F22" s="147">
        <f t="shared" ref="F22:F23" si="1">E22*D22</f>
        <v>0</v>
      </c>
      <c r="G22" s="5"/>
    </row>
    <row r="23" spans="1:7">
      <c r="A23" s="155" t="s">
        <v>19</v>
      </c>
      <c r="B23" s="5" t="s">
        <v>229</v>
      </c>
      <c r="C23" s="134" t="s">
        <v>16</v>
      </c>
      <c r="D23" s="131">
        <v>0</v>
      </c>
      <c r="E23" s="135">
        <v>10</v>
      </c>
      <c r="F23" s="147">
        <f t="shared" si="1"/>
        <v>0</v>
      </c>
      <c r="G23" s="5"/>
    </row>
    <row r="24" spans="1:7">
      <c r="A24" s="155" t="s">
        <v>21</v>
      </c>
      <c r="B24" s="134" t="s">
        <v>191</v>
      </c>
      <c r="C24" s="134" t="s">
        <v>16</v>
      </c>
      <c r="D24" s="131">
        <v>0</v>
      </c>
      <c r="E24" s="135">
        <v>25</v>
      </c>
      <c r="F24" s="147">
        <f>E24*D24</f>
        <v>0</v>
      </c>
      <c r="G24" s="134"/>
    </row>
    <row r="25" spans="1:7">
      <c r="A25" s="155" t="s">
        <v>23</v>
      </c>
      <c r="B25" s="134" t="s">
        <v>192</v>
      </c>
      <c r="C25" s="134" t="s">
        <v>16</v>
      </c>
      <c r="D25" s="131">
        <v>0</v>
      </c>
      <c r="E25" s="135">
        <v>10</v>
      </c>
      <c r="F25" s="147">
        <f>E25*D25</f>
        <v>0</v>
      </c>
      <c r="G25" s="134"/>
    </row>
    <row r="26" spans="1:7">
      <c r="A26" s="15"/>
      <c r="B26" s="10" t="s">
        <v>11</v>
      </c>
      <c r="C26" s="16"/>
      <c r="D26" s="43"/>
      <c r="E26" s="109"/>
      <c r="F26" s="97"/>
      <c r="G26" s="111">
        <f>SUM(F20:F25)</f>
        <v>0</v>
      </c>
    </row>
    <row r="27" spans="1:7">
      <c r="A27" s="124"/>
      <c r="B27" s="124"/>
      <c r="C27" s="124"/>
      <c r="D27" s="124"/>
      <c r="E27" s="124"/>
      <c r="F27" s="125"/>
      <c r="G27" s="112"/>
    </row>
    <row r="28" spans="1:7">
      <c r="A28" s="156">
        <v>3</v>
      </c>
      <c r="B28" s="123" t="s">
        <v>239</v>
      </c>
      <c r="G28" s="197"/>
    </row>
    <row r="29" spans="1:7">
      <c r="A29" s="22" t="s">
        <v>33</v>
      </c>
      <c r="B29" s="128" t="s">
        <v>194</v>
      </c>
      <c r="C29" s="128" t="s">
        <v>45</v>
      </c>
      <c r="D29" s="194">
        <v>0</v>
      </c>
      <c r="E29" s="192">
        <v>10</v>
      </c>
      <c r="F29" s="44">
        <f t="shared" ref="F29:F34" si="2">E29*D29</f>
        <v>0</v>
      </c>
      <c r="G29" s="198"/>
    </row>
    <row r="30" spans="1:7">
      <c r="A30" s="22" t="s">
        <v>34</v>
      </c>
      <c r="B30" s="128" t="s">
        <v>195</v>
      </c>
      <c r="C30" s="128" t="s">
        <v>45</v>
      </c>
      <c r="D30" s="194">
        <v>0</v>
      </c>
      <c r="E30" s="192">
        <v>10</v>
      </c>
      <c r="F30" s="44">
        <f t="shared" si="2"/>
        <v>0</v>
      </c>
      <c r="G30" s="198"/>
    </row>
    <row r="31" spans="1:7">
      <c r="A31" s="22" t="s">
        <v>36</v>
      </c>
      <c r="B31" s="128" t="s">
        <v>196</v>
      </c>
      <c r="C31" s="128" t="s">
        <v>45</v>
      </c>
      <c r="D31" s="194">
        <v>0</v>
      </c>
      <c r="E31" s="192">
        <v>10</v>
      </c>
      <c r="F31" s="44">
        <f t="shared" si="2"/>
        <v>0</v>
      </c>
      <c r="G31" s="198"/>
    </row>
    <row r="32" spans="1:7">
      <c r="A32" s="22" t="s">
        <v>38</v>
      </c>
      <c r="B32" s="128" t="s">
        <v>197</v>
      </c>
      <c r="C32" s="128" t="s">
        <v>45</v>
      </c>
      <c r="D32" s="194">
        <v>0</v>
      </c>
      <c r="E32" s="192">
        <v>200</v>
      </c>
      <c r="F32" s="44">
        <f t="shared" si="2"/>
        <v>0</v>
      </c>
      <c r="G32" s="198"/>
    </row>
    <row r="33" spans="1:7">
      <c r="A33" s="22" t="s">
        <v>40</v>
      </c>
      <c r="B33" s="128" t="s">
        <v>208</v>
      </c>
      <c r="C33" s="128" t="s">
        <v>45</v>
      </c>
      <c r="D33" s="194">
        <v>0</v>
      </c>
      <c r="E33" s="192">
        <v>25</v>
      </c>
      <c r="F33" s="44">
        <f t="shared" si="2"/>
        <v>0</v>
      </c>
      <c r="G33" s="198"/>
    </row>
    <row r="34" spans="1:7">
      <c r="A34" s="22" t="s">
        <v>41</v>
      </c>
      <c r="B34" s="128" t="s">
        <v>227</v>
      </c>
      <c r="C34" s="128" t="s">
        <v>45</v>
      </c>
      <c r="D34" s="194">
        <v>0</v>
      </c>
      <c r="E34" s="192">
        <v>50</v>
      </c>
      <c r="F34" s="44">
        <f t="shared" si="2"/>
        <v>0</v>
      </c>
      <c r="G34" s="198"/>
    </row>
    <row r="35" spans="1:7">
      <c r="A35" s="22" t="s">
        <v>237</v>
      </c>
      <c r="B35" s="184" t="s">
        <v>238</v>
      </c>
      <c r="C35" s="128" t="s">
        <v>16</v>
      </c>
      <c r="D35" s="126" t="s">
        <v>241</v>
      </c>
      <c r="E35" s="192" t="s">
        <v>241</v>
      </c>
      <c r="F35" s="44" t="s">
        <v>241</v>
      </c>
      <c r="G35" s="198"/>
    </row>
    <row r="36" spans="1:7">
      <c r="B36" s="199" t="s">
        <v>11</v>
      </c>
      <c r="C36" s="71"/>
      <c r="D36" s="126"/>
      <c r="F36" s="41"/>
      <c r="G36" s="196">
        <f>SUM(F29:F34)</f>
        <v>0</v>
      </c>
    </row>
    <row r="37" spans="1:7">
      <c r="B37" s="67"/>
      <c r="G37" s="113"/>
    </row>
    <row r="38" spans="1:7">
      <c r="A38" s="114"/>
      <c r="B38" s="100" t="s">
        <v>130</v>
      </c>
      <c r="C38" s="115"/>
      <c r="D38" s="116"/>
      <c r="E38" s="117"/>
      <c r="F38" s="118"/>
      <c r="G38" s="111">
        <f>SUM(G3:G36)</f>
        <v>0</v>
      </c>
    </row>
    <row r="52" spans="2:4">
      <c r="B52" s="80"/>
      <c r="C52" s="71"/>
      <c r="D52" s="81"/>
    </row>
    <row r="53" spans="2:4">
      <c r="B53" s="71"/>
      <c r="C53" s="71"/>
      <c r="D53" s="127"/>
    </row>
    <row r="54" spans="2:4">
      <c r="B54" s="71"/>
      <c r="C54" s="71"/>
      <c r="D54" s="127"/>
    </row>
    <row r="55" spans="2:4">
      <c r="B55" s="71"/>
      <c r="C55" s="71"/>
      <c r="D55" s="127"/>
    </row>
    <row r="56" spans="2:4">
      <c r="B56" s="71"/>
      <c r="C56" s="71"/>
      <c r="D56" s="127"/>
    </row>
    <row r="57" spans="2:4">
      <c r="B57" s="71"/>
      <c r="C57" s="71"/>
      <c r="D57" s="127"/>
    </row>
    <row r="58" spans="2:4">
      <c r="B58" s="71"/>
      <c r="C58" s="71"/>
      <c r="D58" s="127"/>
    </row>
    <row r="59" spans="2:4">
      <c r="B59" s="71"/>
      <c r="C59" s="71"/>
      <c r="D59" s="127"/>
    </row>
    <row r="60" spans="2:4">
      <c r="B60" s="71"/>
      <c r="C60" s="71"/>
      <c r="D60" s="127"/>
    </row>
    <row r="61" spans="2:4">
      <c r="B61" s="71"/>
      <c r="C61" s="71"/>
      <c r="D61" s="127"/>
    </row>
    <row r="62" spans="2:4">
      <c r="B62" s="71"/>
      <c r="C62" s="71"/>
      <c r="D62" s="127"/>
    </row>
    <row r="63" spans="2:4">
      <c r="B63" s="71"/>
      <c r="C63" s="71"/>
      <c r="D63" s="127"/>
    </row>
    <row r="64" spans="2:4">
      <c r="B64" s="71"/>
      <c r="C64" s="71"/>
      <c r="D64" s="127"/>
    </row>
  </sheetData>
  <protectedRanges>
    <protectedRange sqref="D26 D8:D17" name="Bereik1"/>
    <protectedRange sqref="D20:D25" name="Bereik1_2"/>
    <protectedRange password="E8C0" sqref="D8:D17 D20:D25" name="Bereik4"/>
  </protectedRanges>
  <phoneticPr fontId="29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15EA-4DF1-44D7-812F-C322F43A6F38}">
  <dimension ref="A1:I31"/>
  <sheetViews>
    <sheetView view="pageBreakPreview" topLeftCell="A7" zoomScaleNormal="100" zoomScaleSheetLayoutView="100" workbookViewId="0">
      <selection activeCell="A21" sqref="A21"/>
    </sheetView>
  </sheetViews>
  <sheetFormatPr defaultRowHeight="13.8"/>
  <cols>
    <col min="1" max="1" width="60.6640625" customWidth="1"/>
    <col min="3" max="3" width="19" customWidth="1"/>
  </cols>
  <sheetData>
    <row r="1" spans="1:9" ht="18" thickBot="1">
      <c r="A1" s="68" t="s">
        <v>131</v>
      </c>
      <c r="B1" s="69"/>
      <c r="C1" s="69"/>
      <c r="F1" s="129"/>
      <c r="G1" s="129"/>
      <c r="H1" s="129"/>
      <c r="I1" s="129"/>
    </row>
    <row r="2" spans="1:9" ht="17.399999999999999">
      <c r="A2" s="70"/>
      <c r="B2" s="71"/>
      <c r="C2" s="71"/>
    </row>
    <row r="3" spans="1:9" ht="17.399999999999999">
      <c r="A3" s="70"/>
      <c r="B3" s="71"/>
      <c r="C3" s="71"/>
    </row>
    <row r="4" spans="1:9" ht="14.4" thickBot="1">
      <c r="A4" s="72"/>
      <c r="B4" s="71"/>
      <c r="C4" s="71"/>
    </row>
    <row r="5" spans="1:9" ht="16.2" thickBot="1">
      <c r="A5" s="73" t="s">
        <v>132</v>
      </c>
      <c r="B5" s="71"/>
      <c r="C5" s="74">
        <f>'Lijst 1 veldwerkzaamheden'!G86</f>
        <v>0</v>
      </c>
    </row>
    <row r="6" spans="1:9">
      <c r="A6" s="72"/>
      <c r="B6" s="71"/>
      <c r="C6" s="75"/>
    </row>
    <row r="7" spans="1:9" ht="14.4" thickBot="1">
      <c r="A7" s="72"/>
      <c r="B7" s="71"/>
      <c r="C7" s="75"/>
    </row>
    <row r="8" spans="1:9" ht="16.2" thickBot="1">
      <c r="A8" s="73" t="s">
        <v>133</v>
      </c>
      <c r="B8" s="71"/>
      <c r="C8" s="76">
        <f>'Lijst 2 laboratorium'!G81</f>
        <v>0</v>
      </c>
    </row>
    <row r="9" spans="1:9">
      <c r="A9" s="72"/>
      <c r="B9" s="71"/>
      <c r="C9" s="75"/>
    </row>
    <row r="10" spans="1:9" ht="14.4" thickBot="1">
      <c r="A10" s="72"/>
      <c r="B10" s="71"/>
      <c r="C10" s="75"/>
    </row>
    <row r="11" spans="1:9" ht="16.2" thickBot="1">
      <c r="A11" s="73" t="s">
        <v>134</v>
      </c>
      <c r="B11" s="71"/>
      <c r="C11" s="76">
        <f>'Lijst 3 advieswerkzaamheden'!G38</f>
        <v>0</v>
      </c>
    </row>
    <row r="12" spans="1:9">
      <c r="A12" s="72"/>
      <c r="B12" s="71"/>
      <c r="C12" s="75"/>
    </row>
    <row r="13" spans="1:9" ht="14.4" thickBot="1">
      <c r="A13" s="72"/>
      <c r="B13" s="71"/>
      <c r="C13" s="75"/>
    </row>
    <row r="14" spans="1:9" ht="16.2" thickBot="1">
      <c r="A14" s="77" t="s">
        <v>131</v>
      </c>
      <c r="B14" s="71"/>
      <c r="C14" s="76">
        <f>SUM(C5+C8+C11)</f>
        <v>0</v>
      </c>
    </row>
    <row r="15" spans="1:9">
      <c r="A15" s="72"/>
      <c r="B15" s="71"/>
      <c r="C15" s="71"/>
    </row>
    <row r="16" spans="1:9" ht="14.4" thickBot="1">
      <c r="A16" s="78"/>
      <c r="B16" s="79"/>
      <c r="C16" s="79"/>
    </row>
    <row r="19" spans="1:3">
      <c r="A19" s="80"/>
      <c r="B19" s="71"/>
      <c r="C19" s="81"/>
    </row>
    <row r="20" spans="1:3">
      <c r="A20" s="71"/>
      <c r="B20" s="71"/>
      <c r="C20" s="185"/>
    </row>
    <row r="21" spans="1:3">
      <c r="A21" s="71"/>
      <c r="B21" s="71"/>
      <c r="C21" s="185"/>
    </row>
    <row r="22" spans="1:3">
      <c r="A22" s="71"/>
      <c r="B22" s="71"/>
      <c r="C22" s="185"/>
    </row>
    <row r="23" spans="1:3">
      <c r="A23" s="71"/>
      <c r="B23" s="71"/>
      <c r="C23" s="185"/>
    </row>
    <row r="24" spans="1:3">
      <c r="A24" s="71"/>
      <c r="B24" s="71"/>
      <c r="C24" s="185"/>
    </row>
    <row r="25" spans="1:3">
      <c r="A25" s="71"/>
      <c r="B25" s="71"/>
      <c r="C25" s="185"/>
    </row>
    <row r="26" spans="1:3">
      <c r="A26" s="71"/>
      <c r="B26" s="71"/>
      <c r="C26" s="185"/>
    </row>
    <row r="27" spans="1:3">
      <c r="A27" s="71"/>
      <c r="B27" s="71"/>
      <c r="C27" s="185"/>
    </row>
    <row r="28" spans="1:3">
      <c r="A28" s="71"/>
      <c r="B28" s="71"/>
      <c r="C28" s="185"/>
    </row>
    <row r="29" spans="1:3">
      <c r="A29" s="71"/>
      <c r="B29" s="71"/>
      <c r="C29" s="185"/>
    </row>
    <row r="30" spans="1:3">
      <c r="A30" s="71"/>
      <c r="B30" s="71"/>
      <c r="C30" s="185"/>
    </row>
    <row r="31" spans="1:3">
      <c r="A31" s="67"/>
      <c r="B31" s="71"/>
      <c r="C31" s="7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CSObjectId xmlns="e11769f6-50d4-4146-a0f8-897a4dcc449d">437797600</AGCSObjectId>
    <TaxCatchAll xmlns="70c55440-f26b-43e0-8f3e-539a3d300ce7" xsi:nil="true"/>
    <lcf76f155ced4ddcb4097134ff3c332f xmlns="e11769f6-50d4-4146-a0f8-897a4dcc449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F35D08C5DF98459D83067E5D2C26F7" ma:contentTypeVersion="16" ma:contentTypeDescription="Een nieuw document maken." ma:contentTypeScope="" ma:versionID="52fdf0660d2386c53edea4d9cfd9021b">
  <xsd:schema xmlns:xsd="http://www.w3.org/2001/XMLSchema" xmlns:xs="http://www.w3.org/2001/XMLSchema" xmlns:p="http://schemas.microsoft.com/office/2006/metadata/properties" xmlns:ns2="e11769f6-50d4-4146-a0f8-897a4dcc449d" xmlns:ns3="2614fe8d-2e97-4e72-b15c-cc6bb3bc50a2" xmlns:ns4="70c55440-f26b-43e0-8f3e-539a3d300ce7" targetNamespace="http://schemas.microsoft.com/office/2006/metadata/properties" ma:root="true" ma:fieldsID="e1cc987f9a4e43b006af4fce6c3496a1" ns2:_="" ns3:_="" ns4:_="">
    <xsd:import namespace="e11769f6-50d4-4146-a0f8-897a4dcc449d"/>
    <xsd:import namespace="2614fe8d-2e97-4e72-b15c-cc6bb3bc50a2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AGCSObjec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769f6-50d4-4146-a0f8-897a4dcc449d" elementFormDefault="qualified">
    <xsd:import namespace="http://schemas.microsoft.com/office/2006/documentManagement/types"/>
    <xsd:import namespace="http://schemas.microsoft.com/office/infopath/2007/PartnerControls"/>
    <xsd:element name="AGCSObjectId" ma:index="8" nillable="true" ma:displayName="Content Server ID" ma:internalName="AGCSObjectId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4fe8d-2e97-4e72-b15c-cc6bb3bc5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838a6ee-af1a-4a29-8ccf-6d000be3f488}" ma:internalName="TaxCatchAll" ma:showField="CatchAllData" ma:web="2614fe8d-2e97-4e72-b15c-cc6bb3bc5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3594CF-C302-44C3-A349-400D2E9A6B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4C7BCB-FFFF-4B0B-AD6E-CCDC16A36B46}">
  <ds:schemaRefs>
    <ds:schemaRef ds:uri="http://schemas.microsoft.com/office/2006/metadata/properties"/>
    <ds:schemaRef ds:uri="http://schemas.microsoft.com/office/2006/documentManagement/types"/>
    <ds:schemaRef ds:uri="2614fe8d-2e97-4e72-b15c-cc6bb3bc50a2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0c55440-f26b-43e0-8f3e-539a3d300ce7"/>
    <ds:schemaRef ds:uri="http://purl.org/dc/elements/1.1/"/>
    <ds:schemaRef ds:uri="e11769f6-50d4-4146-a0f8-897a4dcc449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06ACB4C-9030-45A9-A4E7-FF5C28C254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769f6-50d4-4146-a0f8-897a4dcc449d"/>
    <ds:schemaRef ds:uri="2614fe8d-2e97-4e72-b15c-cc6bb3bc50a2"/>
    <ds:schemaRef ds:uri="70c55440-f26b-43e0-8f3e-539a3d300c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Lijst 1 veldwerkzaamheden</vt:lpstr>
      <vt:lpstr>Lijst 2 laboratorium</vt:lpstr>
      <vt:lpstr>Lijst 3 advieswerkzaamheden</vt:lpstr>
      <vt:lpstr>totaal prijsopgave</vt:lpstr>
      <vt:lpstr>'totaal prijsopgave'!Afdrukbereik</vt:lpstr>
    </vt:vector>
  </TitlesOfParts>
  <Manager/>
  <Company>Antea Group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Blanco kostenspecificatie RC Heerlen 2020 bijgewerkt 7-12-2020.xlsx</dc:title>
  <dc:subject/>
  <dc:creator>Frijnts Miriam, M.J.J.</dc:creator>
  <cp:keywords/>
  <dc:description/>
  <cp:lastModifiedBy>Bloemen, Jorrit</cp:lastModifiedBy>
  <cp:revision/>
  <cp:lastPrinted>2024-02-27T13:15:46Z</cp:lastPrinted>
  <dcterms:created xsi:type="dcterms:W3CDTF">2020-09-02T11:53:19Z</dcterms:created>
  <dcterms:modified xsi:type="dcterms:W3CDTF">2024-04-26T07:36:43Z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0x01010060F35D08C5DF98459D83067E5D2C26F7</vt:lpwstr>
  </property>
  <property fmtid="{D5CDD505-2E9C-101B-9397-08002B2CF9AE}" pid="3" name="Order">
    <vt:r8>353100</vt:r8>
  </property>
  <property fmtid="{D5CDD505-2E9C-101B-9397-08002B2CF9AE}" pid="4" name="MediaServiceImageTags">
    <vt:lpwstr/>
  </property>
</Properties>
</file>