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Tomin Groep/2023/Europese openbare aanbesteding Bedrijfsrestauratieve voorzieningen/06 Nota van inlichtingen/"/>
    </mc:Choice>
  </mc:AlternateContent>
  <xr:revisionPtr revIDLastSave="1951" documentId="11_6D3BE55512D251E0B512EF2BD82AA488E886290E" xr6:coauthVersionLast="47" xr6:coauthVersionMax="47" xr10:uidLastSave="{56DEC40A-7339-40CA-92EA-992117E72549}"/>
  <bookViews>
    <workbookView xWindow="-108" yWindow="-108" windowWidth="23256" windowHeight="12456" xr2:uid="{00000000-000D-0000-FFFF-FFFF00000000}"/>
  </bookViews>
  <sheets>
    <sheet name="A- Kortings % productcategorien" sheetId="1" r:id="rId1"/>
    <sheet name="B- Kortings% en productprijzen"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E24" i="1"/>
  <c r="E25" i="1"/>
  <c r="E26" i="1"/>
  <c r="E27" i="1"/>
  <c r="E28" i="1"/>
  <c r="E29" i="1"/>
  <c r="E30" i="1"/>
  <c r="E31" i="1"/>
  <c r="E32" i="1"/>
  <c r="E33" i="1"/>
  <c r="E23" i="1"/>
  <c r="E103" i="2" l="1"/>
  <c r="F103" i="2" s="1"/>
  <c r="G103" i="2" s="1"/>
  <c r="E104" i="2"/>
  <c r="F104" i="2" s="1"/>
  <c r="G104" i="2" s="1"/>
  <c r="E105" i="2"/>
  <c r="F105" i="2" s="1"/>
  <c r="G105" i="2" s="1"/>
  <c r="E19" i="2"/>
  <c r="F19" i="2" s="1"/>
  <c r="G19" i="2" s="1"/>
  <c r="E94" i="2"/>
  <c r="F94" i="2" s="1"/>
  <c r="G94" i="2" s="1"/>
  <c r="E20" i="2"/>
  <c r="F20" i="2" s="1"/>
  <c r="G20" i="2" s="1"/>
  <c r="E95" i="2"/>
  <c r="F95" i="2" s="1"/>
  <c r="G95" i="2" s="1"/>
  <c r="E21" i="2"/>
  <c r="F21" i="2" s="1"/>
  <c r="G21" i="2" s="1"/>
  <c r="E22" i="2"/>
  <c r="F22" i="2" s="1"/>
  <c r="G22" i="2" s="1"/>
  <c r="E23" i="2"/>
  <c r="F23" i="2" s="1"/>
  <c r="G23" i="2" s="1"/>
  <c r="E96" i="2"/>
  <c r="F96" i="2" s="1"/>
  <c r="G96" i="2" s="1"/>
  <c r="E24" i="2"/>
  <c r="F24" i="2" s="1"/>
  <c r="G24" i="2" s="1"/>
  <c r="E97" i="2"/>
  <c r="F97" i="2" s="1"/>
  <c r="G97" i="2" s="1"/>
  <c r="E25" i="2"/>
  <c r="F25" i="2" s="1"/>
  <c r="G25" i="2" s="1"/>
  <c r="E98" i="2"/>
  <c r="F98" i="2" s="1"/>
  <c r="G98" i="2" s="1"/>
  <c r="E26" i="2"/>
  <c r="F26" i="2" s="1"/>
  <c r="G26" i="2" s="1"/>
  <c r="E99" i="2"/>
  <c r="F99" i="2" s="1"/>
  <c r="G99" i="2" s="1"/>
  <c r="E27" i="2"/>
  <c r="F27" i="2" s="1"/>
  <c r="G27" i="2" s="1"/>
  <c r="E100" i="2"/>
  <c r="F100" i="2" s="1"/>
  <c r="G100" i="2" s="1"/>
  <c r="E28" i="2"/>
  <c r="F28" i="2" s="1"/>
  <c r="G28" i="2" s="1"/>
  <c r="E101" i="2"/>
  <c r="F101" i="2" s="1"/>
  <c r="G101" i="2" s="1"/>
  <c r="E102" i="2"/>
  <c r="F102" i="2" s="1"/>
  <c r="E31" i="2"/>
  <c r="F31" i="2" s="1"/>
  <c r="G31" i="2" s="1"/>
  <c r="E32" i="2"/>
  <c r="F32" i="2" s="1"/>
  <c r="G32" i="2" s="1"/>
  <c r="E33" i="2"/>
  <c r="F33" i="2" s="1"/>
  <c r="G33" i="2" s="1"/>
  <c r="E108" i="2"/>
  <c r="F108" i="2" s="1"/>
  <c r="G108" i="2" s="1"/>
  <c r="E34" i="2"/>
  <c r="F34" i="2" s="1"/>
  <c r="G34" i="2" s="1"/>
  <c r="E109" i="2"/>
  <c r="F109" i="2" s="1"/>
  <c r="G109" i="2" s="1"/>
  <c r="E35" i="2"/>
  <c r="F35" i="2" s="1"/>
  <c r="G35" i="2" s="1"/>
  <c r="E110" i="2"/>
  <c r="F110" i="2" s="1"/>
  <c r="G110" i="2" s="1"/>
  <c r="E111" i="2"/>
  <c r="F111" i="2" s="1"/>
  <c r="G111" i="2" s="1"/>
  <c r="E38" i="2"/>
  <c r="F38" i="2" s="1"/>
  <c r="G38" i="2" s="1"/>
  <c r="E39" i="2"/>
  <c r="F39" i="2" s="1"/>
  <c r="G39" i="2" s="1"/>
  <c r="E114" i="2"/>
  <c r="F114" i="2" s="1"/>
  <c r="G114" i="2" s="1"/>
  <c r="E40" i="2"/>
  <c r="F40" i="2" s="1"/>
  <c r="G40" i="2" s="1"/>
  <c r="E115" i="2"/>
  <c r="F115" i="2" s="1"/>
  <c r="G115" i="2" s="1"/>
  <c r="E41" i="2"/>
  <c r="F41" i="2" s="1"/>
  <c r="G41" i="2" s="1"/>
  <c r="E116" i="2"/>
  <c r="F116" i="2" s="1"/>
  <c r="G116" i="2" s="1"/>
  <c r="E42" i="2"/>
  <c r="F42" i="2" s="1"/>
  <c r="G42" i="2" s="1"/>
  <c r="E117" i="2"/>
  <c r="F117" i="2" s="1"/>
  <c r="G117" i="2" s="1"/>
  <c r="E43" i="2"/>
  <c r="F43" i="2" s="1"/>
  <c r="G43" i="2" s="1"/>
  <c r="E118" i="2"/>
  <c r="F118" i="2" s="1"/>
  <c r="G118" i="2" s="1"/>
  <c r="E44" i="2"/>
  <c r="F44" i="2" s="1"/>
  <c r="G44" i="2" s="1"/>
  <c r="E119" i="2"/>
  <c r="F119" i="2" s="1"/>
  <c r="G119" i="2" s="1"/>
  <c r="E45" i="2"/>
  <c r="F45" i="2" s="1"/>
  <c r="G45" i="2" s="1"/>
  <c r="E120" i="2"/>
  <c r="F120" i="2" s="1"/>
  <c r="G120" i="2" s="1"/>
  <c r="E46" i="2"/>
  <c r="F46" i="2" s="1"/>
  <c r="G46" i="2" s="1"/>
  <c r="E121" i="2"/>
  <c r="F121" i="2" s="1"/>
  <c r="G121" i="2" s="1"/>
  <c r="E47" i="2"/>
  <c r="F47" i="2" s="1"/>
  <c r="G47" i="2" s="1"/>
  <c r="E122" i="2"/>
  <c r="F122" i="2" s="1"/>
  <c r="G122" i="2" s="1"/>
  <c r="E48" i="2"/>
  <c r="F48" i="2" s="1"/>
  <c r="G48" i="2" s="1"/>
  <c r="E123" i="2"/>
  <c r="F123" i="2" s="1"/>
  <c r="G123" i="2" s="1"/>
  <c r="E49" i="2"/>
  <c r="F49" i="2" s="1"/>
  <c r="G49" i="2" s="1"/>
  <c r="E124" i="2"/>
  <c r="F124" i="2" s="1"/>
  <c r="G124" i="2" s="1"/>
  <c r="E50" i="2"/>
  <c r="F50" i="2" s="1"/>
  <c r="G50" i="2" s="1"/>
  <c r="E125" i="2"/>
  <c r="F125" i="2" s="1"/>
  <c r="G125" i="2" s="1"/>
  <c r="E51" i="2"/>
  <c r="F51" i="2" s="1"/>
  <c r="G51" i="2" s="1"/>
  <c r="E126" i="2"/>
  <c r="F126" i="2" s="1"/>
  <c r="G126" i="2" s="1"/>
  <c r="E52" i="2"/>
  <c r="F52" i="2" s="1"/>
  <c r="G52" i="2" s="1"/>
  <c r="E53" i="2"/>
  <c r="F53" i="2" s="1"/>
  <c r="G53" i="2" s="1"/>
  <c r="E54" i="2"/>
  <c r="F54" i="2" s="1"/>
  <c r="G54" i="2" s="1"/>
  <c r="E55" i="2"/>
  <c r="F55" i="2" s="1"/>
  <c r="G55" i="2" s="1"/>
  <c r="E127" i="2"/>
  <c r="F127" i="2" s="1"/>
  <c r="G127" i="2" s="1"/>
  <c r="E56" i="2"/>
  <c r="F56" i="2" s="1"/>
  <c r="G56" i="2" s="1"/>
  <c r="E128" i="2"/>
  <c r="F128" i="2" s="1"/>
  <c r="G128" i="2" s="1"/>
  <c r="E57" i="2"/>
  <c r="F57" i="2" s="1"/>
  <c r="G57" i="2" s="1"/>
  <c r="E129" i="2"/>
  <c r="F129" i="2" s="1"/>
  <c r="G129" i="2" s="1"/>
  <c r="E130" i="2"/>
  <c r="F130" i="2" s="1"/>
  <c r="G130" i="2" s="1"/>
  <c r="E60" i="2"/>
  <c r="F60" i="2" s="1"/>
  <c r="G60" i="2" s="1"/>
  <c r="E131" i="2"/>
  <c r="F131" i="2" s="1"/>
  <c r="G131" i="2" s="1"/>
  <c r="E61" i="2"/>
  <c r="F61" i="2" s="1"/>
  <c r="G61" i="2" s="1"/>
  <c r="E132" i="2"/>
  <c r="F132" i="2" s="1"/>
  <c r="G132" i="2" s="1"/>
  <c r="E62" i="2"/>
  <c r="F62" i="2" s="1"/>
  <c r="G62" i="2" s="1"/>
  <c r="E63" i="2"/>
  <c r="F63" i="2" s="1"/>
  <c r="G63" i="2" s="1"/>
  <c r="E133" i="2"/>
  <c r="F133" i="2" s="1"/>
  <c r="G133" i="2" s="1"/>
  <c r="E66" i="2"/>
  <c r="F66" i="2" s="1"/>
  <c r="G66" i="2" s="1"/>
  <c r="E134" i="2"/>
  <c r="F134" i="2" s="1"/>
  <c r="G134" i="2" s="1"/>
  <c r="E135" i="2"/>
  <c r="F135" i="2" s="1"/>
  <c r="G135" i="2" s="1"/>
  <c r="E67" i="2"/>
  <c r="F67" i="2" s="1"/>
  <c r="G67" i="2" s="1"/>
  <c r="E68" i="2"/>
  <c r="F68" i="2" s="1"/>
  <c r="G68" i="2" s="1"/>
  <c r="E136" i="2"/>
  <c r="F136" i="2" s="1"/>
  <c r="G136" i="2" s="1"/>
  <c r="E69" i="2"/>
  <c r="F69" i="2" s="1"/>
  <c r="G69" i="2" s="1"/>
  <c r="E70" i="2"/>
  <c r="F70" i="2" s="1"/>
  <c r="G70" i="2" s="1"/>
  <c r="E71" i="2"/>
  <c r="F71" i="2" s="1"/>
  <c r="G71" i="2" s="1"/>
  <c r="E139" i="2"/>
  <c r="F139" i="2" s="1"/>
  <c r="G139" i="2" s="1"/>
  <c r="E72" i="2"/>
  <c r="F72" i="2" s="1"/>
  <c r="G72" i="2" s="1"/>
  <c r="E140" i="2"/>
  <c r="F140" i="2" s="1"/>
  <c r="G140" i="2" s="1"/>
  <c r="E73" i="2"/>
  <c r="F73" i="2" s="1"/>
  <c r="G73" i="2" s="1"/>
  <c r="E141" i="2"/>
  <c r="F141" i="2" s="1"/>
  <c r="G141" i="2" s="1"/>
  <c r="E74" i="2"/>
  <c r="F74" i="2" s="1"/>
  <c r="G74" i="2" s="1"/>
  <c r="E142" i="2"/>
  <c r="F142" i="2" s="1"/>
  <c r="G142" i="2" s="1"/>
  <c r="E75" i="2"/>
  <c r="F75" i="2" s="1"/>
  <c r="G75" i="2" s="1"/>
  <c r="E143" i="2"/>
  <c r="F143" i="2" s="1"/>
  <c r="G143" i="2" s="1"/>
  <c r="E144" i="2"/>
  <c r="F144" i="2" s="1"/>
  <c r="G144" i="2" s="1"/>
  <c r="E145" i="2"/>
  <c r="F145" i="2" s="1"/>
  <c r="G145" i="2" s="1"/>
  <c r="E76" i="2"/>
  <c r="F76" i="2" s="1"/>
  <c r="G76" i="2" s="1"/>
  <c r="E146" i="2"/>
  <c r="F146" i="2" s="1"/>
  <c r="G146" i="2" s="1"/>
  <c r="E77" i="2"/>
  <c r="F77" i="2" s="1"/>
  <c r="G77" i="2" s="1"/>
  <c r="E78" i="2"/>
  <c r="F78" i="2" s="1"/>
  <c r="G78" i="2" s="1"/>
  <c r="E149" i="2"/>
  <c r="F149" i="2" s="1"/>
  <c r="G149" i="2" s="1"/>
  <c r="E81" i="2"/>
  <c r="F81" i="2" s="1"/>
  <c r="G81" i="2" s="1"/>
  <c r="E150" i="2"/>
  <c r="F150" i="2" s="1"/>
  <c r="G150" i="2" s="1"/>
  <c r="E82" i="2"/>
  <c r="F82" i="2" s="1"/>
  <c r="G82" i="2" s="1"/>
  <c r="E83" i="2"/>
  <c r="F83" i="2" s="1"/>
  <c r="G83" i="2" s="1"/>
  <c r="E84" i="2"/>
  <c r="F84" i="2" s="1"/>
  <c r="G84" i="2" s="1"/>
  <c r="E153" i="2"/>
  <c r="F153" i="2" s="1"/>
  <c r="G153" i="2" s="1"/>
  <c r="E85" i="2"/>
  <c r="F85" i="2" s="1"/>
  <c r="G85" i="2" s="1"/>
  <c r="E154" i="2"/>
  <c r="F154" i="2" s="1"/>
  <c r="G154" i="2" s="1"/>
  <c r="E86" i="2"/>
  <c r="F86" i="2" s="1"/>
  <c r="G86" i="2" s="1"/>
  <c r="E155" i="2"/>
  <c r="F155" i="2" s="1"/>
  <c r="G155" i="2" s="1"/>
  <c r="E87" i="2"/>
  <c r="F87" i="2" s="1"/>
  <c r="G87" i="2" s="1"/>
  <c r="E156" i="2"/>
  <c r="F156" i="2" s="1"/>
  <c r="G156" i="2" s="1"/>
  <c r="E88" i="2"/>
  <c r="F88" i="2" s="1"/>
  <c r="G88" i="2" s="1"/>
  <c r="E157" i="2"/>
  <c r="F157" i="2" s="1"/>
  <c r="G157" i="2" s="1"/>
  <c r="E89" i="2"/>
  <c r="F89" i="2" s="1"/>
  <c r="G89" i="2" s="1"/>
  <c r="E158" i="2"/>
  <c r="F158" i="2" s="1"/>
  <c r="G158" i="2" s="1"/>
  <c r="E159" i="2"/>
  <c r="F159" i="2" s="1"/>
  <c r="G159" i="2" s="1"/>
  <c r="E90" i="2"/>
  <c r="F90" i="2" s="1"/>
  <c r="G90" i="2" s="1"/>
  <c r="E160" i="2"/>
  <c r="F160" i="2" s="1"/>
  <c r="G160" i="2" s="1"/>
  <c r="E91" i="2"/>
  <c r="F91" i="2" s="1"/>
  <c r="G91" i="2" s="1"/>
  <c r="E161" i="2"/>
  <c r="F161" i="2" s="1"/>
  <c r="G161" i="2" s="1"/>
  <c r="E162" i="2"/>
  <c r="F162" i="2" s="1"/>
  <c r="G162" i="2" s="1"/>
  <c r="E163" i="2"/>
  <c r="F163" i="2" s="1"/>
  <c r="G163" i="2" s="1"/>
  <c r="E164" i="2"/>
  <c r="F164" i="2" s="1"/>
  <c r="G164" i="2" s="1"/>
  <c r="G102" i="2" l="1"/>
  <c r="G166" i="2" s="1"/>
  <c r="C34" i="1"/>
  <c r="E34" i="1" l="1"/>
</calcChain>
</file>

<file path=xl/sharedStrings.xml><?xml version="1.0" encoding="utf-8"?>
<sst xmlns="http://schemas.openxmlformats.org/spreadsheetml/2006/main" count="193" uniqueCount="189">
  <si>
    <t>kortings
percentage</t>
  </si>
  <si>
    <t>Dranken</t>
  </si>
  <si>
    <r>
      <rPr>
        <b/>
        <sz val="11"/>
        <color theme="1"/>
        <rFont val="Calibri"/>
        <family val="2"/>
        <scheme val="minor"/>
      </rPr>
      <t>Vis</t>
    </r>
    <r>
      <rPr>
        <sz val="11"/>
        <color theme="1"/>
        <rFont val="Calibri"/>
        <family val="2"/>
        <scheme val="minor"/>
      </rPr>
      <t xml:space="preserve"> (visconserven, specialiteten, zalm, rondvis, gerookte vis, gepaneerde en gebakken vis)</t>
    </r>
  </si>
  <si>
    <r>
      <rPr>
        <b/>
        <sz val="11"/>
        <color theme="1"/>
        <rFont val="Calibri"/>
        <family val="2"/>
        <scheme val="minor"/>
      </rPr>
      <t>Vlees</t>
    </r>
    <r>
      <rPr>
        <sz val="11"/>
        <color theme="1"/>
        <rFont val="Calibri"/>
        <family val="2"/>
        <scheme val="minor"/>
      </rPr>
      <t xml:space="preserve"> (rund, varken en half om half, kip/kalkoen, vegetarisch, burgers, gehaktballen, worsten, saucijzen en hotdogs)</t>
    </r>
  </si>
  <si>
    <r>
      <rPr>
        <b/>
        <sz val="11"/>
        <color theme="1"/>
        <rFont val="Calibri"/>
        <family val="2"/>
        <scheme val="minor"/>
      </rPr>
      <t>AGF</t>
    </r>
    <r>
      <rPr>
        <sz val="11"/>
        <color theme="1"/>
        <rFont val="Calibri"/>
        <family val="2"/>
        <scheme val="minor"/>
      </rPr>
      <t xml:space="preserve"> (aardappelen, groenten, fruit, uien en knoflook)</t>
    </r>
  </si>
  <si>
    <r>
      <rPr>
        <b/>
        <sz val="11"/>
        <color theme="1"/>
        <rFont val="Calibri"/>
        <family val="2"/>
        <scheme val="minor"/>
      </rPr>
      <t>Maaltijden</t>
    </r>
    <r>
      <rPr>
        <sz val="11"/>
        <color theme="1"/>
        <rFont val="Calibri"/>
        <family val="2"/>
        <scheme val="minor"/>
      </rPr>
      <t xml:space="preserve"> (pizza's en traiteurproducten)</t>
    </r>
  </si>
  <si>
    <r>
      <rPr>
        <b/>
        <sz val="11"/>
        <color theme="1"/>
        <rFont val="Calibri"/>
        <family val="2"/>
        <scheme val="minor"/>
      </rPr>
      <t>Kaas, Vlees en salades</t>
    </r>
    <r>
      <rPr>
        <sz val="11"/>
        <color theme="1"/>
        <rFont val="Calibri"/>
        <family val="2"/>
        <scheme val="minor"/>
      </rPr>
      <t xml:space="preserve"> (binnenlandse kaas, kaas specialiteiten, vleeswaren aan het stuk, vleeswaren gesneden, salades, geraspte kaas, geitenkaas en schapenkaas)</t>
    </r>
  </si>
  <si>
    <r>
      <rPr>
        <b/>
        <sz val="11"/>
        <color theme="1"/>
        <rFont val="Calibri"/>
        <family val="2"/>
        <scheme val="minor"/>
      </rPr>
      <t>Zuivel en eieren</t>
    </r>
    <r>
      <rPr>
        <sz val="11"/>
        <color theme="1"/>
        <rFont val="Calibri"/>
        <family val="2"/>
        <scheme val="minor"/>
      </rPr>
      <t xml:space="preserve"> (melk, desserts, room, boter en eieren)</t>
    </r>
  </si>
  <si>
    <r>
      <rPr>
        <b/>
        <sz val="11"/>
        <color theme="1"/>
        <rFont val="Calibri"/>
        <family val="2"/>
        <scheme val="minor"/>
      </rPr>
      <t>Brood en banket</t>
    </r>
    <r>
      <rPr>
        <sz val="11"/>
        <color theme="1"/>
        <rFont val="Calibri"/>
        <family val="2"/>
        <scheme val="minor"/>
      </rPr>
      <t xml:space="preserve"> (vers brood, diepvries groot brood, diepvries kleinbrood zacht, zoete snacks, hartige snacks, bakeoff koeken en patisserie)</t>
    </r>
  </si>
  <si>
    <r>
      <rPr>
        <b/>
        <sz val="11"/>
        <color theme="1"/>
        <rFont val="Calibri"/>
        <family val="2"/>
        <scheme val="minor"/>
      </rPr>
      <t>Snacks, ijs en friet</t>
    </r>
    <r>
      <rPr>
        <sz val="11"/>
        <color theme="1"/>
        <rFont val="Calibri"/>
        <family val="2"/>
        <scheme val="minor"/>
      </rPr>
      <t xml:space="preserve"> (kroket, frikandel, minisnacks, flens, souflesse, friet, bami en nasi snacks)</t>
    </r>
  </si>
  <si>
    <r>
      <rPr>
        <b/>
        <sz val="11"/>
        <color theme="1"/>
        <rFont val="Calibri"/>
        <family val="2"/>
        <scheme val="minor"/>
      </rPr>
      <t>DKW</t>
    </r>
    <r>
      <rPr>
        <sz val="11"/>
        <color theme="1"/>
        <rFont val="Calibri"/>
        <family val="2"/>
        <scheme val="minor"/>
      </rPr>
      <t xml:space="preserve"> (zuren en azijn, rijst, pasta en puree, broodbeleg en -vervangers, suiker, vetten en olie, kruiden en specerijen, sauzen, verrijkers/versierders, bak- en dessertproducten, chocolade en suikerwerk, chips, zoutjes en nootjes, boullion, soep en fonds, internationale keuken, koek en banket en dressing)</t>
    </r>
  </si>
  <si>
    <t>Artikelomschrijving</t>
  </si>
  <si>
    <t>Aanbiedingsprijs Inschrijver per eenheid</t>
  </si>
  <si>
    <t>Totaal prijs</t>
  </si>
  <si>
    <t>Alcoholische dranken</t>
  </si>
  <si>
    <r>
      <rPr>
        <b/>
        <sz val="11"/>
        <color theme="1"/>
        <rFont val="Calibri"/>
        <family val="2"/>
        <scheme val="minor"/>
      </rPr>
      <t>Alcoholische dranken</t>
    </r>
    <r>
      <rPr>
        <sz val="11"/>
        <color theme="1"/>
        <rFont val="Calibri"/>
        <family val="2"/>
        <scheme val="minor"/>
      </rPr>
      <t xml:space="preserve"> (bier en wijn)</t>
    </r>
  </si>
  <si>
    <t>Aanbestedende dienst hanteert een kortingspercentage per productcategorie</t>
  </si>
  <si>
    <t xml:space="preserve"> - De door u opgegeven prijzen dienen vermeld te worden in euro's exclusief BTW;</t>
  </si>
  <si>
    <t xml:space="preserve"> - Alle aangeboden prijzen en tarieven dienen inclusief overige belastingen en/of heffingen te zijn;</t>
  </si>
  <si>
    <t xml:space="preserve"> - De door u opgegeven prijzen dienen marktconform te zijn.</t>
  </si>
  <si>
    <t xml:space="preserve"> - De kortingspercentages mogen niet negatief zijn.</t>
  </si>
  <si>
    <t>Ondertekening names de opdrachtnemer</t>
  </si>
  <si>
    <t>Naam:</t>
  </si>
  <si>
    <t>Functie:</t>
  </si>
  <si>
    <t>Onderneming:</t>
  </si>
  <si>
    <t>Handtekening:</t>
  </si>
  <si>
    <t>Datum en plaats:</t>
  </si>
  <si>
    <t>Prijsstelling assortiment - Bedrijfsrestauratieve voorzieningen Tomingroep</t>
  </si>
  <si>
    <r>
      <rPr>
        <b/>
        <sz val="11"/>
        <color theme="1"/>
        <rFont val="Calibri"/>
        <family val="2"/>
        <scheme val="minor"/>
      </rPr>
      <t>Dranken</t>
    </r>
    <r>
      <rPr>
        <sz val="11"/>
        <color theme="1"/>
        <rFont val="Calibri"/>
        <family val="2"/>
        <scheme val="minor"/>
      </rPr>
      <t xml:space="preserve"> (frisdranken en bron-en mineraalwater)</t>
    </r>
  </si>
  <si>
    <t>Vlees</t>
  </si>
  <si>
    <t>FIJN RUNDERSOEPVLEES STUKJES 12MM, DOOS 2KG, Bravour Essentials</t>
  </si>
  <si>
    <t>KIPBLOKJES GEGAARD 12MM, ZAK 2,5KG, Bravour Essentials</t>
  </si>
  <si>
    <t>KIPDIJFILET, BAK 2,5KG, KIP</t>
  </si>
  <si>
    <t>KIPFILET, BAK 2,5KG, KIP</t>
  </si>
  <si>
    <t>KIPPENDIJSHOARMA UDG, BAK 1KG, Meatstreet Premium</t>
  </si>
  <si>
    <t>VEGANISTISCHE OESTERZWAMBURGER 100GR PER STUK, DOOS 24 STUKS, GRO</t>
  </si>
  <si>
    <t>KIPSCHITZEL HALAL (UDG), 100GR PER STUK, DOOS 30 STUKS, Meatstreet</t>
  </si>
  <si>
    <t>RUNDERGEHAKTBAL KANT-EN-KLAAR 125GR PER STUK, DOOS 25 STUKS, Bravour Essentials</t>
  </si>
  <si>
    <t>VARKENSBRAADWORST LIMBURG 120GR PER STUK, DOOS 20 STUKS, Simons</t>
  </si>
  <si>
    <t>Vis</t>
  </si>
  <si>
    <t>MAATJESHARING MET STAART MSC, TRAY 10 STUKS, Haringhand.Hoek</t>
  </si>
  <si>
    <t>ZALMSNIPPERS, BAK 1KG, ATL Seafood</t>
  </si>
  <si>
    <t>GEROOKTE MAKREEKFILET NATUREL, BAK 1KG, ATL Seafood</t>
  </si>
  <si>
    <t>NOORSE GEROOKTE ZALMFILET LOGNSLICES, PAK 500GR, Roots</t>
  </si>
  <si>
    <t>KIBBELING VOORGEBAKKEN MSC, DOOS 2,5KG, Bravour Essentials</t>
  </si>
  <si>
    <t>AGF</t>
  </si>
  <si>
    <t>BIOLOGISCHE WORTELEN, KIST 5KG, Vers&amp;zo</t>
  </si>
  <si>
    <t>CHAMPIGNONS MIDDEL LOS, KIST 4KG, Vers&amp;zo</t>
  </si>
  <si>
    <t>FIJNE SOEPGROENTEN 10 SOORTEN, ZAK 2,5KG, Bravour Essentials</t>
  </si>
  <si>
    <t>GELE PAPRIKA, PAK 3 STUKS, Vers&amp;zo</t>
  </si>
  <si>
    <t>IJSBERGSLA, PER STUK, Vers&amp;zo</t>
  </si>
  <si>
    <t>KNOFLOOK, NETJE 3 STUKS, Vers&amp;zo</t>
  </si>
  <si>
    <t>KOMKOMMER 400-500GR, PER STUK, Vers&amp;zo</t>
  </si>
  <si>
    <t>KRULPETERSELIE, PER BOSJE, Vers&amp;zo</t>
  </si>
  <si>
    <t>RODE UIEN MIDDEL, ZAK 1KG, Vers&amp;zo</t>
  </si>
  <si>
    <t>RUCOLA GEWASSEN, ZAK 250GR, Vers&amp;zo</t>
  </si>
  <si>
    <t>TOMATEN B GROOT 57-67MM, ZAK 1KG, Vers&amp;zo</t>
  </si>
  <si>
    <t>AARDBEIEN KLASSE 2, BAK 500GR, Vers&amp;zo</t>
  </si>
  <si>
    <t>BANANEN CHIQUITA, ZAK 1G, Vers&amp;zo</t>
  </si>
  <si>
    <t>GRANNY SMITH APPELS, SLOF 6 STUKS, Vers&amp;zo</t>
  </si>
  <si>
    <t>MANGO, ZAK 1KG, RedOrange</t>
  </si>
  <si>
    <t>GROTE BLOEMKOOL MAAT 6, PER STUK, Vers&amp;zo</t>
  </si>
  <si>
    <t>Maaltijden</t>
  </si>
  <si>
    <t>PIZZA LAHMACUN TURKS HALAL DOOS 30x200GRAM, Atlas</t>
  </si>
  <si>
    <t>PIZZA SALAME 29CM, DOOS 6 STUKS, Pizza Perfettissima</t>
  </si>
  <si>
    <t>PIZZA MARGHERITA MINI 175GR PER STUK, DOOS 24 STUKS, Molco</t>
  </si>
  <si>
    <t>PETITS CROLINES ASSORTI 22GR PER STUK, DOOS 90 STUKS, Molco</t>
  </si>
  <si>
    <t>Kaas, vleeswaren en salades</t>
  </si>
  <si>
    <t>JONG BELEGEN KAAS 48+ 15GR PER PLAK, PAK 100 PLAKKEN, Freshly</t>
  </si>
  <si>
    <t>SMEERKAAS GOUDKUIPJE 15GR PER KUIPJE, TRAY 24 STUKS, ERU</t>
  </si>
  <si>
    <t>VEGAN KAAS CHEDDAR 25 PLAKKEN PER PAK, TRAY 500GR, Violife</t>
  </si>
  <si>
    <t>AMSTERDAMSE LEVERWORST, STUK 1KG, Bravour Essentials</t>
  </si>
  <si>
    <t>GRILLWORST MET KAAS, ZAK 2x500GR, Bravour Essentials</t>
  </si>
  <si>
    <t>ACHTERHAM GEROOKT CIRCA 24 PLAKKEN, BAK 500GR</t>
  </si>
  <si>
    <t>BOTERHAMWORST 10GR PER PLAK, FOLIE 2 PLAKKEN, Bravour Moments</t>
  </si>
  <si>
    <t>AARDAPPELSALADE, EMMER 5KG, Bravour Moments</t>
  </si>
  <si>
    <t>EI BIESLOOK SALADE, BAK 1KG, Johma</t>
  </si>
  <si>
    <t>MUHAMMARA, BAKJE 200GR, Maza</t>
  </si>
  <si>
    <t>GERIJPTE GEITENKAAS, STUK 1 KG, Blanco</t>
  </si>
  <si>
    <t>Zuivel en eieren</t>
  </si>
  <si>
    <t>HALFVOLLE BOERENMELK 25CL PER BEKER, TRAY 10 BEKERS, Den Helder</t>
  </si>
  <si>
    <t>GESNEDE ASPERGES MET KOP UIT NEDERLAND, BLIK 3LTR, Aarts</t>
  </si>
  <si>
    <t>VOLLE CHOCOLADEMELK 25CL PER BLIK, TRAY 24 BLIKKEN, Chocomel</t>
  </si>
  <si>
    <t>HALFVOLLE YOGHURT VANILLE, PAK 1 LTR, Campina</t>
  </si>
  <si>
    <t>ROOMBOTER ONGEZOUTEN 10GR PER CUPJE, DOOS 200 CUPJES, Echte boter</t>
  </si>
  <si>
    <t>ROOMBOTER PLANTAARDIG ALTERNATIEF, DOOS 5KG, Bravour Essentials</t>
  </si>
  <si>
    <t>SLAGROOM MET SUIKER 35% BAG IN BOX, DOOS 5LTR, Bravour Essentials</t>
  </si>
  <si>
    <t>HAVERDRINK BARISTA, PAK 1LTR, Bravour Free From</t>
  </si>
  <si>
    <t>GEKOOKTE SCHARRELEIEREN GEPELD M, EMMER 73 STUKS, Bravour Essentials</t>
  </si>
  <si>
    <t>SCHARRELEIEREN M, DOOS 90 STUKS, Bravour Essentials</t>
  </si>
  <si>
    <t>Brood en banket</t>
  </si>
  <si>
    <t>ROND WIT BROOD HEEL GESNEDEN, PER STUK, Bakkers Brigade</t>
  </si>
  <si>
    <t>STOKBROOD WIT 56CM 435GR PER STUK, DOOS 14 STUKS, Bravour Essentials</t>
  </si>
  <si>
    <t>MEERGRANENBOL 125GR PER STUK, DOOS 36 STUKS, Bravour Essentials</t>
  </si>
  <si>
    <t>SUPER KRENTENBOL 10CM 83GR PER STUK, DOOS 30 STUKS, Kamstra</t>
  </si>
  <si>
    <t>WITTE BOL AMBACHTELIJK GESNEDEN 50GR PER STUK, DOOS 32 STUKS, Bravour Essentials</t>
  </si>
  <si>
    <t>DONKER BONK RUSTICO 100GR PER STUK, DOOS 30 STUKS, Molco</t>
  </si>
  <si>
    <t>KAASBROODJES AFGEBAKKEN 90GR PER STUK, DOOS 24 STUKS, Bravour Essentials</t>
  </si>
  <si>
    <t>SAUCIJZENBROODJE, DOOS 96 STUKS, Pruve</t>
  </si>
  <si>
    <t>Snacks, ijs en friet</t>
  </si>
  <si>
    <t>RUNDVLEESKROKET 20% 80GR PER STUK, DOOS 28 STUKS, Bravour Essentials</t>
  </si>
  <si>
    <t>FRIKANDEL EXCELLENT ROYAAL 100GR PER STUK, DOOS 40 STUKS, Bravour Essentials</t>
  </si>
  <si>
    <t>MINI SNACKS ROYAAL 8 SOORTEN A 20GR PER STUK, DOOS 96 STUKS, Bravour Essentials</t>
  </si>
  <si>
    <t>FRITES 11MM 2,5KG PER ZAK, DOOS 5 ZAKKEN, Aviko</t>
  </si>
  <si>
    <t>DKW</t>
  </si>
  <si>
    <t>BASMATI RIJST, ZAK 4,5KG, Alesie</t>
  </si>
  <si>
    <t>HONING BEE EASY, FLES 500GR, Langnese</t>
  </si>
  <si>
    <t>KRUIDKOEK SNELLE JELLE NATUREL 65GR PER STUK, DOOS 20 STUKS, W. Ketellapper</t>
  </si>
  <si>
    <t>MELKCHOCOLADE HAGELSLAG 15GR PER STUK DOOS 80 STUKS, Fairtrade Original</t>
  </si>
  <si>
    <t>PINDAKAAS ORIGINAL 15GR PER CUP, DOOS 80 CUPS, Fairtrade Original</t>
  </si>
  <si>
    <t>WITTE BASTERDSUIKER, Zakje 600GR, Van Gilse</t>
  </si>
  <si>
    <t>FRITUURVET VLOEIBAAR PRESTIGE, EMMER 10LTR, Bravour Premium</t>
  </si>
  <si>
    <t>ZOUT 1GR PER ZAKJE, DOOS 1000 ZAKJES, Akvina</t>
  </si>
  <si>
    <t>WALNOTEN GEPELD, BAK 900GR, Bravour Essentials</t>
  </si>
  <si>
    <t>TARWEBLOEM 1KG PER PAK, DOOS 10 PAKKEN, Bravour Essentials</t>
  </si>
  <si>
    <t>CANDYBAR 50GR PER WIKKEL, DOOSJE 32 WIKKELS, Snickers</t>
  </si>
  <si>
    <t>CHOCOLADE PINDA'S 45GR PER ZAK, DOOS 24 ZAKKEN, M&amp;M</t>
  </si>
  <si>
    <t>KAUWGOM SMASHMINT 18GR PER PAK, DOOS 48 PAKKEN, Sportlife</t>
  </si>
  <si>
    <t>ZOUTE RIJEN, SILO 150 STUKS, Haribo</t>
  </si>
  <si>
    <t>GROENE OLIJVEN NATUREL ZONDER PIT, BAK 1KG, Bravour Essentials</t>
  </si>
  <si>
    <t>KETJAP MANIS, FLES 1LTR, Go-Tan</t>
  </si>
  <si>
    <t>GEVULDE KOEKEN 50GR PER STUK, DOOS 30 STUKS, Molen</t>
  </si>
  <si>
    <t>APPEL-AARDBEIENSAP 20CL PER FLES, TRAY 15 FLESSEN, Schulp</t>
  </si>
  <si>
    <t>SINAASAPPELSAP 1LTR PER PAK, TRAY 6 PAKKEN, Smart Choice for Smart Chefs</t>
  </si>
  <si>
    <t>COKE ZERO 33CL PER BLIK, TRAY 24 BLIKKEN, Coca-Cola</t>
  </si>
  <si>
    <t>COLA REGULAR 1,5LTR PER PETFLES, KRIMP 6 FLESSEN, Coca-Cola</t>
  </si>
  <si>
    <t>ICE TEA GREEN 33CL PER BLIK, TRAY 24 BLIKKEN, Lipton</t>
  </si>
  <si>
    <t>ORANGE 1,5LTR PER PETFLES, KRIMP 6 FLESSEN, Fanta</t>
  </si>
  <si>
    <t>KOOLZUURHOUDEND MINERAALWATER INTENSE 50CL PER PETFLES, TRAY 24 FLESSEN, Spa</t>
  </si>
  <si>
    <t>PILS 5% 33CL PER BLIK, TRAY 24 BLIKKEN, Heineken</t>
  </si>
  <si>
    <t>CHARDONNAY 75CL PER FLES, DOOS 6 FLESSEN, Pour le Vin</t>
  </si>
  <si>
    <t>Non-Food</t>
  </si>
  <si>
    <t>AFWASMIDDEL, FLES 1 LTR, Pro Smart Choice Tools</t>
  </si>
  <si>
    <t>GLANSSPOELMIDDEL, CAN 10LTR, Pro Smart Choice Tools</t>
  </si>
  <si>
    <t>ONTVETTER, FLES 750ML, Pro Smart Choice Tools</t>
  </si>
  <si>
    <t>VAATWASMIDDEL, CAN 10LTR, Pro Smart Choice Tools</t>
  </si>
  <si>
    <t>SCHUURSPONS ROOD/WIT 140x70x45MM, FOLIE 5 STUKS, Vero Hygienic</t>
  </si>
  <si>
    <t>VEGER GROEN MEDIUM BORSTELHAREN 40x6x5CM, PER STUK, Diversey</t>
  </si>
  <si>
    <t>POETSPAPIER UNIVERSAL CENTERFEED M2 1-LAAGS 20CM 300MTR, KRIMP 6 ROLLEN, Tork</t>
  </si>
  <si>
    <t>SERVET LIMEGROEN 2-LAAGS 33x33CM, PAK 250 STUKS, Pro Smart Choice Disposables</t>
  </si>
  <si>
    <t>HAMBURGERZAK FSC 15x15CM KRAFT PAPIER, DOOS 1000 STUKS, Blance</t>
  </si>
  <si>
    <t>SALADE BOWL 500ML KRAFT KARTON FSC, ZAK 50 STUKS, Pro Smart Choice Disposables</t>
  </si>
  <si>
    <t>CATERINGSCHAAL ALUMINIUM 45CM, PAK 10 STUKS, Blanco</t>
  </si>
  <si>
    <t>VORK PAPIER 159MM 100% FAIR WIT FSC, PAK 50 STUKS, 100% Fair</t>
  </si>
  <si>
    <t>RODE PEPERS, PAK 6 STUKS, Vers&amp;zo</t>
  </si>
  <si>
    <t>GEGRILDE PANINI NATUREL LENGTE 21CM OMTREK 18CM 110GR PER STUK, DOOS 55 STUKS, Panesco</t>
  </si>
  <si>
    <t>1-2-3 RUNDERBOUILLON KRACHTIGE SMAAK GLUTEN- LACTOSEVRIJ OPBR. 333LTR, EMMER 5KG, Knorr</t>
  </si>
  <si>
    <t>CHOCHOLADEKOEKJES CHOCOLATE CHIP COOKIES 50GR PER STUK, DOOS 90 STUKS, Panesco</t>
  </si>
  <si>
    <t>TORTILLA 25CM, ZAK 18 STUKS, La Comida</t>
  </si>
  <si>
    <t>AARDBEIENJAM ORIGINAL 15GR PER CUP, DOOS 80 CUPS, Fairtrade Original</t>
  </si>
  <si>
    <t>CURRY KETCHUP 20ML PER SACHET, DOOS 150 SACHETS, Remia</t>
  </si>
  <si>
    <t>MAYONAISE 20ML PER SACHET, DOOS 200 SACHETS, Remia</t>
  </si>
  <si>
    <t xml:space="preserve">Fictieve jaaromzet* </t>
  </si>
  <si>
    <t>Fictieve totaalprijs*</t>
  </si>
  <si>
    <t>* aan deze cijfers kunnen geen rechten ontleend worden.</t>
  </si>
  <si>
    <t>HALFVOLLE MELK BIOLOGISCH, PAK 1LTR, Aria</t>
  </si>
  <si>
    <t>BIOLOGISCHE GEMBER, ZAK 2KG, Vers&amp;zo</t>
  </si>
  <si>
    <t>BIOLOGISCHE CHERRY TOMATEN, BAK 250GR, Vers&amp;zo</t>
  </si>
  <si>
    <t>RUNDERGEHAKT BIOLOGISCH, BAK 1KG, Meatstreet</t>
  </si>
  <si>
    <t>FRIKANDELBROODJE MET CURRY HALAL 169GR PER STUK, DOOS 42 STUKS, Pruve</t>
  </si>
  <si>
    <t>BRUIN BROOD HALF GESNEDEN GLUTENVRIJ EIWITARM PER STUK, Top Bakkers</t>
  </si>
  <si>
    <t>Productprijs per eenheid</t>
  </si>
  <si>
    <t>Kortingspercentage per productcategorie</t>
  </si>
  <si>
    <t>Kortingspercentage productcategorie</t>
  </si>
  <si>
    <r>
      <t xml:space="preserve"> - Inschrijver dient alleen de </t>
    </r>
    <r>
      <rPr>
        <u/>
        <sz val="11"/>
        <color theme="1"/>
        <rFont val="Calibri"/>
        <family val="2"/>
        <scheme val="minor"/>
      </rPr>
      <t>gele</t>
    </r>
    <r>
      <rPr>
        <sz val="11"/>
        <color theme="1"/>
        <rFont val="Calibri"/>
        <family val="2"/>
        <scheme val="minor"/>
      </rPr>
      <t xml:space="preserve"> cellen in te voeren;</t>
    </r>
  </si>
  <si>
    <t xml:space="preserve"> - Inschrijver dient in kolom D een kortingspercentage per productcategorie in te vullen;</t>
  </si>
  <si>
    <t>Regels invullen tabblad A:</t>
  </si>
  <si>
    <t>Algemene uitgangspunten:</t>
  </si>
  <si>
    <r>
      <t xml:space="preserve"> - Inschrijver dient alleen de g</t>
    </r>
    <r>
      <rPr>
        <u/>
        <sz val="11"/>
        <color theme="1"/>
        <rFont val="Calibri"/>
        <family val="2"/>
        <scheme val="minor"/>
      </rPr>
      <t>ele</t>
    </r>
    <r>
      <rPr>
        <sz val="11"/>
        <color theme="1"/>
        <rFont val="Calibri"/>
        <family val="2"/>
        <scheme val="minor"/>
      </rPr>
      <t xml:space="preserve"> cellen in te voeren;</t>
    </r>
  </si>
  <si>
    <t>Fictieve hoeveelheid</t>
  </si>
  <si>
    <t xml:space="preserve"> - De prijzen of percentages  worden aangeboden in twee decimalen;</t>
  </si>
  <si>
    <t>TOTAALPRIJS</t>
  </si>
  <si>
    <t xml:space="preserve"> - De prijzen of percentages worden aangeboden in twee decimalen;</t>
  </si>
  <si>
    <t xml:space="preserve"> - Indien dagprijzen van toepassing zijn dient DATUM aangehouden te worden;</t>
  </si>
  <si>
    <t xml:space="preserve"> - Alle benoemde hoeveelheden en aantallen zijn fictief en ter indicatie. U kunt hieraan geen rechten ontlenen;</t>
  </si>
  <si>
    <t>* Toeliching gelijkwaardig alternatief</t>
  </si>
  <si>
    <t>MINI MOZZARELLA, EMMER 1,91KG, Galbani</t>
  </si>
  <si>
    <t>YOGHURT BREAKER BANAAN 200GR PER STUK, DOOS 6 STUKS, Melkunie</t>
  </si>
  <si>
    <t>FAJA LOBI SURINAAMSE PINDAKAAS TRAFASIE 360ML, 1 STUK, Faja Lobi</t>
  </si>
  <si>
    <t xml:space="preserve">  - Alle benoemde hoeveelheden en aantallen zijn gebaseerd op de huidige afname. U kunt hieraan geen rechten ontlenen;</t>
  </si>
  <si>
    <t>GERASPTE BELEGEN GOUDSE KAAS, ZAK 1KG, Bravour Moments</t>
  </si>
  <si>
    <t>VITAMIN WATER MANGO &amp; GUAVE 50CL PER PETFLES, TRAY 6 FLESSEN, Sourcy</t>
  </si>
  <si>
    <t>Totaalprijs alle productcategorieën samen</t>
  </si>
  <si>
    <t xml:space="preserve"> - Indien dagprijzen van toepassing zijn dient 1 februari 2024 aangehouden te worden;</t>
  </si>
  <si>
    <t xml:space="preserve">* Toelichting alternatief indien in het assortiment een huismerk is opgenomen welke enkel door de huidige leverancier geleverd kan worden. In de toelichting dient benoemd te worden welk alternatief geboden is en op basis waarvan Aanbestedende dienst kan toetsen of het aangeboden alternatief daadwerkelijk gelijkwaardig is. </t>
  </si>
  <si>
    <t>Indien de verpakkingseenheden van het alternatief niet overeenkomen met de eenheden zoals beschreven in kolom B dient Inschrijver de productprijs per eenheid om te rekenen naar de eenheid in kolom B zodat de prijzen onderling met elkaar vergeleken kunnen worden. Deze berekening wordt in dit geval ook in kolom H opgenomen</t>
  </si>
  <si>
    <r>
      <rPr>
        <b/>
        <sz val="11"/>
        <color theme="1"/>
        <rFont val="Calibri"/>
        <family val="2"/>
        <scheme val="minor"/>
      </rPr>
      <t>Non-Food</t>
    </r>
    <r>
      <rPr>
        <sz val="11"/>
        <color theme="1"/>
        <rFont val="Calibri"/>
        <family val="2"/>
        <scheme val="minor"/>
      </rPr>
      <t xml:space="preserve"> (reiniging, schoonmaak hulpmateriaal, hygiene, tafelkleding, disposables keuken en catering, servies, keukengerei, keukeninrichting, disposables servies en bestek en disposables bar en restaurant materiaal) </t>
    </r>
  </si>
  <si>
    <t>Bijlage 3 Prijzenblad - Bedrijfsrestauratieve voorzieningen Tomingroep (versie 2 dd. 3 maart 2024*)</t>
  </si>
  <si>
    <t>*In versie 2 zijn geen wijzigingen aangebracht, enkel beveiligde cellen zijn open gezet namelijk Kolom H 'Toeliching gelijkwaardig alternatief' in werkmap 'B - Kortings% en productprijzen'.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</si>
</sst>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sz val="10"/>
      <name val="Arial"/>
      <family val="2"/>
    </font>
    <font>
      <b/>
      <sz val="14"/>
      <color theme="1"/>
      <name val="Calibri"/>
      <family val="2"/>
      <scheme val="minor"/>
    </font>
    <font>
      <u/>
      <sz val="11"/>
      <color theme="1"/>
      <name val="Calibri"/>
      <family val="2"/>
      <scheme val="minor"/>
    </font>
    <font>
      <b/>
      <sz val="10"/>
      <name val="Arial"/>
      <family val="2"/>
    </font>
    <font>
      <sz val="11"/>
      <name val="Calibri"/>
      <family val="2"/>
      <scheme val="minor"/>
    </font>
    <font>
      <b/>
      <sz val="10"/>
      <color theme="1"/>
      <name val="Arial"/>
      <family val="2"/>
    </font>
    <font>
      <sz val="11"/>
      <color rgb="FFFF0000"/>
      <name val="Calibri"/>
      <family val="2"/>
      <scheme val="minor"/>
    </font>
  </fonts>
  <fills count="8">
    <fill>
      <patternFill patternType="none"/>
    </fill>
    <fill>
      <patternFill patternType="gray125"/>
    </fill>
    <fill>
      <patternFill patternType="solid">
        <fgColor theme="9"/>
        <bgColor indexed="64"/>
      </patternFill>
    </fill>
    <fill>
      <patternFill patternType="solid">
        <fgColor rgb="FFFFFF00"/>
        <bgColor indexed="64"/>
      </patternFill>
    </fill>
    <fill>
      <patternFill patternType="solid">
        <fgColor theme="9" tint="0.59999389629810485"/>
        <bgColor indexed="64"/>
      </patternFill>
    </fill>
    <fill>
      <patternFill patternType="solid">
        <fgColor rgb="FF00B0F0"/>
        <bgColor indexed="64"/>
      </patternFill>
    </fill>
    <fill>
      <patternFill patternType="solid">
        <fgColor rgb="FFC6E0B4"/>
        <bgColor indexed="64"/>
      </patternFill>
    </fill>
    <fill>
      <patternFill patternType="solid">
        <fgColor rgb="FF5B9BD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44" fontId="1" fillId="0" borderId="0" applyFont="0" applyFill="0" applyBorder="0" applyAlignment="0" applyProtection="0"/>
  </cellStyleXfs>
  <cellXfs count="100">
    <xf numFmtId="0" fontId="0" fillId="0" borderId="0" xfId="0"/>
    <xf numFmtId="0" fontId="0" fillId="2" borderId="0" xfId="0" applyFill="1"/>
    <xf numFmtId="164" fontId="0" fillId="2" borderId="1" xfId="0" applyNumberFormat="1" applyFill="1" applyBorder="1"/>
    <xf numFmtId="0" fontId="0" fillId="0" borderId="0" xfId="0" applyAlignment="1">
      <alignment vertical="top" wrapText="1"/>
    </xf>
    <xf numFmtId="0" fontId="3" fillId="0" borderId="0" xfId="0" applyFont="1"/>
    <xf numFmtId="0" fontId="0" fillId="4" borderId="0" xfId="0" applyFill="1"/>
    <xf numFmtId="0" fontId="0" fillId="4" borderId="1" xfId="0" applyFill="1" applyBorder="1"/>
    <xf numFmtId="164" fontId="0" fillId="4" borderId="1" xfId="0" applyNumberFormat="1" applyFill="1" applyBorder="1" applyAlignment="1">
      <alignment horizontal="center" vertical="center"/>
    </xf>
    <xf numFmtId="0" fontId="0" fillId="4" borderId="1" xfId="0" applyFill="1" applyBorder="1" applyAlignment="1">
      <alignment wrapText="1"/>
    </xf>
    <xf numFmtId="164" fontId="0" fillId="4" borderId="1" xfId="0" applyNumberFormat="1" applyFill="1" applyBorder="1"/>
    <xf numFmtId="10" fontId="0" fillId="4" borderId="1" xfId="2" applyNumberFormat="1" applyFont="1" applyFill="1" applyBorder="1" applyAlignment="1">
      <alignment horizontal="center" vertical="center"/>
    </xf>
    <xf numFmtId="10" fontId="0" fillId="4" borderId="1" xfId="2" applyNumberFormat="1" applyFont="1" applyFill="1" applyBorder="1"/>
    <xf numFmtId="0" fontId="2" fillId="4" borderId="4" xfId="0" applyFont="1" applyFill="1" applyBorder="1"/>
    <xf numFmtId="0" fontId="0" fillId="4" borderId="5" xfId="0" applyFill="1" applyBorder="1"/>
    <xf numFmtId="0" fontId="0" fillId="4" borderId="6" xfId="0" applyFill="1" applyBorder="1"/>
    <xf numFmtId="0" fontId="0" fillId="4" borderId="7" xfId="0" applyFill="1" applyBorder="1"/>
    <xf numFmtId="0" fontId="0" fillId="4" borderId="8" xfId="0" applyFill="1" applyBorder="1"/>
    <xf numFmtId="0" fontId="2" fillId="4" borderId="7" xfId="0" applyFont="1" applyFill="1" applyBorder="1"/>
    <xf numFmtId="0" fontId="0" fillId="4" borderId="9" xfId="0" applyFill="1" applyBorder="1"/>
    <xf numFmtId="0" fontId="0" fillId="4" borderId="10" xfId="0" applyFill="1" applyBorder="1"/>
    <xf numFmtId="0" fontId="0" fillId="4" borderId="11" xfId="0" applyFill="1" applyBorder="1"/>
    <xf numFmtId="0" fontId="0" fillId="2" borderId="2" xfId="0" applyFill="1" applyBorder="1"/>
    <xf numFmtId="0" fontId="0" fillId="2" borderId="3" xfId="0" applyFill="1" applyBorder="1"/>
    <xf numFmtId="0" fontId="0" fillId="2" borderId="12" xfId="0" applyFill="1" applyBorder="1"/>
    <xf numFmtId="0" fontId="5" fillId="2" borderId="2" xfId="0" applyFont="1" applyFill="1" applyBorder="1"/>
    <xf numFmtId="0" fontId="2" fillId="2" borderId="0" xfId="0" applyFont="1" applyFill="1"/>
    <xf numFmtId="0" fontId="0" fillId="4" borderId="13" xfId="0" applyFill="1" applyBorder="1"/>
    <xf numFmtId="0" fontId="0" fillId="4" borderId="14" xfId="0" applyFill="1" applyBorder="1"/>
    <xf numFmtId="0" fontId="0" fillId="4" borderId="15" xfId="0" applyFill="1" applyBorder="1"/>
    <xf numFmtId="1" fontId="7" fillId="2" borderId="1" xfId="0" applyNumberFormat="1" applyFont="1" applyFill="1" applyBorder="1" applyAlignment="1" applyProtection="1">
      <alignment horizontal="left" vertical="center" wrapText="1"/>
      <protection hidden="1"/>
    </xf>
    <xf numFmtId="44" fontId="7" fillId="2" borderId="1" xfId="1" applyFont="1" applyFill="1" applyBorder="1" applyAlignment="1" applyProtection="1">
      <alignment horizontal="center" vertical="center" wrapText="1"/>
      <protection hidden="1"/>
    </xf>
    <xf numFmtId="0" fontId="7" fillId="2" borderId="1" xfId="0" applyFont="1" applyFill="1" applyBorder="1" applyAlignment="1" applyProtection="1">
      <alignment horizontal="center" vertical="center" wrapText="1"/>
      <protection hidden="1"/>
    </xf>
    <xf numFmtId="44" fontId="7" fillId="2" borderId="1" xfId="0" applyNumberFormat="1" applyFont="1" applyFill="1" applyBorder="1" applyAlignment="1" applyProtection="1">
      <alignment horizontal="center" vertical="center" wrapText="1"/>
      <protection hidden="1"/>
    </xf>
    <xf numFmtId="0" fontId="8" fillId="2" borderId="0" xfId="0" applyFont="1" applyFill="1"/>
    <xf numFmtId="0" fontId="7" fillId="2" borderId="0" xfId="0" applyFont="1" applyFill="1"/>
    <xf numFmtId="0" fontId="9" fillId="2" borderId="0" xfId="0" applyFont="1" applyFill="1"/>
    <xf numFmtId="164" fontId="0" fillId="2" borderId="0" xfId="0" applyNumberFormat="1" applyFill="1"/>
    <xf numFmtId="164" fontId="0" fillId="0" borderId="0" xfId="0" applyNumberFormat="1"/>
    <xf numFmtId="164" fontId="8" fillId="2" borderId="0" xfId="0" applyNumberFormat="1" applyFont="1" applyFill="1"/>
    <xf numFmtId="164" fontId="2" fillId="2" borderId="0" xfId="0" applyNumberFormat="1" applyFont="1" applyFill="1"/>
    <xf numFmtId="9" fontId="0" fillId="2" borderId="0" xfId="2" applyFont="1" applyFill="1"/>
    <xf numFmtId="9" fontId="0" fillId="0" borderId="0" xfId="2" applyFont="1"/>
    <xf numFmtId="9" fontId="8" fillId="2" borderId="0" xfId="2" applyFont="1" applyFill="1"/>
    <xf numFmtId="9" fontId="2" fillId="2" borderId="0" xfId="2" applyFont="1" applyFill="1"/>
    <xf numFmtId="165" fontId="0" fillId="0" borderId="0" xfId="2" applyNumberFormat="1" applyFont="1"/>
    <xf numFmtId="164" fontId="2" fillId="2" borderId="0" xfId="1" applyNumberFormat="1" applyFont="1" applyFill="1"/>
    <xf numFmtId="164" fontId="0" fillId="0" borderId="0" xfId="1" applyNumberFormat="1" applyFont="1"/>
    <xf numFmtId="164" fontId="0" fillId="2" borderId="0" xfId="1" applyNumberFormat="1" applyFont="1" applyFill="1"/>
    <xf numFmtId="165" fontId="2" fillId="2" borderId="0" xfId="2" applyNumberFormat="1" applyFont="1" applyFill="1"/>
    <xf numFmtId="165" fontId="0" fillId="2" borderId="0" xfId="2" applyNumberFormat="1" applyFont="1" applyFill="1"/>
    <xf numFmtId="0" fontId="3" fillId="4" borderId="16" xfId="0" applyFont="1" applyFill="1" applyBorder="1"/>
    <xf numFmtId="165" fontId="0" fillId="4" borderId="16" xfId="2" applyNumberFormat="1" applyFont="1" applyFill="1" applyBorder="1"/>
    <xf numFmtId="44" fontId="0" fillId="4" borderId="16" xfId="1" applyFont="1" applyFill="1" applyBorder="1"/>
    <xf numFmtId="164" fontId="0" fillId="4" borderId="16" xfId="0" applyNumberFormat="1" applyFill="1" applyBorder="1"/>
    <xf numFmtId="0" fontId="3" fillId="4" borderId="17" xfId="0" applyFont="1" applyFill="1" applyBorder="1"/>
    <xf numFmtId="44" fontId="0" fillId="4" borderId="17" xfId="1" applyFont="1" applyFill="1" applyBorder="1"/>
    <xf numFmtId="164" fontId="0" fillId="4" borderId="17" xfId="0" applyNumberFormat="1" applyFill="1" applyBorder="1"/>
    <xf numFmtId="0" fontId="3" fillId="4" borderId="18" xfId="0" applyFont="1" applyFill="1" applyBorder="1"/>
    <xf numFmtId="165" fontId="0" fillId="4" borderId="18" xfId="2" applyNumberFormat="1" applyFont="1" applyFill="1" applyBorder="1"/>
    <xf numFmtId="44" fontId="0" fillId="4" borderId="18" xfId="1" applyFont="1" applyFill="1" applyBorder="1"/>
    <xf numFmtId="164" fontId="0" fillId="4" borderId="18" xfId="0" applyNumberFormat="1" applyFill="1" applyBorder="1"/>
    <xf numFmtId="0" fontId="0" fillId="4" borderId="16" xfId="0" applyFill="1" applyBorder="1"/>
    <xf numFmtId="0" fontId="0" fillId="4" borderId="17" xfId="0" applyFill="1" applyBorder="1"/>
    <xf numFmtId="0" fontId="0" fillId="4" borderId="18" xfId="0" applyFill="1" applyBorder="1"/>
    <xf numFmtId="164" fontId="0" fillId="5" borderId="0" xfId="0" applyNumberFormat="1" applyFill="1"/>
    <xf numFmtId="0" fontId="0" fillId="6" borderId="16" xfId="0" applyFill="1" applyBorder="1"/>
    <xf numFmtId="0" fontId="0" fillId="6" borderId="0" xfId="0" applyFill="1"/>
    <xf numFmtId="3" fontId="3" fillId="4" borderId="16" xfId="0" applyNumberFormat="1" applyFont="1" applyFill="1" applyBorder="1" applyAlignment="1">
      <alignment horizontal="left"/>
    </xf>
    <xf numFmtId="3" fontId="3" fillId="4" borderId="17" xfId="0" applyNumberFormat="1" applyFont="1" applyFill="1" applyBorder="1" applyAlignment="1">
      <alignment horizontal="left"/>
    </xf>
    <xf numFmtId="3" fontId="3" fillId="4" borderId="18" xfId="0" applyNumberFormat="1" applyFont="1" applyFill="1" applyBorder="1" applyAlignment="1">
      <alignment horizontal="left"/>
    </xf>
    <xf numFmtId="0" fontId="8" fillId="4" borderId="7" xfId="0" applyFont="1" applyFill="1" applyBorder="1"/>
    <xf numFmtId="0" fontId="0" fillId="3" borderId="1" xfId="0" applyFill="1" applyBorder="1" applyProtection="1">
      <protection locked="0"/>
    </xf>
    <xf numFmtId="0" fontId="0" fillId="3" borderId="13" xfId="0" applyFill="1" applyBorder="1" applyProtection="1">
      <protection locked="0"/>
    </xf>
    <xf numFmtId="0" fontId="0" fillId="3" borderId="15" xfId="0" applyFill="1" applyBorder="1" applyProtection="1">
      <protection locked="0"/>
    </xf>
    <xf numFmtId="0" fontId="0" fillId="3" borderId="14" xfId="0" applyFill="1" applyBorder="1" applyProtection="1">
      <protection locked="0"/>
    </xf>
    <xf numFmtId="164" fontId="0" fillId="3" borderId="16" xfId="0" applyNumberFormat="1" applyFill="1" applyBorder="1" applyProtection="1">
      <protection locked="0"/>
    </xf>
    <xf numFmtId="164" fontId="0" fillId="3" borderId="17" xfId="0" applyNumberFormat="1" applyFill="1" applyBorder="1" applyProtection="1">
      <protection locked="0"/>
    </xf>
    <xf numFmtId="164" fontId="0" fillId="3" borderId="18" xfId="0" applyNumberFormat="1" applyFill="1" applyBorder="1" applyProtection="1">
      <protection locked="0"/>
    </xf>
    <xf numFmtId="0" fontId="0" fillId="4" borderId="16" xfId="0" applyFill="1" applyBorder="1" applyProtection="1">
      <protection locked="0"/>
    </xf>
    <xf numFmtId="0" fontId="0" fillId="4" borderId="17" xfId="0" applyFill="1" applyBorder="1" applyProtection="1">
      <protection locked="0"/>
    </xf>
    <xf numFmtId="0" fontId="0" fillId="4" borderId="18" xfId="0" applyFill="1" applyBorder="1" applyProtection="1">
      <protection locked="0"/>
    </xf>
    <xf numFmtId="10" fontId="0" fillId="3" borderId="1" xfId="2" applyNumberFormat="1" applyFont="1" applyFill="1" applyBorder="1" applyProtection="1">
      <protection locked="0"/>
    </xf>
    <xf numFmtId="10" fontId="0" fillId="4" borderId="16" xfId="2" applyNumberFormat="1" applyFont="1" applyFill="1" applyBorder="1"/>
    <xf numFmtId="10" fontId="0" fillId="4" borderId="17" xfId="2" applyNumberFormat="1" applyFont="1" applyFill="1" applyBorder="1"/>
    <xf numFmtId="10" fontId="0" fillId="4" borderId="18" xfId="2" applyNumberFormat="1" applyFont="1" applyFill="1" applyBorder="1"/>
    <xf numFmtId="0" fontId="0" fillId="7" borderId="7" xfId="0" applyFill="1" applyBorder="1"/>
    <xf numFmtId="0" fontId="0" fillId="7" borderId="0" xfId="0" applyFill="1"/>
    <xf numFmtId="0" fontId="0" fillId="2" borderId="12" xfId="0" applyFill="1" applyBorder="1" applyProtection="1">
      <protection locked="0"/>
    </xf>
    <xf numFmtId="0" fontId="0" fillId="4" borderId="6" xfId="0" applyFill="1" applyBorder="1" applyProtection="1">
      <protection locked="0"/>
    </xf>
    <xf numFmtId="0" fontId="0" fillId="4" borderId="8" xfId="0" applyFill="1" applyBorder="1" applyProtection="1">
      <protection locked="0"/>
    </xf>
    <xf numFmtId="0" fontId="0" fillId="4" borderId="11" xfId="0" applyFill="1" applyBorder="1" applyProtection="1">
      <protection locked="0"/>
    </xf>
    <xf numFmtId="0" fontId="0" fillId="4" borderId="0" xfId="0" applyFill="1" applyProtection="1">
      <protection locked="0"/>
    </xf>
    <xf numFmtId="44" fontId="7" fillId="2" borderId="1" xfId="0" applyNumberFormat="1" applyFont="1" applyFill="1" applyBorder="1" applyAlignment="1" applyProtection="1">
      <alignment horizontal="center" vertical="center" wrapText="1"/>
      <protection locked="0" hidden="1"/>
    </xf>
    <xf numFmtId="164" fontId="0" fillId="2" borderId="0" xfId="0" applyNumberFormat="1" applyFill="1" applyProtection="1">
      <protection locked="0"/>
    </xf>
    <xf numFmtId="0" fontId="0" fillId="0" borderId="0" xfId="0" applyProtection="1">
      <protection locked="0"/>
    </xf>
    <xf numFmtId="0" fontId="0" fillId="2" borderId="0" xfId="0" applyFill="1" applyProtection="1">
      <protection locked="0"/>
    </xf>
    <xf numFmtId="0" fontId="2" fillId="2" borderId="0" xfId="0" applyFont="1" applyFill="1" applyProtection="1">
      <protection locked="0"/>
    </xf>
    <xf numFmtId="0" fontId="0" fillId="6" borderId="0" xfId="0" applyFill="1" applyProtection="1">
      <protection locked="0"/>
    </xf>
    <xf numFmtId="0" fontId="2" fillId="2" borderId="1" xfId="0" applyFont="1" applyFill="1" applyBorder="1" applyAlignment="1">
      <alignment horizontal="center" vertical="center"/>
    </xf>
    <xf numFmtId="0" fontId="10" fillId="0" borderId="3" xfId="0" applyFont="1" applyBorder="1" applyAlignment="1">
      <alignment horizontal="left" wrapText="1"/>
    </xf>
  </cellXfs>
  <cellStyles count="5">
    <cellStyle name="Procent" xfId="2" builtinId="5"/>
    <cellStyle name="Standaard" xfId="0" builtinId="0"/>
    <cellStyle name="Standaard 2" xfId="3" xr:uid="{BB8192FC-CFD3-4252-8B94-A556D2E8EB66}"/>
    <cellStyle name="Valuta" xfId="1" builtinId="4"/>
    <cellStyle name="Valuta 2" xfId="4" xr:uid="{248733AC-AEFA-4E63-A9B6-A9333D272864}"/>
  </cellStyles>
  <dxfs count="0"/>
  <tableStyles count="0" defaultTableStyle="TableStyleMedium2" defaultPivotStyle="PivotStyleMedium9"/>
  <colors>
    <mruColors>
      <color rgb="FF5B9BD5"/>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36"/>
  <sheetViews>
    <sheetView tabSelected="1" zoomScale="115" zoomScaleNormal="115" workbookViewId="0"/>
  </sheetViews>
  <sheetFormatPr defaultRowHeight="14.4" x14ac:dyDescent="0.3"/>
  <cols>
    <col min="1" max="1" width="3.21875" customWidth="1"/>
    <col min="2" max="2" width="53.21875" customWidth="1"/>
    <col min="3" max="3" width="21" customWidth="1"/>
    <col min="4" max="4" width="19.44140625" customWidth="1"/>
    <col min="5" max="5" width="20.21875" customWidth="1"/>
    <col min="7" max="7" width="15.44140625" customWidth="1"/>
    <col min="8" max="8" width="46.44140625" customWidth="1"/>
  </cols>
  <sheetData>
    <row r="2" spans="2:8" ht="18" x14ac:dyDescent="0.35">
      <c r="B2" s="24" t="s">
        <v>187</v>
      </c>
      <c r="C2" s="22"/>
      <c r="D2" s="22"/>
      <c r="E2" s="23"/>
    </row>
    <row r="3" spans="2:8" ht="30" customHeight="1" x14ac:dyDescent="0.3">
      <c r="B3" s="99" t="s">
        <v>188</v>
      </c>
      <c r="C3" s="99"/>
      <c r="D3" s="99"/>
      <c r="E3" s="99"/>
    </row>
    <row r="4" spans="2:8" x14ac:dyDescent="0.3">
      <c r="B4" s="12" t="s">
        <v>167</v>
      </c>
      <c r="C4" s="13"/>
      <c r="D4" s="13"/>
      <c r="E4" s="14"/>
      <c r="G4" s="98" t="s">
        <v>21</v>
      </c>
      <c r="H4" s="98"/>
    </row>
    <row r="5" spans="2:8" x14ac:dyDescent="0.3">
      <c r="B5" s="15" t="s">
        <v>17</v>
      </c>
      <c r="C5" s="5"/>
      <c r="D5" s="5"/>
      <c r="E5" s="16"/>
      <c r="G5" s="6" t="s">
        <v>22</v>
      </c>
      <c r="H5" s="71"/>
    </row>
    <row r="6" spans="2:8" x14ac:dyDescent="0.3">
      <c r="B6" s="15" t="s">
        <v>18</v>
      </c>
      <c r="C6" s="5"/>
      <c r="D6" s="5"/>
      <c r="E6" s="16"/>
      <c r="G6" s="6" t="s">
        <v>23</v>
      </c>
      <c r="H6" s="71"/>
    </row>
    <row r="7" spans="2:8" x14ac:dyDescent="0.3">
      <c r="B7" s="15" t="s">
        <v>170</v>
      </c>
      <c r="C7" s="5"/>
      <c r="D7" s="5"/>
      <c r="E7" s="16"/>
      <c r="G7" s="6" t="s">
        <v>24</v>
      </c>
      <c r="H7" s="71"/>
    </row>
    <row r="8" spans="2:8" x14ac:dyDescent="0.3">
      <c r="B8" s="15" t="s">
        <v>164</v>
      </c>
      <c r="C8" s="5"/>
      <c r="D8" s="5"/>
      <c r="E8" s="16"/>
      <c r="G8" s="26" t="s">
        <v>25</v>
      </c>
      <c r="H8" s="72"/>
    </row>
    <row r="9" spans="2:8" x14ac:dyDescent="0.3">
      <c r="B9" s="85" t="s">
        <v>173</v>
      </c>
      <c r="C9" s="86"/>
      <c r="D9" s="5"/>
      <c r="E9" s="16"/>
      <c r="G9" s="28"/>
      <c r="H9" s="73"/>
    </row>
    <row r="10" spans="2:8" x14ac:dyDescent="0.3">
      <c r="B10" s="15" t="s">
        <v>174</v>
      </c>
      <c r="C10" s="5"/>
      <c r="D10" s="5"/>
      <c r="E10" s="16"/>
      <c r="G10" s="28"/>
      <c r="H10" s="73"/>
    </row>
    <row r="11" spans="2:8" x14ac:dyDescent="0.3">
      <c r="B11" s="15" t="s">
        <v>19</v>
      </c>
      <c r="C11" s="5"/>
      <c r="D11" s="5"/>
      <c r="E11" s="16"/>
      <c r="G11" s="27"/>
      <c r="H11" s="74"/>
    </row>
    <row r="12" spans="2:8" x14ac:dyDescent="0.3">
      <c r="B12" s="15"/>
      <c r="C12" s="5"/>
      <c r="D12" s="5"/>
      <c r="E12" s="16"/>
      <c r="G12" s="6" t="s">
        <v>26</v>
      </c>
      <c r="H12" s="71"/>
    </row>
    <row r="13" spans="2:8" x14ac:dyDescent="0.3">
      <c r="B13" s="15"/>
      <c r="C13" s="5"/>
      <c r="D13" s="5"/>
      <c r="E13" s="16"/>
    </row>
    <row r="14" spans="2:8" x14ac:dyDescent="0.3">
      <c r="B14" s="15" t="s">
        <v>16</v>
      </c>
      <c r="C14" s="5"/>
      <c r="D14" s="5"/>
      <c r="E14" s="16"/>
    </row>
    <row r="15" spans="2:8" x14ac:dyDescent="0.3">
      <c r="B15" s="15"/>
      <c r="C15" s="5"/>
      <c r="D15" s="5"/>
      <c r="E15" s="16"/>
    </row>
    <row r="16" spans="2:8" x14ac:dyDescent="0.3">
      <c r="B16" s="17" t="s">
        <v>166</v>
      </c>
      <c r="C16" s="5"/>
      <c r="D16" s="5"/>
      <c r="E16" s="16"/>
    </row>
    <row r="17" spans="2:5" x14ac:dyDescent="0.3">
      <c r="B17" s="15" t="s">
        <v>165</v>
      </c>
      <c r="C17" s="5"/>
      <c r="D17" s="5"/>
      <c r="E17" s="16"/>
    </row>
    <row r="18" spans="2:5" x14ac:dyDescent="0.3">
      <c r="B18" s="18" t="s">
        <v>20</v>
      </c>
      <c r="C18" s="19"/>
      <c r="D18" s="19"/>
      <c r="E18" s="20"/>
    </row>
    <row r="20" spans="2:5" x14ac:dyDescent="0.3">
      <c r="B20" s="21" t="s">
        <v>162</v>
      </c>
      <c r="C20" s="22"/>
      <c r="D20" s="22"/>
      <c r="E20" s="23"/>
    </row>
    <row r="21" spans="2:5" ht="22.5" customHeight="1" x14ac:dyDescent="0.3">
      <c r="B21" s="6"/>
      <c r="C21" s="7" t="s">
        <v>152</v>
      </c>
      <c r="D21" s="10" t="s">
        <v>0</v>
      </c>
      <c r="E21" s="7" t="s">
        <v>153</v>
      </c>
    </row>
    <row r="22" spans="2:5" ht="30" customHeight="1" x14ac:dyDescent="0.3">
      <c r="B22" s="8" t="s">
        <v>3</v>
      </c>
      <c r="C22" s="9">
        <v>9471.4399999999987</v>
      </c>
      <c r="D22" s="81"/>
      <c r="E22" s="9">
        <f>C22-(C22*D22)</f>
        <v>9471.4399999999987</v>
      </c>
    </row>
    <row r="23" spans="2:5" ht="28.8" x14ac:dyDescent="0.3">
      <c r="B23" s="8" t="s">
        <v>2</v>
      </c>
      <c r="C23" s="9">
        <v>2917.6800000000003</v>
      </c>
      <c r="D23" s="81"/>
      <c r="E23" s="9">
        <f>C23-(C23*D23)</f>
        <v>2917.6800000000003</v>
      </c>
    </row>
    <row r="24" spans="2:5" x14ac:dyDescent="0.3">
      <c r="B24" s="8" t="s">
        <v>4</v>
      </c>
      <c r="C24" s="9">
        <v>9331.6220000000012</v>
      </c>
      <c r="D24" s="81"/>
      <c r="E24" s="9">
        <f t="shared" ref="E24:E33" si="0">C24-(C24*D24)</f>
        <v>9331.6220000000012</v>
      </c>
    </row>
    <row r="25" spans="2:5" x14ac:dyDescent="0.3">
      <c r="B25" s="6" t="s">
        <v>5</v>
      </c>
      <c r="C25" s="9">
        <v>1461.62</v>
      </c>
      <c r="D25" s="81"/>
      <c r="E25" s="9">
        <f t="shared" si="0"/>
        <v>1461.62</v>
      </c>
    </row>
    <row r="26" spans="2:5" ht="46.5" customHeight="1" x14ac:dyDescent="0.3">
      <c r="B26" s="8" t="s">
        <v>6</v>
      </c>
      <c r="C26" s="9">
        <v>5766.949999999998</v>
      </c>
      <c r="D26" s="81"/>
      <c r="E26" s="9">
        <f t="shared" si="0"/>
        <v>5766.949999999998</v>
      </c>
    </row>
    <row r="27" spans="2:5" x14ac:dyDescent="0.3">
      <c r="B27" s="6" t="s">
        <v>7</v>
      </c>
      <c r="C27" s="9">
        <v>16336.540000000003</v>
      </c>
      <c r="D27" s="81"/>
      <c r="E27" s="9">
        <f t="shared" si="0"/>
        <v>16336.540000000003</v>
      </c>
    </row>
    <row r="28" spans="2:5" ht="43.2" x14ac:dyDescent="0.3">
      <c r="B28" s="8" t="s">
        <v>8</v>
      </c>
      <c r="C28" s="9">
        <v>11091.88</v>
      </c>
      <c r="D28" s="81"/>
      <c r="E28" s="9">
        <f t="shared" si="0"/>
        <v>11091.88</v>
      </c>
    </row>
    <row r="29" spans="2:5" ht="28.8" x14ac:dyDescent="0.3">
      <c r="B29" s="8" t="s">
        <v>9</v>
      </c>
      <c r="C29" s="9">
        <v>2146.6099999999997</v>
      </c>
      <c r="D29" s="81"/>
      <c r="E29" s="9">
        <f t="shared" si="0"/>
        <v>2146.6099999999997</v>
      </c>
    </row>
    <row r="30" spans="2:5" ht="86.4" x14ac:dyDescent="0.3">
      <c r="B30" s="8" t="s">
        <v>10</v>
      </c>
      <c r="C30" s="9">
        <v>8839.760000000002</v>
      </c>
      <c r="D30" s="81"/>
      <c r="E30" s="9">
        <f t="shared" si="0"/>
        <v>8839.760000000002</v>
      </c>
    </row>
    <row r="31" spans="2:5" x14ac:dyDescent="0.3">
      <c r="B31" s="6" t="s">
        <v>28</v>
      </c>
      <c r="C31" s="9">
        <v>4700.2199999999993</v>
      </c>
      <c r="D31" s="81"/>
      <c r="E31" s="9">
        <f t="shared" si="0"/>
        <v>4700.2199999999993</v>
      </c>
    </row>
    <row r="32" spans="2:5" x14ac:dyDescent="0.3">
      <c r="B32" s="6" t="s">
        <v>15</v>
      </c>
      <c r="C32" s="9">
        <v>749.88</v>
      </c>
      <c r="D32" s="81"/>
      <c r="E32" s="9">
        <f t="shared" si="0"/>
        <v>749.88</v>
      </c>
    </row>
    <row r="33" spans="2:5" ht="76.5" customHeight="1" x14ac:dyDescent="0.3">
      <c r="B33" s="8" t="s">
        <v>186</v>
      </c>
      <c r="C33" s="9">
        <v>4654.0600000000004</v>
      </c>
      <c r="D33" s="81"/>
      <c r="E33" s="9">
        <f t="shared" si="0"/>
        <v>4654.0600000000004</v>
      </c>
    </row>
    <row r="34" spans="2:5" x14ac:dyDescent="0.3">
      <c r="B34" s="6"/>
      <c r="C34" s="2">
        <f>SUM(C22:C33)</f>
        <v>77468.262000000002</v>
      </c>
      <c r="D34" s="11"/>
      <c r="E34" s="2">
        <f>SUM(E22:E33)</f>
        <v>77468.262000000002</v>
      </c>
    </row>
    <row r="36" spans="2:5" x14ac:dyDescent="0.3">
      <c r="B36" s="3" t="s">
        <v>154</v>
      </c>
    </row>
  </sheetData>
  <sheetProtection algorithmName="SHA-512" hashValue="xsizZm8nVmDOiYY4yjG2D5SAZTNqbHhWt0UcDKuM5wLvtfd8wbg514AzxTnqmNhj8EhMiSgZC4DLD0TLRmnZ4A==" saltValue="B8yg3F01OQ3Ui63sE/ESDQ==" spinCount="100000" sheet="1" objects="1" scenarios="1"/>
  <mergeCells count="2">
    <mergeCell ref="G4:H4"/>
    <mergeCell ref="B3:E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1D14-9631-42D6-BECC-8B18228191A2}">
  <dimension ref="B2:I166"/>
  <sheetViews>
    <sheetView zoomScale="74" zoomScaleNormal="85" workbookViewId="0">
      <pane ySplit="16" topLeftCell="A17" activePane="bottomLeft" state="frozen"/>
      <selection pane="bottomLeft" activeCell="B19" sqref="B19"/>
    </sheetView>
  </sheetViews>
  <sheetFormatPr defaultRowHeight="14.4" x14ac:dyDescent="0.3"/>
  <cols>
    <col min="1" max="1" width="3.21875" customWidth="1"/>
    <col min="2" max="2" width="93.5546875" customWidth="1"/>
    <col min="3" max="3" width="14.21875" customWidth="1"/>
    <col min="4" max="4" width="16.77734375" customWidth="1"/>
    <col min="5" max="5" width="20.21875" customWidth="1"/>
    <col min="6" max="6" width="18.21875" customWidth="1"/>
    <col min="7" max="7" width="16.5546875" customWidth="1"/>
    <col min="8" max="8" width="126.6640625" style="94" customWidth="1"/>
    <col min="9" max="9" width="54.21875" customWidth="1"/>
  </cols>
  <sheetData>
    <row r="2" spans="2:9" ht="18" x14ac:dyDescent="0.35">
      <c r="B2" s="24" t="s">
        <v>27</v>
      </c>
      <c r="C2" s="22"/>
      <c r="D2" s="22"/>
      <c r="E2" s="22"/>
      <c r="F2" s="22"/>
      <c r="G2" s="23"/>
      <c r="H2" s="87"/>
    </row>
    <row r="4" spans="2:9" x14ac:dyDescent="0.3">
      <c r="B4" s="12" t="s">
        <v>167</v>
      </c>
      <c r="C4" s="13"/>
      <c r="D4" s="13"/>
      <c r="E4" s="13"/>
      <c r="F4" s="13"/>
      <c r="G4" s="13"/>
      <c r="H4" s="88"/>
    </row>
    <row r="5" spans="2:9" x14ac:dyDescent="0.3">
      <c r="B5" s="15" t="s">
        <v>17</v>
      </c>
      <c r="C5" s="5"/>
      <c r="D5" s="5"/>
      <c r="E5" s="5"/>
      <c r="F5" s="5"/>
      <c r="G5" s="5"/>
      <c r="H5" s="89"/>
    </row>
    <row r="6" spans="2:9" x14ac:dyDescent="0.3">
      <c r="B6" s="15" t="s">
        <v>18</v>
      </c>
      <c r="C6" s="5"/>
      <c r="D6" s="5"/>
      <c r="E6" s="5"/>
      <c r="F6" s="5"/>
      <c r="G6" s="5"/>
      <c r="H6" s="89"/>
    </row>
    <row r="7" spans="2:9" x14ac:dyDescent="0.3">
      <c r="B7" s="15" t="s">
        <v>172</v>
      </c>
      <c r="C7" s="5"/>
      <c r="D7" s="5"/>
      <c r="E7" s="5"/>
      <c r="F7" s="5"/>
      <c r="G7" s="5"/>
      <c r="H7" s="89"/>
    </row>
    <row r="8" spans="2:9" x14ac:dyDescent="0.3">
      <c r="B8" s="15" t="s">
        <v>168</v>
      </c>
      <c r="C8" s="5"/>
      <c r="D8" s="5"/>
      <c r="E8" s="5"/>
      <c r="F8" s="5"/>
      <c r="G8" s="5"/>
      <c r="H8" s="89"/>
    </row>
    <row r="9" spans="2:9" x14ac:dyDescent="0.3">
      <c r="B9" s="70" t="s">
        <v>183</v>
      </c>
      <c r="C9" s="5"/>
      <c r="D9" s="5"/>
      <c r="E9" s="5"/>
      <c r="F9" s="5"/>
      <c r="G9" s="5"/>
      <c r="H9" s="89"/>
    </row>
    <row r="10" spans="2:9" x14ac:dyDescent="0.3">
      <c r="B10" s="15" t="s">
        <v>179</v>
      </c>
      <c r="C10" s="5"/>
      <c r="D10" s="5"/>
      <c r="E10" s="5"/>
      <c r="F10" s="5"/>
      <c r="G10" s="5"/>
      <c r="H10" s="89"/>
    </row>
    <row r="11" spans="2:9" x14ac:dyDescent="0.3">
      <c r="B11" s="15" t="s">
        <v>19</v>
      </c>
      <c r="C11" s="5"/>
      <c r="D11" s="5"/>
      <c r="E11" s="5"/>
      <c r="F11" s="5"/>
      <c r="G11" s="5"/>
      <c r="H11" s="89"/>
    </row>
    <row r="12" spans="2:9" x14ac:dyDescent="0.3">
      <c r="B12" s="15"/>
      <c r="C12" s="5"/>
      <c r="D12" s="5"/>
      <c r="E12" s="5"/>
      <c r="F12" s="5"/>
      <c r="G12" s="5"/>
      <c r="H12" s="89"/>
    </row>
    <row r="13" spans="2:9" x14ac:dyDescent="0.3">
      <c r="B13" s="18" t="s">
        <v>184</v>
      </c>
      <c r="C13" s="19"/>
      <c r="D13" s="19"/>
      <c r="E13" s="19"/>
      <c r="F13" s="19"/>
      <c r="G13" s="19"/>
      <c r="H13" s="90"/>
    </row>
    <row r="14" spans="2:9" x14ac:dyDescent="0.3">
      <c r="B14" s="5" t="s">
        <v>185</v>
      </c>
      <c r="C14" s="5"/>
      <c r="D14" s="5"/>
      <c r="E14" s="5"/>
      <c r="F14" s="5"/>
      <c r="G14" s="5"/>
      <c r="H14" s="91"/>
    </row>
    <row r="16" spans="2:9" ht="39" customHeight="1" x14ac:dyDescent="0.3">
      <c r="B16" s="29" t="s">
        <v>11</v>
      </c>
      <c r="C16" s="31" t="s">
        <v>169</v>
      </c>
      <c r="D16" s="30" t="s">
        <v>161</v>
      </c>
      <c r="E16" s="30" t="s">
        <v>163</v>
      </c>
      <c r="F16" s="31" t="s">
        <v>12</v>
      </c>
      <c r="G16" s="32" t="s">
        <v>13</v>
      </c>
      <c r="H16" s="92" t="s">
        <v>175</v>
      </c>
      <c r="I16" s="3"/>
    </row>
    <row r="18" spans="2:8" x14ac:dyDescent="0.3">
      <c r="B18" s="25" t="s">
        <v>29</v>
      </c>
      <c r="C18" s="1"/>
      <c r="D18" s="36"/>
      <c r="E18" s="1"/>
      <c r="F18" s="36"/>
      <c r="G18" s="36"/>
      <c r="H18" s="93"/>
    </row>
    <row r="19" spans="2:8" x14ac:dyDescent="0.3">
      <c r="B19" s="50" t="s">
        <v>30</v>
      </c>
      <c r="C19" s="67">
        <v>38</v>
      </c>
      <c r="D19" s="75">
        <v>0</v>
      </c>
      <c r="E19" s="82">
        <f>'A- Kortings % productcategorien'!$D$22</f>
        <v>0</v>
      </c>
      <c r="F19" s="52">
        <f>D19-(E19*D19)</f>
        <v>0</v>
      </c>
      <c r="G19" s="53">
        <f>F19*C19</f>
        <v>0</v>
      </c>
      <c r="H19" s="78"/>
    </row>
    <row r="20" spans="2:8" x14ac:dyDescent="0.3">
      <c r="B20" s="54" t="s">
        <v>158</v>
      </c>
      <c r="C20" s="68">
        <v>101</v>
      </c>
      <c r="D20" s="76">
        <v>0</v>
      </c>
      <c r="E20" s="83">
        <f>'A- Kortings % productcategorien'!$D$22</f>
        <v>0</v>
      </c>
      <c r="F20" s="55">
        <f t="shared" ref="F20:F28" si="0">D20-(E20*D20)</f>
        <v>0</v>
      </c>
      <c r="G20" s="56">
        <f t="shared" ref="G20:G28" si="1">F20*C20</f>
        <v>0</v>
      </c>
      <c r="H20" s="79"/>
    </row>
    <row r="21" spans="2:8" x14ac:dyDescent="0.3">
      <c r="B21" s="54" t="s">
        <v>31</v>
      </c>
      <c r="C21" s="68">
        <v>55</v>
      </c>
      <c r="D21" s="76">
        <v>0</v>
      </c>
      <c r="E21" s="83">
        <f>'A- Kortings % productcategorien'!$D$22</f>
        <v>0</v>
      </c>
      <c r="F21" s="55">
        <f t="shared" si="0"/>
        <v>0</v>
      </c>
      <c r="G21" s="56">
        <f t="shared" si="1"/>
        <v>0</v>
      </c>
      <c r="H21" s="79"/>
    </row>
    <row r="22" spans="2:8" x14ac:dyDescent="0.3">
      <c r="B22" s="54" t="s">
        <v>32</v>
      </c>
      <c r="C22" s="68">
        <v>53</v>
      </c>
      <c r="D22" s="76">
        <v>0</v>
      </c>
      <c r="E22" s="83">
        <f>'A- Kortings % productcategorien'!$D$22</f>
        <v>0</v>
      </c>
      <c r="F22" s="55">
        <f t="shared" si="0"/>
        <v>0</v>
      </c>
      <c r="G22" s="56">
        <f t="shared" si="1"/>
        <v>0</v>
      </c>
      <c r="H22" s="79"/>
    </row>
    <row r="23" spans="2:8" x14ac:dyDescent="0.3">
      <c r="B23" s="54" t="s">
        <v>33</v>
      </c>
      <c r="C23" s="68">
        <v>42</v>
      </c>
      <c r="D23" s="76">
        <v>0</v>
      </c>
      <c r="E23" s="83">
        <f>'A- Kortings % productcategorien'!$D$22</f>
        <v>0</v>
      </c>
      <c r="F23" s="55">
        <f t="shared" si="0"/>
        <v>0</v>
      </c>
      <c r="G23" s="56">
        <f t="shared" si="1"/>
        <v>0</v>
      </c>
      <c r="H23" s="79"/>
    </row>
    <row r="24" spans="2:8" x14ac:dyDescent="0.3">
      <c r="B24" s="54" t="s">
        <v>34</v>
      </c>
      <c r="C24" s="68">
        <v>6</v>
      </c>
      <c r="D24" s="76">
        <v>0</v>
      </c>
      <c r="E24" s="83">
        <f>'A- Kortings % productcategorien'!$D$22</f>
        <v>0</v>
      </c>
      <c r="F24" s="55">
        <f t="shared" si="0"/>
        <v>0</v>
      </c>
      <c r="G24" s="56">
        <f t="shared" si="1"/>
        <v>0</v>
      </c>
      <c r="H24" s="79"/>
    </row>
    <row r="25" spans="2:8" x14ac:dyDescent="0.3">
      <c r="B25" s="54" t="s">
        <v>36</v>
      </c>
      <c r="C25" s="68">
        <v>9</v>
      </c>
      <c r="D25" s="76">
        <v>0</v>
      </c>
      <c r="E25" s="83">
        <f>'A- Kortings % productcategorien'!$D$22</f>
        <v>0</v>
      </c>
      <c r="F25" s="55">
        <f t="shared" si="0"/>
        <v>0</v>
      </c>
      <c r="G25" s="56">
        <f t="shared" si="1"/>
        <v>0</v>
      </c>
      <c r="H25" s="79"/>
    </row>
    <row r="26" spans="2:8" x14ac:dyDescent="0.3">
      <c r="B26" s="54" t="s">
        <v>35</v>
      </c>
      <c r="C26" s="68">
        <v>5</v>
      </c>
      <c r="D26" s="76">
        <v>0</v>
      </c>
      <c r="E26" s="83">
        <f>'A- Kortings % productcategorien'!$D$22</f>
        <v>0</v>
      </c>
      <c r="F26" s="55">
        <f t="shared" si="0"/>
        <v>0</v>
      </c>
      <c r="G26" s="56">
        <f t="shared" si="1"/>
        <v>0</v>
      </c>
      <c r="H26" s="79"/>
    </row>
    <row r="27" spans="2:8" x14ac:dyDescent="0.3">
      <c r="B27" s="54" t="s">
        <v>37</v>
      </c>
      <c r="C27" s="68">
        <v>130</v>
      </c>
      <c r="D27" s="76">
        <v>0</v>
      </c>
      <c r="E27" s="83">
        <f>'A- Kortings % productcategorien'!$D$22</f>
        <v>0</v>
      </c>
      <c r="F27" s="55">
        <f t="shared" si="0"/>
        <v>0</v>
      </c>
      <c r="G27" s="56">
        <f t="shared" si="1"/>
        <v>0</v>
      </c>
      <c r="H27" s="79"/>
    </row>
    <row r="28" spans="2:8" x14ac:dyDescent="0.3">
      <c r="B28" s="57" t="s">
        <v>38</v>
      </c>
      <c r="C28" s="69">
        <v>50</v>
      </c>
      <c r="D28" s="77">
        <v>0</v>
      </c>
      <c r="E28" s="84">
        <f>'A- Kortings % productcategorien'!$D$22</f>
        <v>0</v>
      </c>
      <c r="F28" s="59">
        <f t="shared" si="0"/>
        <v>0</v>
      </c>
      <c r="G28" s="60">
        <f t="shared" si="1"/>
        <v>0</v>
      </c>
      <c r="H28" s="80"/>
    </row>
    <row r="29" spans="2:8" x14ac:dyDescent="0.3">
      <c r="B29" s="4"/>
      <c r="D29" s="37"/>
      <c r="E29" s="44"/>
      <c r="F29" s="37"/>
      <c r="G29" s="37"/>
    </row>
    <row r="30" spans="2:8" x14ac:dyDescent="0.3">
      <c r="B30" s="34" t="s">
        <v>39</v>
      </c>
      <c r="C30" s="33"/>
      <c r="D30" s="38"/>
      <c r="E30" s="42"/>
      <c r="F30" s="38"/>
      <c r="G30" s="38"/>
      <c r="H30" s="95"/>
    </row>
    <row r="31" spans="2:8" x14ac:dyDescent="0.3">
      <c r="B31" s="54" t="s">
        <v>40</v>
      </c>
      <c r="C31" s="68">
        <v>12</v>
      </c>
      <c r="D31" s="76">
        <v>0</v>
      </c>
      <c r="E31" s="83">
        <f>'A- Kortings % productcategorien'!$D$23</f>
        <v>0</v>
      </c>
      <c r="F31" s="56">
        <f t="shared" ref="F31:F35" si="2">D31-(E31*D31)</f>
        <v>0</v>
      </c>
      <c r="G31" s="56">
        <f t="shared" ref="G31:G35" si="3">F31*C31</f>
        <v>0</v>
      </c>
      <c r="H31" s="78"/>
    </row>
    <row r="32" spans="2:8" x14ac:dyDescent="0.3">
      <c r="B32" s="54" t="s">
        <v>41</v>
      </c>
      <c r="C32" s="68">
        <v>18</v>
      </c>
      <c r="D32" s="76">
        <v>0</v>
      </c>
      <c r="E32" s="83">
        <f>'A- Kortings % productcategorien'!$D$23</f>
        <v>0</v>
      </c>
      <c r="F32" s="56">
        <f t="shared" si="2"/>
        <v>0</v>
      </c>
      <c r="G32" s="56">
        <f t="shared" si="3"/>
        <v>0</v>
      </c>
      <c r="H32" s="78"/>
    </row>
    <row r="33" spans="2:8" x14ac:dyDescent="0.3">
      <c r="B33" s="54" t="s">
        <v>42</v>
      </c>
      <c r="C33" s="68">
        <v>34</v>
      </c>
      <c r="D33" s="76">
        <v>0</v>
      </c>
      <c r="E33" s="83">
        <f>'A- Kortings % productcategorien'!$D$23</f>
        <v>0</v>
      </c>
      <c r="F33" s="56">
        <f t="shared" si="2"/>
        <v>0</v>
      </c>
      <c r="G33" s="56">
        <f t="shared" si="3"/>
        <v>0</v>
      </c>
      <c r="H33" s="79"/>
    </row>
    <row r="34" spans="2:8" x14ac:dyDescent="0.3">
      <c r="B34" s="54" t="s">
        <v>43</v>
      </c>
      <c r="C34" s="68">
        <v>19</v>
      </c>
      <c r="D34" s="76">
        <v>0</v>
      </c>
      <c r="E34" s="83">
        <f>'A- Kortings % productcategorien'!$D$23</f>
        <v>0</v>
      </c>
      <c r="F34" s="56">
        <f t="shared" si="2"/>
        <v>0</v>
      </c>
      <c r="G34" s="56">
        <f t="shared" si="3"/>
        <v>0</v>
      </c>
      <c r="H34" s="79"/>
    </row>
    <row r="35" spans="2:8" x14ac:dyDescent="0.3">
      <c r="B35" s="57" t="s">
        <v>44</v>
      </c>
      <c r="C35" s="69">
        <v>62</v>
      </c>
      <c r="D35" s="77">
        <v>0</v>
      </c>
      <c r="E35" s="84">
        <f>'A- Kortings % productcategorien'!$D$23</f>
        <v>0</v>
      </c>
      <c r="F35" s="60">
        <f t="shared" si="2"/>
        <v>0</v>
      </c>
      <c r="G35" s="60">
        <f t="shared" si="3"/>
        <v>0</v>
      </c>
      <c r="H35" s="80"/>
    </row>
    <row r="36" spans="2:8" x14ac:dyDescent="0.3">
      <c r="D36" s="37"/>
      <c r="E36" s="41"/>
      <c r="F36" s="37"/>
      <c r="G36" s="37"/>
    </row>
    <row r="37" spans="2:8" x14ac:dyDescent="0.3">
      <c r="B37" s="35" t="s">
        <v>45</v>
      </c>
      <c r="C37" s="1"/>
      <c r="D37" s="36"/>
      <c r="E37" s="40"/>
      <c r="F37" s="36"/>
      <c r="G37" s="36"/>
      <c r="H37" s="95"/>
    </row>
    <row r="38" spans="2:8" x14ac:dyDescent="0.3">
      <c r="B38" s="50" t="s">
        <v>46</v>
      </c>
      <c r="C38" s="67">
        <v>13</v>
      </c>
      <c r="D38" s="75">
        <v>0</v>
      </c>
      <c r="E38" s="82">
        <f>'A- Kortings % productcategorien'!$D$24</f>
        <v>0</v>
      </c>
      <c r="F38" s="53">
        <f>D38-(E38*D38)</f>
        <v>0</v>
      </c>
      <c r="G38" s="53">
        <f>F38*C38</f>
        <v>0</v>
      </c>
      <c r="H38" s="78"/>
    </row>
    <row r="39" spans="2:8" x14ac:dyDescent="0.3">
      <c r="B39" s="54" t="s">
        <v>47</v>
      </c>
      <c r="C39" s="68">
        <v>115</v>
      </c>
      <c r="D39" s="76">
        <v>0</v>
      </c>
      <c r="E39" s="83">
        <f>'A- Kortings % productcategorien'!$D$24</f>
        <v>0</v>
      </c>
      <c r="F39" s="56">
        <f t="shared" ref="F39:F57" si="4">D39-(E39*D39)</f>
        <v>0</v>
      </c>
      <c r="G39" s="56">
        <f t="shared" ref="G39:G57" si="5">F39*C39</f>
        <v>0</v>
      </c>
      <c r="H39" s="79"/>
    </row>
    <row r="40" spans="2:8" x14ac:dyDescent="0.3">
      <c r="B40" s="54" t="s">
        <v>157</v>
      </c>
      <c r="C40" s="68">
        <v>42</v>
      </c>
      <c r="D40" s="76">
        <v>0</v>
      </c>
      <c r="E40" s="83">
        <f>'A- Kortings % productcategorien'!$D$24</f>
        <v>0</v>
      </c>
      <c r="F40" s="56">
        <f t="shared" si="4"/>
        <v>0</v>
      </c>
      <c r="G40" s="56">
        <f t="shared" si="5"/>
        <v>0</v>
      </c>
      <c r="H40" s="79"/>
    </row>
    <row r="41" spans="2:8" x14ac:dyDescent="0.3">
      <c r="B41" s="54" t="s">
        <v>48</v>
      </c>
      <c r="C41" s="68">
        <v>165</v>
      </c>
      <c r="D41" s="76">
        <v>0</v>
      </c>
      <c r="E41" s="83">
        <f>'A- Kortings % productcategorien'!$D$24</f>
        <v>0</v>
      </c>
      <c r="F41" s="56">
        <f t="shared" si="4"/>
        <v>0</v>
      </c>
      <c r="G41" s="56">
        <f t="shared" si="5"/>
        <v>0</v>
      </c>
      <c r="H41" s="79"/>
    </row>
    <row r="42" spans="2:8" x14ac:dyDescent="0.3">
      <c r="B42" s="54" t="s">
        <v>49</v>
      </c>
      <c r="C42" s="68">
        <v>78</v>
      </c>
      <c r="D42" s="76">
        <v>0</v>
      </c>
      <c r="E42" s="83">
        <f>'A- Kortings % productcategorien'!$D$24</f>
        <v>0</v>
      </c>
      <c r="F42" s="56">
        <f t="shared" si="4"/>
        <v>0</v>
      </c>
      <c r="G42" s="56">
        <f t="shared" si="5"/>
        <v>0</v>
      </c>
      <c r="H42" s="79"/>
    </row>
    <row r="43" spans="2:8" x14ac:dyDescent="0.3">
      <c r="B43" s="54" t="s">
        <v>81</v>
      </c>
      <c r="C43" s="68">
        <v>23</v>
      </c>
      <c r="D43" s="76">
        <v>0</v>
      </c>
      <c r="E43" s="83">
        <f>'A- Kortings % productcategorien'!$D$24</f>
        <v>0</v>
      </c>
      <c r="F43" s="56">
        <f t="shared" si="4"/>
        <v>0</v>
      </c>
      <c r="G43" s="56">
        <f t="shared" si="5"/>
        <v>0</v>
      </c>
      <c r="H43" s="79"/>
    </row>
    <row r="44" spans="2:8" x14ac:dyDescent="0.3">
      <c r="B44" s="54" t="s">
        <v>50</v>
      </c>
      <c r="C44" s="68">
        <v>255</v>
      </c>
      <c r="D44" s="76">
        <v>0</v>
      </c>
      <c r="E44" s="83">
        <f>'A- Kortings % productcategorien'!$D$24</f>
        <v>0</v>
      </c>
      <c r="F44" s="56">
        <f t="shared" si="4"/>
        <v>0</v>
      </c>
      <c r="G44" s="56">
        <f t="shared" si="5"/>
        <v>0</v>
      </c>
      <c r="H44" s="79"/>
    </row>
    <row r="45" spans="2:8" x14ac:dyDescent="0.3">
      <c r="B45" s="54" t="s">
        <v>51</v>
      </c>
      <c r="C45" s="68">
        <v>60</v>
      </c>
      <c r="D45" s="76">
        <v>0</v>
      </c>
      <c r="E45" s="83">
        <f>'A- Kortings % productcategorien'!$D$24</f>
        <v>0</v>
      </c>
      <c r="F45" s="56">
        <f t="shared" si="4"/>
        <v>0</v>
      </c>
      <c r="G45" s="56">
        <f t="shared" si="5"/>
        <v>0</v>
      </c>
      <c r="H45" s="79"/>
    </row>
    <row r="46" spans="2:8" x14ac:dyDescent="0.3">
      <c r="B46" s="54" t="s">
        <v>144</v>
      </c>
      <c r="C46" s="68">
        <v>28</v>
      </c>
      <c r="D46" s="76">
        <v>0</v>
      </c>
      <c r="E46" s="83">
        <f>'A- Kortings % productcategorien'!$D$24</f>
        <v>0</v>
      </c>
      <c r="F46" s="56">
        <f t="shared" si="4"/>
        <v>0</v>
      </c>
      <c r="G46" s="56">
        <f t="shared" si="5"/>
        <v>0</v>
      </c>
      <c r="H46" s="79"/>
    </row>
    <row r="47" spans="2:8" x14ac:dyDescent="0.3">
      <c r="B47" s="54" t="s">
        <v>156</v>
      </c>
      <c r="C47" s="68">
        <v>4</v>
      </c>
      <c r="D47" s="76">
        <v>0</v>
      </c>
      <c r="E47" s="83">
        <f>'A- Kortings % productcategorien'!$D$24</f>
        <v>0</v>
      </c>
      <c r="F47" s="56">
        <f t="shared" si="4"/>
        <v>0</v>
      </c>
      <c r="G47" s="56">
        <f t="shared" si="5"/>
        <v>0</v>
      </c>
      <c r="H47" s="79"/>
    </row>
    <row r="48" spans="2:8" x14ac:dyDescent="0.3">
      <c r="B48" s="54" t="s">
        <v>52</v>
      </c>
      <c r="C48" s="68">
        <v>1072</v>
      </c>
      <c r="D48" s="76">
        <v>0</v>
      </c>
      <c r="E48" s="83">
        <f>'A- Kortings % productcategorien'!$D$24</f>
        <v>0</v>
      </c>
      <c r="F48" s="56">
        <f t="shared" si="4"/>
        <v>0</v>
      </c>
      <c r="G48" s="56">
        <f t="shared" si="5"/>
        <v>0</v>
      </c>
      <c r="H48" s="79"/>
    </row>
    <row r="49" spans="2:8" x14ac:dyDescent="0.3">
      <c r="B49" s="54" t="s">
        <v>53</v>
      </c>
      <c r="C49" s="68">
        <v>154</v>
      </c>
      <c r="D49" s="76">
        <v>0</v>
      </c>
      <c r="E49" s="83">
        <f>'A- Kortings % productcategorien'!$D$24</f>
        <v>0</v>
      </c>
      <c r="F49" s="56">
        <f t="shared" si="4"/>
        <v>0</v>
      </c>
      <c r="G49" s="56">
        <f t="shared" si="5"/>
        <v>0</v>
      </c>
      <c r="H49" s="79"/>
    </row>
    <row r="50" spans="2:8" x14ac:dyDescent="0.3">
      <c r="B50" s="54" t="s">
        <v>54</v>
      </c>
      <c r="C50" s="68">
        <v>11</v>
      </c>
      <c r="D50" s="76">
        <v>0</v>
      </c>
      <c r="E50" s="83">
        <f>'A- Kortings % productcategorien'!$D$24</f>
        <v>0</v>
      </c>
      <c r="F50" s="56">
        <f t="shared" si="4"/>
        <v>0</v>
      </c>
      <c r="G50" s="56">
        <f t="shared" si="5"/>
        <v>0</v>
      </c>
      <c r="H50" s="79"/>
    </row>
    <row r="51" spans="2:8" x14ac:dyDescent="0.3">
      <c r="B51" s="54" t="s">
        <v>55</v>
      </c>
      <c r="C51" s="68">
        <v>507</v>
      </c>
      <c r="D51" s="76">
        <v>0</v>
      </c>
      <c r="E51" s="83">
        <f>'A- Kortings % productcategorien'!$D$24</f>
        <v>0</v>
      </c>
      <c r="F51" s="56">
        <f t="shared" si="4"/>
        <v>0</v>
      </c>
      <c r="G51" s="56">
        <f t="shared" si="5"/>
        <v>0</v>
      </c>
      <c r="H51" s="79"/>
    </row>
    <row r="52" spans="2:8" x14ac:dyDescent="0.3">
      <c r="B52" s="54" t="s">
        <v>56</v>
      </c>
      <c r="C52" s="68">
        <v>120</v>
      </c>
      <c r="D52" s="76">
        <v>0</v>
      </c>
      <c r="E52" s="83">
        <f>'A- Kortings % productcategorien'!$D$24</f>
        <v>0</v>
      </c>
      <c r="F52" s="56">
        <f t="shared" si="4"/>
        <v>0</v>
      </c>
      <c r="G52" s="56">
        <f t="shared" si="5"/>
        <v>0</v>
      </c>
      <c r="H52" s="79"/>
    </row>
    <row r="53" spans="2:8" x14ac:dyDescent="0.3">
      <c r="B53" s="54" t="s">
        <v>57</v>
      </c>
      <c r="C53" s="68">
        <v>36</v>
      </c>
      <c r="D53" s="76">
        <v>0</v>
      </c>
      <c r="E53" s="83">
        <f>'A- Kortings % productcategorien'!$D$24</f>
        <v>0</v>
      </c>
      <c r="F53" s="56">
        <f t="shared" si="4"/>
        <v>0</v>
      </c>
      <c r="G53" s="56">
        <f t="shared" si="5"/>
        <v>0</v>
      </c>
      <c r="H53" s="79"/>
    </row>
    <row r="54" spans="2:8" x14ac:dyDescent="0.3">
      <c r="B54" s="54" t="s">
        <v>58</v>
      </c>
      <c r="C54" s="68">
        <v>161</v>
      </c>
      <c r="D54" s="76">
        <v>0</v>
      </c>
      <c r="E54" s="83">
        <f>'A- Kortings % productcategorien'!$D$24</f>
        <v>0</v>
      </c>
      <c r="F54" s="56">
        <f t="shared" si="4"/>
        <v>0</v>
      </c>
      <c r="G54" s="56">
        <f t="shared" si="5"/>
        <v>0</v>
      </c>
      <c r="H54" s="79"/>
    </row>
    <row r="55" spans="2:8" x14ac:dyDescent="0.3">
      <c r="B55" s="54" t="s">
        <v>59</v>
      </c>
      <c r="C55" s="68">
        <v>40</v>
      </c>
      <c r="D55" s="76">
        <v>0</v>
      </c>
      <c r="E55" s="83">
        <f>'A- Kortings % productcategorien'!$D$24</f>
        <v>0</v>
      </c>
      <c r="F55" s="56">
        <f t="shared" si="4"/>
        <v>0</v>
      </c>
      <c r="G55" s="56">
        <f t="shared" si="5"/>
        <v>0</v>
      </c>
      <c r="H55" s="79"/>
    </row>
    <row r="56" spans="2:8" x14ac:dyDescent="0.3">
      <c r="B56" s="54" t="s">
        <v>60</v>
      </c>
      <c r="C56" s="68">
        <v>33</v>
      </c>
      <c r="D56" s="76">
        <v>0</v>
      </c>
      <c r="E56" s="83">
        <f>'A- Kortings % productcategorien'!$D$24</f>
        <v>0</v>
      </c>
      <c r="F56" s="56">
        <f t="shared" si="4"/>
        <v>0</v>
      </c>
      <c r="G56" s="56">
        <f t="shared" si="5"/>
        <v>0</v>
      </c>
      <c r="H56" s="79"/>
    </row>
    <row r="57" spans="2:8" x14ac:dyDescent="0.3">
      <c r="B57" s="57" t="s">
        <v>61</v>
      </c>
      <c r="C57" s="69">
        <v>28</v>
      </c>
      <c r="D57" s="77">
        <v>0</v>
      </c>
      <c r="E57" s="84">
        <f>'A- Kortings % productcategorien'!$D$24</f>
        <v>0</v>
      </c>
      <c r="F57" s="60">
        <f t="shared" si="4"/>
        <v>0</v>
      </c>
      <c r="G57" s="60">
        <f t="shared" si="5"/>
        <v>0</v>
      </c>
      <c r="H57" s="80"/>
    </row>
    <row r="58" spans="2:8" x14ac:dyDescent="0.3">
      <c r="D58" s="37"/>
      <c r="E58" s="41"/>
      <c r="F58" s="37"/>
      <c r="G58" s="37"/>
    </row>
    <row r="59" spans="2:8" x14ac:dyDescent="0.3">
      <c r="B59" s="35" t="s">
        <v>62</v>
      </c>
      <c r="C59" s="1"/>
      <c r="D59" s="36"/>
      <c r="E59" s="40"/>
      <c r="F59" s="36"/>
      <c r="G59" s="36"/>
      <c r="H59" s="95"/>
    </row>
    <row r="60" spans="2:8" x14ac:dyDescent="0.3">
      <c r="B60" s="50" t="s">
        <v>63</v>
      </c>
      <c r="C60" s="67">
        <v>11</v>
      </c>
      <c r="D60" s="75">
        <v>0</v>
      </c>
      <c r="E60" s="82">
        <f>'A- Kortings % productcategorien'!$D$25</f>
        <v>0</v>
      </c>
      <c r="F60" s="53">
        <f>D60-(E60*D60)</f>
        <v>0</v>
      </c>
      <c r="G60" s="53">
        <f>F60*C60</f>
        <v>0</v>
      </c>
      <c r="H60" s="78"/>
    </row>
    <row r="61" spans="2:8" x14ac:dyDescent="0.3">
      <c r="B61" s="54" t="s">
        <v>64</v>
      </c>
      <c r="C61" s="68">
        <v>13</v>
      </c>
      <c r="D61" s="76">
        <v>0</v>
      </c>
      <c r="E61" s="83">
        <f>'A- Kortings % productcategorien'!$D$25</f>
        <v>0</v>
      </c>
      <c r="F61" s="56">
        <f t="shared" ref="F61:F63" si="6">D61-(E61*D61)</f>
        <v>0</v>
      </c>
      <c r="G61" s="56">
        <f t="shared" ref="G61:G63" si="7">F61*C61</f>
        <v>0</v>
      </c>
      <c r="H61" s="79"/>
    </row>
    <row r="62" spans="2:8" x14ac:dyDescent="0.3">
      <c r="B62" s="54" t="s">
        <v>65</v>
      </c>
      <c r="C62" s="68">
        <v>17</v>
      </c>
      <c r="D62" s="76">
        <v>0</v>
      </c>
      <c r="E62" s="83">
        <f>'A- Kortings % productcategorien'!$D$25</f>
        <v>0</v>
      </c>
      <c r="F62" s="56">
        <f t="shared" si="6"/>
        <v>0</v>
      </c>
      <c r="G62" s="56">
        <f t="shared" si="7"/>
        <v>0</v>
      </c>
      <c r="H62" s="79"/>
    </row>
    <row r="63" spans="2:8" x14ac:dyDescent="0.3">
      <c r="B63" s="57" t="s">
        <v>66</v>
      </c>
      <c r="C63" s="69">
        <v>8</v>
      </c>
      <c r="D63" s="77">
        <v>0</v>
      </c>
      <c r="E63" s="84">
        <f>'A- Kortings % productcategorien'!$D$25</f>
        <v>0</v>
      </c>
      <c r="F63" s="60">
        <f t="shared" si="6"/>
        <v>0</v>
      </c>
      <c r="G63" s="60">
        <f t="shared" si="7"/>
        <v>0</v>
      </c>
      <c r="H63" s="80"/>
    </row>
    <row r="64" spans="2:8" x14ac:dyDescent="0.3">
      <c r="D64" s="37"/>
      <c r="E64" s="41"/>
      <c r="F64" s="37"/>
      <c r="G64" s="37"/>
    </row>
    <row r="65" spans="2:8" x14ac:dyDescent="0.3">
      <c r="B65" s="35" t="s">
        <v>67</v>
      </c>
      <c r="C65" s="25"/>
      <c r="D65" s="39"/>
      <c r="E65" s="43"/>
      <c r="F65" s="39"/>
      <c r="G65" s="39"/>
      <c r="H65" s="95"/>
    </row>
    <row r="66" spans="2:8" x14ac:dyDescent="0.3">
      <c r="B66" s="50" t="s">
        <v>68</v>
      </c>
      <c r="C66" s="67">
        <v>67</v>
      </c>
      <c r="D66" s="75">
        <v>0</v>
      </c>
      <c r="E66" s="82">
        <f>'A- Kortings % productcategorien'!$D$26</f>
        <v>0</v>
      </c>
      <c r="F66" s="53">
        <f>D66-(E66*D66)</f>
        <v>0</v>
      </c>
      <c r="G66" s="53">
        <f>F66*C66</f>
        <v>0</v>
      </c>
      <c r="H66" s="78"/>
    </row>
    <row r="67" spans="2:8" x14ac:dyDescent="0.3">
      <c r="B67" s="54" t="s">
        <v>180</v>
      </c>
      <c r="C67" s="68">
        <v>18</v>
      </c>
      <c r="D67" s="76">
        <v>0</v>
      </c>
      <c r="E67" s="83">
        <f>'A- Kortings % productcategorien'!$D$26</f>
        <v>0</v>
      </c>
      <c r="F67" s="56">
        <f t="shared" ref="F67:F78" si="8">D67-(E67*D67)</f>
        <v>0</v>
      </c>
      <c r="G67" s="56">
        <f t="shared" ref="G67:G78" si="9">F67*C67</f>
        <v>0</v>
      </c>
      <c r="H67" s="79"/>
    </row>
    <row r="68" spans="2:8" x14ac:dyDescent="0.3">
      <c r="B68" s="54" t="s">
        <v>78</v>
      </c>
      <c r="C68" s="68">
        <v>16</v>
      </c>
      <c r="D68" s="76">
        <v>0</v>
      </c>
      <c r="E68" s="83">
        <f>'A- Kortings % productcategorien'!$D$26</f>
        <v>0</v>
      </c>
      <c r="F68" s="56">
        <f t="shared" si="8"/>
        <v>0</v>
      </c>
      <c r="G68" s="56">
        <f t="shared" si="9"/>
        <v>0</v>
      </c>
      <c r="H68" s="79"/>
    </row>
    <row r="69" spans="2:8" x14ac:dyDescent="0.3">
      <c r="B69" s="54" t="s">
        <v>69</v>
      </c>
      <c r="C69" s="68">
        <v>23</v>
      </c>
      <c r="D69" s="76">
        <v>0</v>
      </c>
      <c r="E69" s="83">
        <f>'A- Kortings % productcategorien'!$D$26</f>
        <v>0</v>
      </c>
      <c r="F69" s="56">
        <f t="shared" si="8"/>
        <v>0</v>
      </c>
      <c r="G69" s="56">
        <f t="shared" si="9"/>
        <v>0</v>
      </c>
      <c r="H69" s="79"/>
    </row>
    <row r="70" spans="2:8" x14ac:dyDescent="0.3">
      <c r="B70" s="54" t="s">
        <v>176</v>
      </c>
      <c r="C70" s="68">
        <v>18</v>
      </c>
      <c r="D70" s="76">
        <v>0</v>
      </c>
      <c r="E70" s="83">
        <f>'A- Kortings % productcategorien'!$D$26</f>
        <v>0</v>
      </c>
      <c r="F70" s="56">
        <f t="shared" si="8"/>
        <v>0</v>
      </c>
      <c r="G70" s="56">
        <f t="shared" si="9"/>
        <v>0</v>
      </c>
      <c r="H70" s="79"/>
    </row>
    <row r="71" spans="2:8" x14ac:dyDescent="0.3">
      <c r="B71" s="54" t="s">
        <v>70</v>
      </c>
      <c r="C71" s="68">
        <v>7</v>
      </c>
      <c r="D71" s="76">
        <v>0</v>
      </c>
      <c r="E71" s="83">
        <f>'A- Kortings % productcategorien'!$D$26</f>
        <v>0</v>
      </c>
      <c r="F71" s="56">
        <f t="shared" si="8"/>
        <v>0</v>
      </c>
      <c r="G71" s="56">
        <f t="shared" si="9"/>
        <v>0</v>
      </c>
      <c r="H71" s="79"/>
    </row>
    <row r="72" spans="2:8" x14ac:dyDescent="0.3">
      <c r="B72" s="54" t="s">
        <v>71</v>
      </c>
      <c r="C72" s="68">
        <v>60</v>
      </c>
      <c r="D72" s="76">
        <v>0</v>
      </c>
      <c r="E72" s="83">
        <f>'A- Kortings % productcategorien'!$D$26</f>
        <v>0</v>
      </c>
      <c r="F72" s="56">
        <f t="shared" si="8"/>
        <v>0</v>
      </c>
      <c r="G72" s="56">
        <f t="shared" si="9"/>
        <v>0</v>
      </c>
      <c r="H72" s="79"/>
    </row>
    <row r="73" spans="2:8" x14ac:dyDescent="0.3">
      <c r="B73" s="54" t="s">
        <v>72</v>
      </c>
      <c r="C73" s="68">
        <v>28</v>
      </c>
      <c r="D73" s="76">
        <v>0</v>
      </c>
      <c r="E73" s="83">
        <f>'A- Kortings % productcategorien'!$D$26</f>
        <v>0</v>
      </c>
      <c r="F73" s="56">
        <f t="shared" si="8"/>
        <v>0</v>
      </c>
      <c r="G73" s="56">
        <f t="shared" si="9"/>
        <v>0</v>
      </c>
      <c r="H73" s="79"/>
    </row>
    <row r="74" spans="2:8" x14ac:dyDescent="0.3">
      <c r="B74" s="54" t="s">
        <v>73</v>
      </c>
      <c r="C74" s="68">
        <v>166</v>
      </c>
      <c r="D74" s="76">
        <v>0</v>
      </c>
      <c r="E74" s="83">
        <f>'A- Kortings % productcategorien'!$D$26</f>
        <v>0</v>
      </c>
      <c r="F74" s="56">
        <f t="shared" si="8"/>
        <v>0</v>
      </c>
      <c r="G74" s="56">
        <f t="shared" si="9"/>
        <v>0</v>
      </c>
      <c r="H74" s="79"/>
    </row>
    <row r="75" spans="2:8" x14ac:dyDescent="0.3">
      <c r="B75" s="54" t="s">
        <v>74</v>
      </c>
      <c r="C75" s="68">
        <v>29</v>
      </c>
      <c r="D75" s="76">
        <v>0</v>
      </c>
      <c r="E75" s="83">
        <f>'A- Kortings % productcategorien'!$D$26</f>
        <v>0</v>
      </c>
      <c r="F75" s="56">
        <f t="shared" si="8"/>
        <v>0</v>
      </c>
      <c r="G75" s="56">
        <f t="shared" si="9"/>
        <v>0</v>
      </c>
      <c r="H75" s="79"/>
    </row>
    <row r="76" spans="2:8" x14ac:dyDescent="0.3">
      <c r="B76" s="54" t="s">
        <v>75</v>
      </c>
      <c r="C76" s="68">
        <v>30</v>
      </c>
      <c r="D76" s="76">
        <v>0</v>
      </c>
      <c r="E76" s="83">
        <f>'A- Kortings % productcategorien'!$D$26</f>
        <v>0</v>
      </c>
      <c r="F76" s="56">
        <f t="shared" si="8"/>
        <v>0</v>
      </c>
      <c r="G76" s="56">
        <f t="shared" si="9"/>
        <v>0</v>
      </c>
      <c r="H76" s="79"/>
    </row>
    <row r="77" spans="2:8" x14ac:dyDescent="0.3">
      <c r="B77" s="54" t="s">
        <v>76</v>
      </c>
      <c r="C77" s="68">
        <v>8</v>
      </c>
      <c r="D77" s="76">
        <v>0</v>
      </c>
      <c r="E77" s="83">
        <f>'A- Kortings % productcategorien'!$D$26</f>
        <v>0</v>
      </c>
      <c r="F77" s="56">
        <f t="shared" si="8"/>
        <v>0</v>
      </c>
      <c r="G77" s="56">
        <f t="shared" si="9"/>
        <v>0</v>
      </c>
      <c r="H77" s="79"/>
    </row>
    <row r="78" spans="2:8" x14ac:dyDescent="0.3">
      <c r="B78" s="57" t="s">
        <v>77</v>
      </c>
      <c r="C78" s="69">
        <v>21</v>
      </c>
      <c r="D78" s="77">
        <v>0</v>
      </c>
      <c r="E78" s="84">
        <f>'A- Kortings % productcategorien'!$D$26</f>
        <v>0</v>
      </c>
      <c r="F78" s="60">
        <f t="shared" si="8"/>
        <v>0</v>
      </c>
      <c r="G78" s="60">
        <f t="shared" si="9"/>
        <v>0</v>
      </c>
      <c r="H78" s="80"/>
    </row>
    <row r="79" spans="2:8" x14ac:dyDescent="0.3">
      <c r="D79" s="37"/>
      <c r="E79" s="41"/>
      <c r="F79" s="37"/>
      <c r="G79" s="37"/>
    </row>
    <row r="80" spans="2:8" x14ac:dyDescent="0.3">
      <c r="B80" s="35" t="s">
        <v>79</v>
      </c>
      <c r="C80" s="25"/>
      <c r="D80" s="39"/>
      <c r="E80" s="43"/>
      <c r="F80" s="39"/>
      <c r="G80" s="39"/>
      <c r="H80" s="95"/>
    </row>
    <row r="81" spans="2:8" x14ac:dyDescent="0.3">
      <c r="B81" s="50" t="s">
        <v>80</v>
      </c>
      <c r="C81" s="67">
        <v>836</v>
      </c>
      <c r="D81" s="75">
        <v>0</v>
      </c>
      <c r="E81" s="82">
        <f>'A- Kortings % productcategorien'!$D$27</f>
        <v>0</v>
      </c>
      <c r="F81" s="53">
        <f t="shared" ref="F81:F91" si="10">D81-(E81*D81)</f>
        <v>0</v>
      </c>
      <c r="G81" s="53">
        <f t="shared" ref="G81:G91" si="11">F81*C81</f>
        <v>0</v>
      </c>
      <c r="H81" s="78"/>
    </row>
    <row r="82" spans="2:8" x14ac:dyDescent="0.3">
      <c r="B82" s="54" t="s">
        <v>155</v>
      </c>
      <c r="C82" s="68">
        <v>53</v>
      </c>
      <c r="D82" s="76">
        <v>0</v>
      </c>
      <c r="E82" s="83">
        <f>'A- Kortings % productcategorien'!$D$27</f>
        <v>0</v>
      </c>
      <c r="F82" s="56">
        <f t="shared" si="10"/>
        <v>0</v>
      </c>
      <c r="G82" s="56">
        <f t="shared" si="11"/>
        <v>0</v>
      </c>
      <c r="H82" s="79"/>
    </row>
    <row r="83" spans="2:8" x14ac:dyDescent="0.3">
      <c r="B83" s="54" t="s">
        <v>82</v>
      </c>
      <c r="C83" s="68">
        <v>160</v>
      </c>
      <c r="D83" s="76">
        <v>0</v>
      </c>
      <c r="E83" s="83">
        <f>'A- Kortings % productcategorien'!$D$27</f>
        <v>0</v>
      </c>
      <c r="F83" s="56">
        <f t="shared" si="10"/>
        <v>0</v>
      </c>
      <c r="G83" s="56">
        <f t="shared" si="11"/>
        <v>0</v>
      </c>
      <c r="H83" s="79"/>
    </row>
    <row r="84" spans="2:8" x14ac:dyDescent="0.3">
      <c r="B84" s="54" t="s">
        <v>177</v>
      </c>
      <c r="C84" s="68">
        <v>128</v>
      </c>
      <c r="D84" s="76">
        <v>0</v>
      </c>
      <c r="E84" s="83">
        <f>'A- Kortings % productcategorien'!$D$27</f>
        <v>0</v>
      </c>
      <c r="F84" s="56">
        <f t="shared" si="10"/>
        <v>0</v>
      </c>
      <c r="G84" s="56">
        <f t="shared" si="11"/>
        <v>0</v>
      </c>
      <c r="H84" s="79"/>
    </row>
    <row r="85" spans="2:8" x14ac:dyDescent="0.3">
      <c r="B85" s="54" t="s">
        <v>83</v>
      </c>
      <c r="C85" s="68">
        <v>15</v>
      </c>
      <c r="D85" s="76">
        <v>0</v>
      </c>
      <c r="E85" s="83">
        <f>'A- Kortings % productcategorien'!$D$27</f>
        <v>0</v>
      </c>
      <c r="F85" s="56">
        <f t="shared" si="10"/>
        <v>0</v>
      </c>
      <c r="G85" s="56">
        <f t="shared" si="11"/>
        <v>0</v>
      </c>
      <c r="H85" s="79"/>
    </row>
    <row r="86" spans="2:8" x14ac:dyDescent="0.3">
      <c r="B86" s="54" t="s">
        <v>86</v>
      </c>
      <c r="C86" s="68">
        <v>12</v>
      </c>
      <c r="D86" s="76">
        <v>0</v>
      </c>
      <c r="E86" s="83">
        <f>'A- Kortings % productcategorien'!$D$27</f>
        <v>0</v>
      </c>
      <c r="F86" s="56">
        <f t="shared" si="10"/>
        <v>0</v>
      </c>
      <c r="G86" s="56">
        <f t="shared" si="11"/>
        <v>0</v>
      </c>
      <c r="H86" s="79"/>
    </row>
    <row r="87" spans="2:8" x14ac:dyDescent="0.3">
      <c r="B87" s="54" t="s">
        <v>84</v>
      </c>
      <c r="C87" s="68">
        <v>28</v>
      </c>
      <c r="D87" s="76">
        <v>0</v>
      </c>
      <c r="E87" s="83">
        <f>'A- Kortings % productcategorien'!$D$27</f>
        <v>0</v>
      </c>
      <c r="F87" s="56">
        <f t="shared" si="10"/>
        <v>0</v>
      </c>
      <c r="G87" s="56">
        <f t="shared" si="11"/>
        <v>0</v>
      </c>
      <c r="H87" s="79"/>
    </row>
    <row r="88" spans="2:8" x14ac:dyDescent="0.3">
      <c r="B88" s="54" t="s">
        <v>85</v>
      </c>
      <c r="C88" s="68">
        <v>5</v>
      </c>
      <c r="D88" s="76">
        <v>0</v>
      </c>
      <c r="E88" s="83">
        <f>'A- Kortings % productcategorien'!$D$27</f>
        <v>0</v>
      </c>
      <c r="F88" s="56">
        <f t="shared" si="10"/>
        <v>0</v>
      </c>
      <c r="G88" s="56">
        <f t="shared" si="11"/>
        <v>0</v>
      </c>
      <c r="H88" s="79"/>
    </row>
    <row r="89" spans="2:8" x14ac:dyDescent="0.3">
      <c r="B89" s="54" t="s">
        <v>87</v>
      </c>
      <c r="C89" s="68">
        <v>40</v>
      </c>
      <c r="D89" s="76">
        <v>0</v>
      </c>
      <c r="E89" s="83">
        <f>'A- Kortings % productcategorien'!$D$27</f>
        <v>0</v>
      </c>
      <c r="F89" s="56">
        <f t="shared" si="10"/>
        <v>0</v>
      </c>
      <c r="G89" s="56">
        <f t="shared" si="11"/>
        <v>0</v>
      </c>
      <c r="H89" s="79"/>
    </row>
    <row r="90" spans="2:8" x14ac:dyDescent="0.3">
      <c r="B90" s="54" t="s">
        <v>88</v>
      </c>
      <c r="C90" s="68">
        <v>91</v>
      </c>
      <c r="D90" s="76">
        <v>0</v>
      </c>
      <c r="E90" s="83">
        <f>'A- Kortings % productcategorien'!$D$27</f>
        <v>0</v>
      </c>
      <c r="F90" s="56">
        <f t="shared" si="10"/>
        <v>0</v>
      </c>
      <c r="G90" s="56">
        <f t="shared" si="11"/>
        <v>0</v>
      </c>
      <c r="H90" s="79"/>
    </row>
    <row r="91" spans="2:8" x14ac:dyDescent="0.3">
      <c r="B91" s="57" t="s">
        <v>89</v>
      </c>
      <c r="C91" s="69">
        <v>152</v>
      </c>
      <c r="D91" s="77">
        <v>0</v>
      </c>
      <c r="E91" s="84">
        <f>'A- Kortings % productcategorien'!$D$27</f>
        <v>0</v>
      </c>
      <c r="F91" s="60">
        <f t="shared" si="10"/>
        <v>0</v>
      </c>
      <c r="G91" s="60">
        <f t="shared" si="11"/>
        <v>0</v>
      </c>
      <c r="H91" s="80"/>
    </row>
    <row r="92" spans="2:8" x14ac:dyDescent="0.3">
      <c r="E92" s="41"/>
    </row>
    <row r="93" spans="2:8" x14ac:dyDescent="0.3">
      <c r="B93" s="35" t="s">
        <v>90</v>
      </c>
      <c r="C93" s="25"/>
      <c r="D93" s="45"/>
      <c r="E93" s="43"/>
      <c r="F93" s="39"/>
      <c r="G93" s="39"/>
      <c r="H93" s="95"/>
    </row>
    <row r="94" spans="2:8" x14ac:dyDescent="0.3">
      <c r="B94" s="50" t="s">
        <v>91</v>
      </c>
      <c r="C94" s="67">
        <v>57</v>
      </c>
      <c r="D94" s="75">
        <v>0</v>
      </c>
      <c r="E94" s="82">
        <f>'A- Kortings % productcategorien'!$D$28</f>
        <v>0</v>
      </c>
      <c r="F94" s="52">
        <f>D94-(E94*D94)</f>
        <v>0</v>
      </c>
      <c r="G94" s="53">
        <f>F94*C94</f>
        <v>0</v>
      </c>
      <c r="H94" s="78"/>
    </row>
    <row r="95" spans="2:8" x14ac:dyDescent="0.3">
      <c r="B95" s="54" t="s">
        <v>92</v>
      </c>
      <c r="C95" s="68">
        <v>62</v>
      </c>
      <c r="D95" s="76">
        <v>0</v>
      </c>
      <c r="E95" s="83">
        <f>'A- Kortings % productcategorien'!$D$28</f>
        <v>0</v>
      </c>
      <c r="F95" s="55">
        <f t="shared" ref="F95:F105" si="12">D95-(E95*D95)</f>
        <v>0</v>
      </c>
      <c r="G95" s="56">
        <f t="shared" ref="G95:G105" si="13">F95*C95</f>
        <v>0</v>
      </c>
      <c r="H95" s="79"/>
    </row>
    <row r="96" spans="2:8" x14ac:dyDescent="0.3">
      <c r="B96" s="54" t="s">
        <v>93</v>
      </c>
      <c r="C96" s="68">
        <v>35</v>
      </c>
      <c r="D96" s="76">
        <v>0</v>
      </c>
      <c r="E96" s="83">
        <f>'A- Kortings % productcategorien'!$D$28</f>
        <v>0</v>
      </c>
      <c r="F96" s="55">
        <f t="shared" si="12"/>
        <v>0</v>
      </c>
      <c r="G96" s="56">
        <f t="shared" si="13"/>
        <v>0</v>
      </c>
      <c r="H96" s="79"/>
    </row>
    <row r="97" spans="2:8" x14ac:dyDescent="0.3">
      <c r="B97" s="54" t="s">
        <v>94</v>
      </c>
      <c r="C97" s="68">
        <v>163</v>
      </c>
      <c r="D97" s="76">
        <v>0</v>
      </c>
      <c r="E97" s="83">
        <f>'A- Kortings % productcategorien'!$D$28</f>
        <v>0</v>
      </c>
      <c r="F97" s="55">
        <f t="shared" si="12"/>
        <v>0</v>
      </c>
      <c r="G97" s="56">
        <f t="shared" si="13"/>
        <v>0</v>
      </c>
      <c r="H97" s="79"/>
    </row>
    <row r="98" spans="2:8" x14ac:dyDescent="0.3">
      <c r="B98" s="54" t="s">
        <v>95</v>
      </c>
      <c r="C98" s="68">
        <v>493</v>
      </c>
      <c r="D98" s="76">
        <v>0</v>
      </c>
      <c r="E98" s="83">
        <f>'A- Kortings % productcategorien'!$D$28</f>
        <v>0</v>
      </c>
      <c r="F98" s="55">
        <f t="shared" si="12"/>
        <v>0</v>
      </c>
      <c r="G98" s="56">
        <f t="shared" si="13"/>
        <v>0</v>
      </c>
      <c r="H98" s="79"/>
    </row>
    <row r="99" spans="2:8" x14ac:dyDescent="0.3">
      <c r="B99" s="54" t="s">
        <v>96</v>
      </c>
      <c r="C99" s="68">
        <v>69</v>
      </c>
      <c r="D99" s="76">
        <v>0</v>
      </c>
      <c r="E99" s="83">
        <f>'A- Kortings % productcategorien'!$D$28</f>
        <v>0</v>
      </c>
      <c r="F99" s="55">
        <f t="shared" si="12"/>
        <v>0</v>
      </c>
      <c r="G99" s="56">
        <f t="shared" si="13"/>
        <v>0</v>
      </c>
      <c r="H99" s="79"/>
    </row>
    <row r="100" spans="2:8" x14ac:dyDescent="0.3">
      <c r="B100" s="54" t="s">
        <v>97</v>
      </c>
      <c r="C100" s="68">
        <v>24</v>
      </c>
      <c r="D100" s="76">
        <v>0</v>
      </c>
      <c r="E100" s="83">
        <f>'A- Kortings % productcategorien'!$D$28</f>
        <v>0</v>
      </c>
      <c r="F100" s="55">
        <f t="shared" si="12"/>
        <v>0</v>
      </c>
      <c r="G100" s="56">
        <f t="shared" si="13"/>
        <v>0</v>
      </c>
      <c r="H100" s="79"/>
    </row>
    <row r="101" spans="2:8" x14ac:dyDescent="0.3">
      <c r="B101" s="54" t="s">
        <v>98</v>
      </c>
      <c r="C101" s="68">
        <v>5</v>
      </c>
      <c r="D101" s="76">
        <v>0</v>
      </c>
      <c r="E101" s="83">
        <f>'A- Kortings % productcategorien'!$D$28</f>
        <v>0</v>
      </c>
      <c r="F101" s="55">
        <f t="shared" si="12"/>
        <v>0</v>
      </c>
      <c r="G101" s="56">
        <f t="shared" si="13"/>
        <v>0</v>
      </c>
      <c r="H101" s="79"/>
    </row>
    <row r="102" spans="2:8" x14ac:dyDescent="0.3">
      <c r="B102" s="54" t="s">
        <v>147</v>
      </c>
      <c r="C102" s="68">
        <v>12</v>
      </c>
      <c r="D102" s="76">
        <v>0</v>
      </c>
      <c r="E102" s="83">
        <f>'A- Kortings % productcategorien'!$D$28</f>
        <v>0</v>
      </c>
      <c r="F102" s="55">
        <f t="shared" si="12"/>
        <v>0</v>
      </c>
      <c r="G102" s="56">
        <f t="shared" si="13"/>
        <v>0</v>
      </c>
      <c r="H102" s="79"/>
    </row>
    <row r="103" spans="2:8" x14ac:dyDescent="0.3">
      <c r="B103" s="54" t="s">
        <v>160</v>
      </c>
      <c r="C103" s="68">
        <v>9</v>
      </c>
      <c r="D103" s="76">
        <v>0</v>
      </c>
      <c r="E103" s="83">
        <f>'A- Kortings % productcategorien'!$D$28</f>
        <v>0</v>
      </c>
      <c r="F103" s="55">
        <f t="shared" si="12"/>
        <v>0</v>
      </c>
      <c r="G103" s="56">
        <f t="shared" si="13"/>
        <v>0</v>
      </c>
      <c r="H103" s="79"/>
    </row>
    <row r="104" spans="2:8" x14ac:dyDescent="0.3">
      <c r="B104" s="57" t="s">
        <v>159</v>
      </c>
      <c r="C104" s="69">
        <v>14</v>
      </c>
      <c r="D104" s="77">
        <v>0</v>
      </c>
      <c r="E104" s="83">
        <f>'A- Kortings % productcategorien'!$D$28</f>
        <v>0</v>
      </c>
      <c r="F104" s="55">
        <f t="shared" si="12"/>
        <v>0</v>
      </c>
      <c r="G104" s="56">
        <f t="shared" si="13"/>
        <v>0</v>
      </c>
      <c r="H104" s="80"/>
    </row>
    <row r="105" spans="2:8" x14ac:dyDescent="0.3">
      <c r="B105" s="57" t="s">
        <v>145</v>
      </c>
      <c r="C105" s="69">
        <v>11</v>
      </c>
      <c r="D105" s="77">
        <v>0</v>
      </c>
      <c r="E105" s="83">
        <f>'A- Kortings % productcategorien'!$D$28</f>
        <v>0</v>
      </c>
      <c r="F105" s="59">
        <f t="shared" si="12"/>
        <v>0</v>
      </c>
      <c r="G105" s="56">
        <f t="shared" si="13"/>
        <v>0</v>
      </c>
      <c r="H105" s="80"/>
    </row>
    <row r="106" spans="2:8" x14ac:dyDescent="0.3">
      <c r="D106" s="46"/>
      <c r="E106" s="44"/>
      <c r="F106" s="37"/>
      <c r="G106" s="37"/>
    </row>
    <row r="107" spans="2:8" x14ac:dyDescent="0.3">
      <c r="B107" s="35" t="s">
        <v>99</v>
      </c>
      <c r="C107" s="25"/>
      <c r="D107" s="45"/>
      <c r="E107" s="48"/>
      <c r="F107" s="39"/>
      <c r="G107" s="39"/>
      <c r="H107" s="95"/>
    </row>
    <row r="108" spans="2:8" x14ac:dyDescent="0.3">
      <c r="B108" s="50" t="s">
        <v>100</v>
      </c>
      <c r="C108" s="67">
        <v>60</v>
      </c>
      <c r="D108" s="75">
        <v>0</v>
      </c>
      <c r="E108" s="82">
        <f>'A- Kortings % productcategorien'!$D$29</f>
        <v>0</v>
      </c>
      <c r="F108" s="52">
        <f>D108-(E108*D108)</f>
        <v>0</v>
      </c>
      <c r="G108" s="53">
        <f>F108*C108</f>
        <v>0</v>
      </c>
      <c r="H108" s="78"/>
    </row>
    <row r="109" spans="2:8" x14ac:dyDescent="0.3">
      <c r="B109" s="54" t="s">
        <v>101</v>
      </c>
      <c r="C109" s="68">
        <v>49</v>
      </c>
      <c r="D109" s="76">
        <v>0</v>
      </c>
      <c r="E109" s="83">
        <f>'A- Kortings % productcategorien'!$D$29</f>
        <v>0</v>
      </c>
      <c r="F109" s="55">
        <f t="shared" ref="F109:F111" si="14">D109-(E109*D109)</f>
        <v>0</v>
      </c>
      <c r="G109" s="56">
        <f t="shared" ref="G109:G111" si="15">F109*C109</f>
        <v>0</v>
      </c>
      <c r="H109" s="79"/>
    </row>
    <row r="110" spans="2:8" x14ac:dyDescent="0.3">
      <c r="B110" s="54" t="s">
        <v>102</v>
      </c>
      <c r="C110" s="68">
        <v>30</v>
      </c>
      <c r="D110" s="76">
        <v>0</v>
      </c>
      <c r="E110" s="83">
        <f>'A- Kortings % productcategorien'!$D$29</f>
        <v>0</v>
      </c>
      <c r="F110" s="55">
        <f t="shared" si="14"/>
        <v>0</v>
      </c>
      <c r="G110" s="56">
        <f t="shared" si="15"/>
        <v>0</v>
      </c>
      <c r="H110" s="79"/>
    </row>
    <row r="111" spans="2:8" x14ac:dyDescent="0.3">
      <c r="B111" s="57" t="s">
        <v>103</v>
      </c>
      <c r="C111" s="69">
        <v>8</v>
      </c>
      <c r="D111" s="77">
        <v>0</v>
      </c>
      <c r="E111" s="84">
        <f>'A- Kortings % productcategorien'!$D$29</f>
        <v>0</v>
      </c>
      <c r="F111" s="59">
        <f t="shared" si="14"/>
        <v>0</v>
      </c>
      <c r="G111" s="60">
        <f t="shared" si="15"/>
        <v>0</v>
      </c>
      <c r="H111" s="80"/>
    </row>
    <row r="112" spans="2:8" x14ac:dyDescent="0.3">
      <c r="D112" s="46"/>
      <c r="E112" s="44"/>
      <c r="F112" s="37"/>
      <c r="G112" s="37"/>
    </row>
    <row r="113" spans="2:8" x14ac:dyDescent="0.3">
      <c r="B113" s="25" t="s">
        <v>104</v>
      </c>
      <c r="C113" s="25"/>
      <c r="D113" s="45"/>
      <c r="E113" s="48"/>
      <c r="F113" s="39"/>
      <c r="G113" s="39"/>
      <c r="H113" s="95"/>
    </row>
    <row r="114" spans="2:8" x14ac:dyDescent="0.3">
      <c r="B114" s="62" t="s">
        <v>105</v>
      </c>
      <c r="C114" s="68">
        <v>28</v>
      </c>
      <c r="D114" s="76">
        <v>0</v>
      </c>
      <c r="E114" s="83">
        <f>'A- Kortings % productcategorien'!$D$30</f>
        <v>0</v>
      </c>
      <c r="F114" s="55">
        <f t="shared" ref="F114:F136" si="16">D114-(E114*D114)</f>
        <v>0</v>
      </c>
      <c r="G114" s="56">
        <f t="shared" ref="G114:G136" si="17">F114*C114</f>
        <v>0</v>
      </c>
      <c r="H114" s="79"/>
    </row>
    <row r="115" spans="2:8" x14ac:dyDescent="0.3">
      <c r="B115" s="62" t="s">
        <v>148</v>
      </c>
      <c r="C115" s="68">
        <v>47</v>
      </c>
      <c r="D115" s="76">
        <v>0</v>
      </c>
      <c r="E115" s="83">
        <f>'A- Kortings % productcategorien'!$D$30</f>
        <v>0</v>
      </c>
      <c r="F115" s="55">
        <f t="shared" si="16"/>
        <v>0</v>
      </c>
      <c r="G115" s="56">
        <f t="shared" si="17"/>
        <v>0</v>
      </c>
      <c r="H115" s="79"/>
    </row>
    <row r="116" spans="2:8" x14ac:dyDescent="0.3">
      <c r="B116" s="62" t="s">
        <v>149</v>
      </c>
      <c r="C116" s="68">
        <v>5</v>
      </c>
      <c r="D116" s="76">
        <v>0</v>
      </c>
      <c r="E116" s="83">
        <f>'A- Kortings % productcategorien'!$D$30</f>
        <v>0</v>
      </c>
      <c r="F116" s="55">
        <f t="shared" si="16"/>
        <v>0</v>
      </c>
      <c r="G116" s="56">
        <f t="shared" si="17"/>
        <v>0</v>
      </c>
      <c r="H116" s="79"/>
    </row>
    <row r="117" spans="2:8" x14ac:dyDescent="0.3">
      <c r="B117" s="62" t="s">
        <v>106</v>
      </c>
      <c r="C117" s="68">
        <v>24</v>
      </c>
      <c r="D117" s="76">
        <v>0</v>
      </c>
      <c r="E117" s="83">
        <f>'A- Kortings % productcategorien'!$D$30</f>
        <v>0</v>
      </c>
      <c r="F117" s="55">
        <f t="shared" si="16"/>
        <v>0</v>
      </c>
      <c r="G117" s="56">
        <f t="shared" si="17"/>
        <v>0</v>
      </c>
      <c r="H117" s="79"/>
    </row>
    <row r="118" spans="2:8" x14ac:dyDescent="0.3">
      <c r="B118" s="62" t="s">
        <v>107</v>
      </c>
      <c r="C118" s="68">
        <v>31</v>
      </c>
      <c r="D118" s="76">
        <v>0</v>
      </c>
      <c r="E118" s="83">
        <f>'A- Kortings % productcategorien'!$D$30</f>
        <v>0</v>
      </c>
      <c r="F118" s="55">
        <f t="shared" si="16"/>
        <v>0</v>
      </c>
      <c r="G118" s="56">
        <f t="shared" si="17"/>
        <v>0</v>
      </c>
      <c r="H118" s="79"/>
    </row>
    <row r="119" spans="2:8" x14ac:dyDescent="0.3">
      <c r="B119" s="62" t="s">
        <v>108</v>
      </c>
      <c r="C119" s="68">
        <v>8</v>
      </c>
      <c r="D119" s="76">
        <v>0</v>
      </c>
      <c r="E119" s="83">
        <f>'A- Kortings % productcategorien'!$D$30</f>
        <v>0</v>
      </c>
      <c r="F119" s="55">
        <f t="shared" si="16"/>
        <v>0</v>
      </c>
      <c r="G119" s="56">
        <f t="shared" si="17"/>
        <v>0</v>
      </c>
      <c r="H119" s="79"/>
    </row>
    <row r="120" spans="2:8" x14ac:dyDescent="0.3">
      <c r="B120" s="62" t="s">
        <v>178</v>
      </c>
      <c r="C120" s="68">
        <v>34</v>
      </c>
      <c r="D120" s="76">
        <v>0</v>
      </c>
      <c r="E120" s="83">
        <f>'A- Kortings % productcategorien'!$D$30</f>
        <v>0</v>
      </c>
      <c r="F120" s="55">
        <f t="shared" si="16"/>
        <v>0</v>
      </c>
      <c r="G120" s="56">
        <f t="shared" si="17"/>
        <v>0</v>
      </c>
      <c r="H120" s="79"/>
    </row>
    <row r="121" spans="2:8" x14ac:dyDescent="0.3">
      <c r="B121" s="62" t="s">
        <v>109</v>
      </c>
      <c r="C121" s="68">
        <v>3</v>
      </c>
      <c r="D121" s="76">
        <v>0</v>
      </c>
      <c r="E121" s="83">
        <f>'A- Kortings % productcategorien'!$D$30</f>
        <v>0</v>
      </c>
      <c r="F121" s="55">
        <f t="shared" si="16"/>
        <v>0</v>
      </c>
      <c r="G121" s="56">
        <f t="shared" si="17"/>
        <v>0</v>
      </c>
      <c r="H121" s="79"/>
    </row>
    <row r="122" spans="2:8" x14ac:dyDescent="0.3">
      <c r="B122" s="62" t="s">
        <v>110</v>
      </c>
      <c r="C122" s="68">
        <v>28</v>
      </c>
      <c r="D122" s="76">
        <v>0</v>
      </c>
      <c r="E122" s="83">
        <f>'A- Kortings % productcategorien'!$D$30</f>
        <v>0</v>
      </c>
      <c r="F122" s="55">
        <f t="shared" si="16"/>
        <v>0</v>
      </c>
      <c r="G122" s="56">
        <f t="shared" si="17"/>
        <v>0</v>
      </c>
      <c r="H122" s="79"/>
    </row>
    <row r="123" spans="2:8" x14ac:dyDescent="0.3">
      <c r="B123" s="62" t="s">
        <v>111</v>
      </c>
      <c r="C123" s="68">
        <v>37</v>
      </c>
      <c r="D123" s="76">
        <v>0</v>
      </c>
      <c r="E123" s="83">
        <f>'A- Kortings % productcategorien'!$D$30</f>
        <v>0</v>
      </c>
      <c r="F123" s="55">
        <f t="shared" si="16"/>
        <v>0</v>
      </c>
      <c r="G123" s="56">
        <f t="shared" si="17"/>
        <v>0</v>
      </c>
      <c r="H123" s="79"/>
    </row>
    <row r="124" spans="2:8" x14ac:dyDescent="0.3">
      <c r="B124" s="62" t="s">
        <v>112</v>
      </c>
      <c r="C124" s="68">
        <v>10</v>
      </c>
      <c r="D124" s="76">
        <v>0</v>
      </c>
      <c r="E124" s="83">
        <f>'A- Kortings % productcategorien'!$D$30</f>
        <v>0</v>
      </c>
      <c r="F124" s="55">
        <f t="shared" si="16"/>
        <v>0</v>
      </c>
      <c r="G124" s="56">
        <f t="shared" si="17"/>
        <v>0</v>
      </c>
      <c r="H124" s="79"/>
    </row>
    <row r="125" spans="2:8" x14ac:dyDescent="0.3">
      <c r="B125" s="62" t="s">
        <v>150</v>
      </c>
      <c r="C125" s="68">
        <v>18</v>
      </c>
      <c r="D125" s="76">
        <v>0</v>
      </c>
      <c r="E125" s="83">
        <f>'A- Kortings % productcategorien'!$D$30</f>
        <v>0</v>
      </c>
      <c r="F125" s="55">
        <f t="shared" si="16"/>
        <v>0</v>
      </c>
      <c r="G125" s="56">
        <f t="shared" si="17"/>
        <v>0</v>
      </c>
      <c r="H125" s="79"/>
    </row>
    <row r="126" spans="2:8" x14ac:dyDescent="0.3">
      <c r="B126" s="62" t="s">
        <v>151</v>
      </c>
      <c r="C126" s="68">
        <v>30</v>
      </c>
      <c r="D126" s="76">
        <v>0</v>
      </c>
      <c r="E126" s="83">
        <f>'A- Kortings % productcategorien'!$D$30</f>
        <v>0</v>
      </c>
      <c r="F126" s="55">
        <f t="shared" si="16"/>
        <v>0</v>
      </c>
      <c r="G126" s="56">
        <f t="shared" si="17"/>
        <v>0</v>
      </c>
      <c r="H126" s="79"/>
    </row>
    <row r="127" spans="2:8" x14ac:dyDescent="0.3">
      <c r="B127" s="62" t="s">
        <v>113</v>
      </c>
      <c r="C127" s="68">
        <v>26</v>
      </c>
      <c r="D127" s="76">
        <v>0</v>
      </c>
      <c r="E127" s="83">
        <f>'A- Kortings % productcategorien'!$D$30</f>
        <v>0</v>
      </c>
      <c r="F127" s="55">
        <f t="shared" si="16"/>
        <v>0</v>
      </c>
      <c r="G127" s="56">
        <f t="shared" si="17"/>
        <v>0</v>
      </c>
      <c r="H127" s="79"/>
    </row>
    <row r="128" spans="2:8" x14ac:dyDescent="0.3">
      <c r="B128" s="62" t="s">
        <v>114</v>
      </c>
      <c r="C128" s="68">
        <v>12</v>
      </c>
      <c r="D128" s="76">
        <v>0</v>
      </c>
      <c r="E128" s="83">
        <f>'A- Kortings % productcategorien'!$D$30</f>
        <v>0</v>
      </c>
      <c r="F128" s="55">
        <f t="shared" si="16"/>
        <v>0</v>
      </c>
      <c r="G128" s="56">
        <f t="shared" si="17"/>
        <v>0</v>
      </c>
      <c r="H128" s="79"/>
    </row>
    <row r="129" spans="2:8" x14ac:dyDescent="0.3">
      <c r="B129" s="62" t="s">
        <v>115</v>
      </c>
      <c r="C129" s="68">
        <v>66</v>
      </c>
      <c r="D129" s="76">
        <v>0</v>
      </c>
      <c r="E129" s="83">
        <f>'A- Kortings % productcategorien'!$D$30</f>
        <v>0</v>
      </c>
      <c r="F129" s="55">
        <f t="shared" si="16"/>
        <v>0</v>
      </c>
      <c r="G129" s="56">
        <f t="shared" si="17"/>
        <v>0</v>
      </c>
      <c r="H129" s="79"/>
    </row>
    <row r="130" spans="2:8" x14ac:dyDescent="0.3">
      <c r="B130" s="62" t="s">
        <v>116</v>
      </c>
      <c r="C130" s="68">
        <v>64</v>
      </c>
      <c r="D130" s="76">
        <v>0</v>
      </c>
      <c r="E130" s="83">
        <f>'A- Kortings % productcategorien'!$D$30</f>
        <v>0</v>
      </c>
      <c r="F130" s="55">
        <f t="shared" si="16"/>
        <v>0</v>
      </c>
      <c r="G130" s="56">
        <f t="shared" si="17"/>
        <v>0</v>
      </c>
      <c r="H130" s="79"/>
    </row>
    <row r="131" spans="2:8" x14ac:dyDescent="0.3">
      <c r="B131" s="62" t="s">
        <v>117</v>
      </c>
      <c r="C131" s="68">
        <v>5</v>
      </c>
      <c r="D131" s="76">
        <v>0</v>
      </c>
      <c r="E131" s="83">
        <f>'A- Kortings % productcategorien'!$D$30</f>
        <v>0</v>
      </c>
      <c r="F131" s="55">
        <f t="shared" si="16"/>
        <v>0</v>
      </c>
      <c r="G131" s="56">
        <f t="shared" si="17"/>
        <v>0</v>
      </c>
      <c r="H131" s="79"/>
    </row>
    <row r="132" spans="2:8" x14ac:dyDescent="0.3">
      <c r="B132" s="62" t="s">
        <v>118</v>
      </c>
      <c r="C132" s="68">
        <v>6</v>
      </c>
      <c r="D132" s="76">
        <v>0</v>
      </c>
      <c r="E132" s="83">
        <f>'A- Kortings % productcategorien'!$D$30</f>
        <v>0</v>
      </c>
      <c r="F132" s="55">
        <f t="shared" si="16"/>
        <v>0</v>
      </c>
      <c r="G132" s="56">
        <f t="shared" si="17"/>
        <v>0</v>
      </c>
      <c r="H132" s="79"/>
    </row>
    <row r="133" spans="2:8" x14ac:dyDescent="0.3">
      <c r="B133" s="62" t="s">
        <v>146</v>
      </c>
      <c r="C133" s="68">
        <v>11</v>
      </c>
      <c r="D133" s="76">
        <v>0</v>
      </c>
      <c r="E133" s="83">
        <f>'A- Kortings % productcategorien'!$D$30</f>
        <v>0</v>
      </c>
      <c r="F133" s="55">
        <f t="shared" si="16"/>
        <v>0</v>
      </c>
      <c r="G133" s="56">
        <f t="shared" si="17"/>
        <v>0</v>
      </c>
      <c r="H133" s="79"/>
    </row>
    <row r="134" spans="2:8" x14ac:dyDescent="0.3">
      <c r="B134" s="62" t="s">
        <v>119</v>
      </c>
      <c r="C134" s="68">
        <v>6</v>
      </c>
      <c r="D134" s="76">
        <v>0</v>
      </c>
      <c r="E134" s="83">
        <f>'A- Kortings % productcategorien'!$D$30</f>
        <v>0</v>
      </c>
      <c r="F134" s="55">
        <f t="shared" si="16"/>
        <v>0</v>
      </c>
      <c r="G134" s="56">
        <f t="shared" si="17"/>
        <v>0</v>
      </c>
      <c r="H134" s="79"/>
    </row>
    <row r="135" spans="2:8" x14ac:dyDescent="0.3">
      <c r="B135" s="62" t="s">
        <v>120</v>
      </c>
      <c r="C135" s="68">
        <v>7</v>
      </c>
      <c r="D135" s="76">
        <v>0</v>
      </c>
      <c r="E135" s="83">
        <f>'A- Kortings % productcategorien'!$D$30</f>
        <v>0</v>
      </c>
      <c r="F135" s="55">
        <f t="shared" si="16"/>
        <v>0</v>
      </c>
      <c r="G135" s="56">
        <f t="shared" si="17"/>
        <v>0</v>
      </c>
      <c r="H135" s="79"/>
    </row>
    <row r="136" spans="2:8" x14ac:dyDescent="0.3">
      <c r="B136" s="63" t="s">
        <v>121</v>
      </c>
      <c r="C136" s="69">
        <v>43</v>
      </c>
      <c r="D136" s="77">
        <v>0</v>
      </c>
      <c r="E136" s="84">
        <f>'A- Kortings % productcategorien'!$D$30</f>
        <v>0</v>
      </c>
      <c r="F136" s="59">
        <f t="shared" si="16"/>
        <v>0</v>
      </c>
      <c r="G136" s="60">
        <f t="shared" si="17"/>
        <v>0</v>
      </c>
      <c r="H136" s="80"/>
    </row>
    <row r="137" spans="2:8" x14ac:dyDescent="0.3">
      <c r="D137" s="46"/>
      <c r="E137" s="44"/>
      <c r="F137" s="37"/>
      <c r="G137" s="37"/>
    </row>
    <row r="138" spans="2:8" x14ac:dyDescent="0.3">
      <c r="B138" s="25" t="s">
        <v>1</v>
      </c>
      <c r="C138" s="1"/>
      <c r="D138" s="47"/>
      <c r="E138" s="49"/>
      <c r="F138" s="36"/>
      <c r="G138" s="36"/>
      <c r="H138" s="95"/>
    </row>
    <row r="139" spans="2:8" x14ac:dyDescent="0.3">
      <c r="B139" s="61" t="s">
        <v>122</v>
      </c>
      <c r="C139" s="67">
        <v>23</v>
      </c>
      <c r="D139" s="75">
        <v>0</v>
      </c>
      <c r="E139" s="82">
        <f>'A- Kortings % productcategorien'!$D$31</f>
        <v>0</v>
      </c>
      <c r="F139" s="52">
        <f t="shared" ref="F139" si="18">D139-(E139*D139)</f>
        <v>0</v>
      </c>
      <c r="G139" s="53">
        <f t="shared" ref="G139" si="19">F139*C139</f>
        <v>0</v>
      </c>
      <c r="H139" s="78"/>
    </row>
    <row r="140" spans="2:8" x14ac:dyDescent="0.3">
      <c r="B140" s="62" t="s">
        <v>123</v>
      </c>
      <c r="C140" s="68">
        <v>63</v>
      </c>
      <c r="D140" s="76">
        <v>0</v>
      </c>
      <c r="E140" s="83">
        <f>'A- Kortings % productcategorien'!$D$31</f>
        <v>0</v>
      </c>
      <c r="F140" s="55">
        <f t="shared" ref="F140:F146" si="20">D140-(E140*D140)</f>
        <v>0</v>
      </c>
      <c r="G140" s="56">
        <f t="shared" ref="G140:G146" si="21">F140*C140</f>
        <v>0</v>
      </c>
      <c r="H140" s="79"/>
    </row>
    <row r="141" spans="2:8" x14ac:dyDescent="0.3">
      <c r="B141" s="62" t="s">
        <v>124</v>
      </c>
      <c r="C141" s="68">
        <v>166</v>
      </c>
      <c r="D141" s="76">
        <v>0</v>
      </c>
      <c r="E141" s="83">
        <f>'A- Kortings % productcategorien'!$D$31</f>
        <v>0</v>
      </c>
      <c r="F141" s="55">
        <f t="shared" si="20"/>
        <v>0</v>
      </c>
      <c r="G141" s="56">
        <f t="shared" si="21"/>
        <v>0</v>
      </c>
      <c r="H141" s="79"/>
    </row>
    <row r="142" spans="2:8" x14ac:dyDescent="0.3">
      <c r="B142" s="62" t="s">
        <v>125</v>
      </c>
      <c r="C142" s="68">
        <v>36</v>
      </c>
      <c r="D142" s="76">
        <v>0</v>
      </c>
      <c r="E142" s="83">
        <f>'A- Kortings % productcategorien'!$D$31</f>
        <v>0</v>
      </c>
      <c r="F142" s="55">
        <f t="shared" si="20"/>
        <v>0</v>
      </c>
      <c r="G142" s="56">
        <f t="shared" si="21"/>
        <v>0</v>
      </c>
      <c r="H142" s="79"/>
    </row>
    <row r="143" spans="2:8" x14ac:dyDescent="0.3">
      <c r="B143" s="62" t="s">
        <v>126</v>
      </c>
      <c r="C143" s="68">
        <v>15</v>
      </c>
      <c r="D143" s="76">
        <v>0</v>
      </c>
      <c r="E143" s="83">
        <f>'A- Kortings % productcategorien'!$D$31</f>
        <v>0</v>
      </c>
      <c r="F143" s="55">
        <f t="shared" si="20"/>
        <v>0</v>
      </c>
      <c r="G143" s="56">
        <f t="shared" si="21"/>
        <v>0</v>
      </c>
      <c r="H143" s="79"/>
    </row>
    <row r="144" spans="2:8" x14ac:dyDescent="0.3">
      <c r="B144" s="62" t="s">
        <v>127</v>
      </c>
      <c r="C144" s="68">
        <v>10</v>
      </c>
      <c r="D144" s="76">
        <v>0</v>
      </c>
      <c r="E144" s="83">
        <f>'A- Kortings % productcategorien'!$D$31</f>
        <v>0</v>
      </c>
      <c r="F144" s="55">
        <f t="shared" si="20"/>
        <v>0</v>
      </c>
      <c r="G144" s="56">
        <f t="shared" si="21"/>
        <v>0</v>
      </c>
      <c r="H144" s="79"/>
    </row>
    <row r="145" spans="2:8" x14ac:dyDescent="0.3">
      <c r="B145" s="62" t="s">
        <v>181</v>
      </c>
      <c r="C145" s="68">
        <v>13</v>
      </c>
      <c r="D145" s="76">
        <v>0</v>
      </c>
      <c r="E145" s="83">
        <f>'A- Kortings % productcategorien'!$D$31</f>
        <v>0</v>
      </c>
      <c r="F145" s="55">
        <f t="shared" si="20"/>
        <v>0</v>
      </c>
      <c r="G145" s="56">
        <f t="shared" si="21"/>
        <v>0</v>
      </c>
      <c r="H145" s="79"/>
    </row>
    <row r="146" spans="2:8" x14ac:dyDescent="0.3">
      <c r="B146" s="62" t="s">
        <v>128</v>
      </c>
      <c r="C146" s="68">
        <v>18</v>
      </c>
      <c r="D146" s="76">
        <v>0</v>
      </c>
      <c r="E146" s="83">
        <f>'A- Kortings % productcategorien'!$D$31</f>
        <v>0</v>
      </c>
      <c r="F146" s="55">
        <f t="shared" si="20"/>
        <v>0</v>
      </c>
      <c r="G146" s="56">
        <f t="shared" si="21"/>
        <v>0</v>
      </c>
      <c r="H146" s="79"/>
    </row>
    <row r="147" spans="2:8" x14ac:dyDescent="0.3">
      <c r="D147" s="46"/>
      <c r="E147" s="44"/>
      <c r="F147" s="37"/>
      <c r="G147" s="37"/>
    </row>
    <row r="148" spans="2:8" x14ac:dyDescent="0.3">
      <c r="B148" s="25" t="s">
        <v>14</v>
      </c>
      <c r="C148" s="25"/>
      <c r="D148" s="45"/>
      <c r="E148" s="48"/>
      <c r="F148" s="39"/>
      <c r="G148" s="39"/>
      <c r="H148" s="95"/>
    </row>
    <row r="149" spans="2:8" x14ac:dyDescent="0.3">
      <c r="B149" s="61" t="s">
        <v>129</v>
      </c>
      <c r="C149" s="67">
        <v>24</v>
      </c>
      <c r="D149" s="75">
        <v>0</v>
      </c>
      <c r="E149" s="51">
        <f>'A- Kortings % productcategorien'!$D$32</f>
        <v>0</v>
      </c>
      <c r="F149" s="52">
        <f t="shared" ref="F149" si="22">D149-(E149*D149)</f>
        <v>0</v>
      </c>
      <c r="G149" s="53">
        <f t="shared" ref="G149" si="23">F149*C149</f>
        <v>0</v>
      </c>
      <c r="H149" s="78"/>
    </row>
    <row r="150" spans="2:8" x14ac:dyDescent="0.3">
      <c r="B150" s="63" t="s">
        <v>130</v>
      </c>
      <c r="C150" s="69">
        <v>6</v>
      </c>
      <c r="D150" s="77">
        <v>0</v>
      </c>
      <c r="E150" s="58">
        <f>'A- Kortings % productcategorien'!$D$32</f>
        <v>0</v>
      </c>
      <c r="F150" s="59">
        <f t="shared" ref="F150" si="24">D150-(E150*D150)</f>
        <v>0</v>
      </c>
      <c r="G150" s="60">
        <f t="shared" ref="G150" si="25">F150*C150</f>
        <v>0</v>
      </c>
      <c r="H150" s="80"/>
    </row>
    <row r="151" spans="2:8" x14ac:dyDescent="0.3">
      <c r="D151" s="46"/>
      <c r="E151" s="44"/>
      <c r="F151" s="37"/>
      <c r="G151" s="37"/>
    </row>
    <row r="152" spans="2:8" x14ac:dyDescent="0.3">
      <c r="B152" s="25" t="s">
        <v>131</v>
      </c>
      <c r="C152" s="25"/>
      <c r="D152" s="45"/>
      <c r="E152" s="48"/>
      <c r="F152" s="39"/>
      <c r="G152" s="39"/>
      <c r="H152" s="95"/>
    </row>
    <row r="153" spans="2:8" x14ac:dyDescent="0.3">
      <c r="B153" s="61" t="s">
        <v>132</v>
      </c>
      <c r="C153" s="67">
        <v>89</v>
      </c>
      <c r="D153" s="75">
        <v>0</v>
      </c>
      <c r="E153" s="82">
        <f>'A- Kortings % productcategorien'!$D$33</f>
        <v>0</v>
      </c>
      <c r="F153" s="52">
        <f t="shared" ref="F153" si="26">D153-(E153*D153)</f>
        <v>0</v>
      </c>
      <c r="G153" s="53">
        <f t="shared" ref="G153" si="27">F153*C153</f>
        <v>0</v>
      </c>
      <c r="H153" s="78"/>
    </row>
    <row r="154" spans="2:8" x14ac:dyDescent="0.3">
      <c r="B154" s="62" t="s">
        <v>133</v>
      </c>
      <c r="C154" s="68">
        <v>9</v>
      </c>
      <c r="D154" s="76">
        <v>0</v>
      </c>
      <c r="E154" s="83">
        <f>'A- Kortings % productcategorien'!$D$33</f>
        <v>0</v>
      </c>
      <c r="F154" s="55">
        <f t="shared" ref="F154:F164" si="28">D154-(E154*D154)</f>
        <v>0</v>
      </c>
      <c r="G154" s="56">
        <f t="shared" ref="G154:G164" si="29">F154*C154</f>
        <v>0</v>
      </c>
      <c r="H154" s="79"/>
    </row>
    <row r="155" spans="2:8" x14ac:dyDescent="0.3">
      <c r="B155" s="62" t="s">
        <v>134</v>
      </c>
      <c r="C155" s="68">
        <v>24</v>
      </c>
      <c r="D155" s="76">
        <v>0</v>
      </c>
      <c r="E155" s="83">
        <f>'A- Kortings % productcategorien'!$D$33</f>
        <v>0</v>
      </c>
      <c r="F155" s="55">
        <f t="shared" si="28"/>
        <v>0</v>
      </c>
      <c r="G155" s="56">
        <f t="shared" si="29"/>
        <v>0</v>
      </c>
      <c r="H155" s="79"/>
    </row>
    <row r="156" spans="2:8" x14ac:dyDescent="0.3">
      <c r="B156" s="62" t="s">
        <v>135</v>
      </c>
      <c r="C156" s="68">
        <v>16</v>
      </c>
      <c r="D156" s="76">
        <v>0</v>
      </c>
      <c r="E156" s="83">
        <f>'A- Kortings % productcategorien'!$D$33</f>
        <v>0</v>
      </c>
      <c r="F156" s="55">
        <f t="shared" si="28"/>
        <v>0</v>
      </c>
      <c r="G156" s="56">
        <f t="shared" si="29"/>
        <v>0</v>
      </c>
      <c r="H156" s="79"/>
    </row>
    <row r="157" spans="2:8" x14ac:dyDescent="0.3">
      <c r="B157" s="62" t="s">
        <v>136</v>
      </c>
      <c r="C157" s="68">
        <v>5</v>
      </c>
      <c r="D157" s="76">
        <v>0</v>
      </c>
      <c r="E157" s="83">
        <f>'A- Kortings % productcategorien'!$D$33</f>
        <v>0</v>
      </c>
      <c r="F157" s="55">
        <f t="shared" si="28"/>
        <v>0</v>
      </c>
      <c r="G157" s="56">
        <f t="shared" si="29"/>
        <v>0</v>
      </c>
      <c r="H157" s="79"/>
    </row>
    <row r="158" spans="2:8" x14ac:dyDescent="0.3">
      <c r="B158" s="62" t="s">
        <v>137</v>
      </c>
      <c r="C158" s="68">
        <v>3</v>
      </c>
      <c r="D158" s="76">
        <v>0</v>
      </c>
      <c r="E158" s="83">
        <f>'A- Kortings % productcategorien'!$D$33</f>
        <v>0</v>
      </c>
      <c r="F158" s="55">
        <f t="shared" si="28"/>
        <v>0</v>
      </c>
      <c r="G158" s="56">
        <f t="shared" si="29"/>
        <v>0</v>
      </c>
      <c r="H158" s="79"/>
    </row>
    <row r="159" spans="2:8" x14ac:dyDescent="0.3">
      <c r="B159" s="62" t="s">
        <v>138</v>
      </c>
      <c r="C159" s="68">
        <v>47</v>
      </c>
      <c r="D159" s="76">
        <v>0</v>
      </c>
      <c r="E159" s="83">
        <f>'A- Kortings % productcategorien'!$D$33</f>
        <v>0</v>
      </c>
      <c r="F159" s="55">
        <f t="shared" si="28"/>
        <v>0</v>
      </c>
      <c r="G159" s="56">
        <f t="shared" si="29"/>
        <v>0</v>
      </c>
      <c r="H159" s="79"/>
    </row>
    <row r="160" spans="2:8" x14ac:dyDescent="0.3">
      <c r="B160" s="62" t="s">
        <v>139</v>
      </c>
      <c r="C160" s="68">
        <v>40</v>
      </c>
      <c r="D160" s="76">
        <v>0</v>
      </c>
      <c r="E160" s="83">
        <f>'A- Kortings % productcategorien'!$D$33</f>
        <v>0</v>
      </c>
      <c r="F160" s="55">
        <f t="shared" si="28"/>
        <v>0</v>
      </c>
      <c r="G160" s="56">
        <f t="shared" si="29"/>
        <v>0</v>
      </c>
      <c r="H160" s="79"/>
    </row>
    <row r="161" spans="2:8" x14ac:dyDescent="0.3">
      <c r="B161" s="62" t="s">
        <v>140</v>
      </c>
      <c r="C161" s="68">
        <v>6</v>
      </c>
      <c r="D161" s="76">
        <v>0</v>
      </c>
      <c r="E161" s="83">
        <f>'A- Kortings % productcategorien'!$D$33</f>
        <v>0</v>
      </c>
      <c r="F161" s="55">
        <f t="shared" si="28"/>
        <v>0</v>
      </c>
      <c r="G161" s="56">
        <f t="shared" si="29"/>
        <v>0</v>
      </c>
      <c r="H161" s="79"/>
    </row>
    <row r="162" spans="2:8" x14ac:dyDescent="0.3">
      <c r="B162" s="62" t="s">
        <v>141</v>
      </c>
      <c r="C162" s="68">
        <v>46</v>
      </c>
      <c r="D162" s="76">
        <v>0</v>
      </c>
      <c r="E162" s="83">
        <f>'A- Kortings % productcategorien'!$D$33</f>
        <v>0</v>
      </c>
      <c r="F162" s="55">
        <f t="shared" si="28"/>
        <v>0</v>
      </c>
      <c r="G162" s="56">
        <f t="shared" si="29"/>
        <v>0</v>
      </c>
      <c r="H162" s="79"/>
    </row>
    <row r="163" spans="2:8" x14ac:dyDescent="0.3">
      <c r="B163" s="62" t="s">
        <v>142</v>
      </c>
      <c r="C163" s="68">
        <v>27</v>
      </c>
      <c r="D163" s="76">
        <v>0</v>
      </c>
      <c r="E163" s="83">
        <f>'A- Kortings % productcategorien'!$D$33</f>
        <v>0</v>
      </c>
      <c r="F163" s="55">
        <f t="shared" si="28"/>
        <v>0</v>
      </c>
      <c r="G163" s="56">
        <f t="shared" si="29"/>
        <v>0</v>
      </c>
      <c r="H163" s="79"/>
    </row>
    <row r="164" spans="2:8" x14ac:dyDescent="0.3">
      <c r="B164" s="63" t="s">
        <v>143</v>
      </c>
      <c r="C164" s="69">
        <v>10</v>
      </c>
      <c r="D164" s="77">
        <v>0</v>
      </c>
      <c r="E164" s="84">
        <f>'A- Kortings % productcategorien'!$D$33</f>
        <v>0</v>
      </c>
      <c r="F164" s="59">
        <f t="shared" si="28"/>
        <v>0</v>
      </c>
      <c r="G164" s="60">
        <f t="shared" si="29"/>
        <v>0</v>
      </c>
      <c r="H164" s="80"/>
    </row>
    <row r="165" spans="2:8" x14ac:dyDescent="0.3">
      <c r="B165" s="25" t="s">
        <v>171</v>
      </c>
      <c r="C165" s="25"/>
      <c r="D165" s="25"/>
      <c r="E165" s="25"/>
      <c r="F165" s="25"/>
      <c r="G165" s="25"/>
      <c r="H165" s="96"/>
    </row>
    <row r="166" spans="2:8" x14ac:dyDescent="0.3">
      <c r="B166" s="65" t="s">
        <v>182</v>
      </c>
      <c r="C166" s="66"/>
      <c r="D166" s="66"/>
      <c r="E166" s="66"/>
      <c r="F166" s="66"/>
      <c r="G166" s="64">
        <f>SUM(G19:G164)</f>
        <v>0</v>
      </c>
      <c r="H166" s="97"/>
    </row>
  </sheetData>
  <sheetProtection algorithmName="SHA-512" hashValue="qqeAk7BtM19jr3Y1i6GZDv/Q+Y1DKK8Bi73fwP4XwlDMJANs0Kre/V3mUHKcKOkEPacV60X6WkDKDjeL4NsRFg==" saltValue="VPx4nsmyKH5Yf7LQKfRCgg=="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12959F-CA56-4427-8C3D-E75839A17A9B}">
  <ds:schemaRefs>
    <ds:schemaRef ds:uri="http://schemas.microsoft.com/sharepoint/v3/contenttype/forms"/>
  </ds:schemaRefs>
</ds:datastoreItem>
</file>

<file path=customXml/itemProps2.xml><?xml version="1.0" encoding="utf-8"?>
<ds:datastoreItem xmlns:ds="http://schemas.openxmlformats.org/officeDocument/2006/customXml" ds:itemID="{F52D38B2-C670-4377-944A-E31436C709D5}">
  <ds:schemaRefs>
    <ds:schemaRef ds:uri="df334da4-c630-45b1-95f0-858e998e8867"/>
    <ds:schemaRef ds:uri="118699ed-b0bb-4314-a950-7636bf7a902d"/>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C2AE6E9A-445C-4349-B94D-AE744ADCDD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 Kortings % productcategorien</vt:lpstr>
      <vt:lpstr>B- Kortings% en productprijzen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Tes Postma</cp:lastModifiedBy>
  <cp:revision/>
  <dcterms:created xsi:type="dcterms:W3CDTF">2023-07-28T12:42:19Z</dcterms:created>
  <dcterms:modified xsi:type="dcterms:W3CDTF">2024-04-03T18:18:25Z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