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crenadeiongh\Downloads\"/>
    </mc:Choice>
  </mc:AlternateContent>
  <xr:revisionPtr revIDLastSave="0" documentId="13_ncr:1_{E66DB90B-00B9-420B-892A-2B3EC3188F12}" xr6:coauthVersionLast="47" xr6:coauthVersionMax="47" xr10:uidLastSave="{00000000-0000-0000-0000-000000000000}"/>
  <bookViews>
    <workbookView xWindow="-110" yWindow="-110" windowWidth="19420" windowHeight="10420" xr2:uid="{A34C5559-B2A2-4905-9FEC-E1F6A4170093}"/>
  </bookViews>
  <sheets>
    <sheet name="Instructions" sheetId="4" r:id="rId1"/>
    <sheet name="Quality Assessment" sheetId="1" r:id="rId2"/>
    <sheet name="Budget assessment" sheetId="5" r:id="rId3"/>
    <sheet name="Total tender score" sheetId="6" r:id="rId4"/>
  </sheets>
  <externalReferences>
    <externalReference r:id="rId5"/>
  </externalReferences>
  <definedNames>
    <definedName name="Ja_Nee">[1]Parameters!$A$4:$A$6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 i="5" l="1"/>
  <c r="D11" i="6"/>
  <c r="B8" i="6"/>
  <c r="G8" i="5"/>
  <c r="F5" i="5"/>
  <c r="F42" i="5"/>
  <c r="F12" i="5"/>
  <c r="C21" i="6"/>
  <c r="B10" i="6"/>
  <c r="B9" i="6"/>
  <c r="D8" i="6"/>
  <c r="B7" i="6"/>
  <c r="B6" i="6"/>
  <c r="B5" i="6"/>
  <c r="B4" i="6"/>
  <c r="D85" i="1"/>
  <c r="G85" i="1" s="1"/>
  <c r="D86" i="1"/>
  <c r="G86" i="1" s="1"/>
  <c r="D87" i="1"/>
  <c r="G87" i="1" s="1"/>
  <c r="D88" i="1"/>
  <c r="G88" i="1" s="1"/>
  <c r="D89" i="1"/>
  <c r="G89" i="1" s="1"/>
  <c r="D90" i="1"/>
  <c r="G90" i="1" s="1"/>
  <c r="D91" i="1"/>
  <c r="G91" i="1" s="1"/>
  <c r="D84" i="1"/>
  <c r="G84" i="1" s="1"/>
  <c r="G76" i="1"/>
  <c r="G77" i="1"/>
  <c r="G78" i="1"/>
  <c r="G75" i="1"/>
  <c r="D76" i="1"/>
  <c r="D77" i="1"/>
  <c r="D78" i="1"/>
  <c r="D75" i="1"/>
  <c r="G52" i="1"/>
  <c r="G53" i="1"/>
  <c r="G54" i="1"/>
  <c r="G55" i="1"/>
  <c r="G58" i="1"/>
  <c r="D52" i="1"/>
  <c r="D53" i="1"/>
  <c r="D54" i="1"/>
  <c r="D55" i="1"/>
  <c r="D56" i="1"/>
  <c r="G56" i="1" s="1"/>
  <c r="D57" i="1"/>
  <c r="G57" i="1" s="1"/>
  <c r="D58" i="1"/>
  <c r="D51" i="1"/>
  <c r="G51" i="1" s="1"/>
  <c r="G41" i="1"/>
  <c r="G42" i="1"/>
  <c r="G43" i="1"/>
  <c r="G70" i="1"/>
  <c r="D38" i="1"/>
  <c r="G38" i="1" s="1"/>
  <c r="D39" i="1"/>
  <c r="G39" i="1" s="1"/>
  <c r="D40" i="1"/>
  <c r="G40" i="1" s="1"/>
  <c r="D41" i="1"/>
  <c r="D42" i="1"/>
  <c r="D43" i="1"/>
  <c r="D44" i="1"/>
  <c r="G44" i="1" s="1"/>
  <c r="D45" i="1"/>
  <c r="G45" i="1" s="1"/>
  <c r="D37" i="1"/>
  <c r="G37" i="1" s="1"/>
  <c r="G23" i="1"/>
  <c r="G24" i="1"/>
  <c r="G25" i="1"/>
  <c r="G31" i="1"/>
  <c r="G22" i="1"/>
  <c r="D23" i="1"/>
  <c r="D24" i="1"/>
  <c r="D25" i="1"/>
  <c r="D26" i="1"/>
  <c r="G26" i="1" s="1"/>
  <c r="D27" i="1"/>
  <c r="G27" i="1" s="1"/>
  <c r="D28" i="1"/>
  <c r="G28" i="1" s="1"/>
  <c r="D29" i="1"/>
  <c r="G29" i="1" s="1"/>
  <c r="D30" i="1"/>
  <c r="G30" i="1" s="1"/>
  <c r="D31" i="1"/>
  <c r="D22" i="1"/>
  <c r="D15" i="1"/>
  <c r="G15" i="1" s="1"/>
  <c r="D16" i="1"/>
  <c r="G16" i="1" s="1"/>
  <c r="D14" i="1"/>
  <c r="G14" i="1" s="1"/>
  <c r="G30" i="5"/>
  <c r="F29" i="5"/>
  <c r="F28" i="5"/>
  <c r="F27" i="5"/>
  <c r="F30" i="5" s="1"/>
  <c r="G45" i="5"/>
  <c r="G38" i="5"/>
  <c r="G23" i="5"/>
  <c r="G17" i="5"/>
  <c r="F43" i="5"/>
  <c r="F44" i="5"/>
  <c r="F4" i="5"/>
  <c r="F37" i="5"/>
  <c r="F36" i="5"/>
  <c r="F34" i="5"/>
  <c r="F22" i="5"/>
  <c r="F21" i="5"/>
  <c r="F20" i="5"/>
  <c r="F16" i="5"/>
  <c r="F15" i="5"/>
  <c r="F14" i="5"/>
  <c r="F13" i="5"/>
  <c r="F11" i="5"/>
  <c r="F6" i="5"/>
  <c r="F38" i="5" l="1"/>
  <c r="F45" i="5"/>
  <c r="G48" i="5"/>
  <c r="C14" i="6" s="1"/>
  <c r="C16" i="6" s="1"/>
  <c r="F8" i="5"/>
  <c r="F17" i="5"/>
  <c r="G47" i="5"/>
  <c r="G46" i="1"/>
  <c r="D6" i="6" s="1"/>
  <c r="G79" i="1"/>
  <c r="D9" i="6" s="1"/>
  <c r="G59" i="1"/>
  <c r="D7" i="6" s="1"/>
  <c r="G32" i="1"/>
  <c r="D5" i="6" s="1"/>
  <c r="G17" i="1"/>
  <c r="D4" i="6" s="1"/>
  <c r="F23" i="5"/>
  <c r="F48" i="5" l="1"/>
  <c r="D14" i="6"/>
  <c r="D20" i="6" s="1"/>
  <c r="F47" i="5"/>
  <c r="G92" i="1"/>
  <c r="D10" i="6" s="1"/>
  <c r="D19" i="6" s="1"/>
  <c r="D21" i="6" l="1"/>
  <c r="D23" i="6" s="1"/>
</calcChain>
</file>

<file path=xl/sharedStrings.xml><?xml version="1.0" encoding="utf-8"?>
<sst xmlns="http://schemas.openxmlformats.org/spreadsheetml/2006/main" count="228" uniqueCount="127">
  <si>
    <t>Scoring definition</t>
  </si>
  <si>
    <t>Answer missing or non-compliant</t>
  </si>
  <si>
    <t>Answer is partially compliant</t>
  </si>
  <si>
    <t>Answer is compliant</t>
  </si>
  <si>
    <t>No.</t>
  </si>
  <si>
    <t>Description of Requirement</t>
  </si>
  <si>
    <t>Remarks by tender issuer</t>
  </si>
  <si>
    <t>Awarded score</t>
  </si>
  <si>
    <t>Weighted max score</t>
  </si>
  <si>
    <t>Compliant</t>
  </si>
  <si>
    <t>Vendor commentary and remarks</t>
  </si>
  <si>
    <t>Applicant is able to provide a minimum of two (2) refrences demonstrating the Applicant has succesfully achieved predetermined feature development goals using  sprint-based Scrum and other complementary Agile methodologies as defined way of working</t>
  </si>
  <si>
    <t>Specification of the exact amount of hours per sprint will be covered in contract negotiations.</t>
  </si>
  <si>
    <t xml:space="preserve">Applicant is able and willing to, if the circumstances demand so and the development team is unable to provide this by themselves, (temporarily) involve additional expertise to the development team to tackle specific circumstances, either from within the applicants organisation or from an external source. </t>
  </si>
  <si>
    <t>Total</t>
  </si>
  <si>
    <t>Applicant is able to provide a minimum of two (2) refrences demonstrating the applicant has applied adequate pre-existing knowledge, experience and (where applicable) certification to perform support activities on the relevant platforms technologies, software, tooling and infrastructure.</t>
  </si>
  <si>
    <t>Applicant will, whenever such case has been identified, report  a (possible) security incident within 1 hrs after discovery, to a specific email address provided to him by the tender issuer</t>
  </si>
  <si>
    <t>Applicant will proactively take action to ensure any detected service disruptions of the platform are corrected in adherence with SLA Mean Time To Restore (MTTR) KPI's</t>
  </si>
  <si>
    <t>Applicant will offer customer support to IDH key-users for requests for information, reporting incidents and requests for changes via  e-mail and telephone which is at minimum available within office hours (Mo-Fr 08.00-17.00 hrs CET).</t>
  </si>
  <si>
    <t>IDH key-users are specific IDH appointed resources tasked with managerial or operational roles regarding the platform</t>
  </si>
  <si>
    <t>Applicant appoints a dedicated commercial contact person with adequate knowledge of the agreements between IDH and the applicant and the mandate to discuss such items with IDH</t>
  </si>
  <si>
    <t>Applicant will offer customer support to IDH key-users for requests for information, reporting incidents and requests for changes via an online portal or platform</t>
  </si>
  <si>
    <t>Applicant will appoint appropriate level escalation contacts for technical, commercial and legal matters</t>
  </si>
  <si>
    <t>Remarks by tender authority</t>
  </si>
  <si>
    <t>Applicant  is able to provide a minimum of two (2) refrences demonstrating the Applicant has expertise in Search Engine Optimization, Google Analytics implementations and Google Trends dashboard development</t>
  </si>
  <si>
    <t>Applicant is able to provide a minimum of two (2) refrences demonstrating the Applicant has used insights gained from SEO activities and Google analytics feedback to edit and optimize structure, headings and content on the SourceUp platform to improve the platform's SEO results using the platforms content management Systems.</t>
  </si>
  <si>
    <t>Applicant is able to provide a minimum of two (2) refrences demonstrating the Applicant has expertise in Digital Marketing and can leverage the platform's existing content to increase the platform's digital growth, including providing tactics, recommendations and competitor/audience analysis</t>
  </si>
  <si>
    <t>Applicant is, on IDH request, able to implement an manage the results and improvements from activities mentioned under 4.3 on behalf of IDH</t>
  </si>
  <si>
    <t>Applicant has expertise in Google AdWords and experience with managing Google AdWords campaigns, including a successful track record of applying for and achieving a Google AdWords Grant.</t>
  </si>
  <si>
    <t>Applicant will provide a comprehensive SLA detailing  agreed reporting elements and frequencies, service windows,  Mean Time To Restore (MTTR) for high, medium and low priority (security) issues,  problem management processes, contact information and escalation matrices</t>
  </si>
  <si>
    <t>Applicant will ensure end-to-end platform availability of 99%, excluding downtime for planned maintenance, which is sufficiently backed and secured by, if any, Applicants supporting 3rd party agreements.</t>
  </si>
  <si>
    <t>Applicant commits to an Mean Time To Restore (MTTR) of maximum 4 hours for high prioriy issues, applicable within office hours (Mo-Fr 08.00-17.00 hrs CET)</t>
  </si>
  <si>
    <t>High priority issues include events like complete functional platform outage or platform-wide data loss</t>
  </si>
  <si>
    <t>Subject</t>
  </si>
  <si>
    <t>Weight factor Quality (%)</t>
  </si>
  <si>
    <t>Weight factor Pricing (%)</t>
  </si>
  <si>
    <t>Total score</t>
  </si>
  <si>
    <t>Final Tender score</t>
  </si>
  <si>
    <t>Applicant is able to proficiently use the English language in all forms of communication throughout the duration of the contract</t>
  </si>
  <si>
    <t>SourceUp Platform Support &amp; Development</t>
  </si>
  <si>
    <t>Applicant has a process for receiving support requests and managing them as per the requirements described above</t>
  </si>
  <si>
    <t>The applicant has established a procedure to alert the client when resources are nearing completion, ensuring timely management.</t>
  </si>
  <si>
    <t>Applicant has the ability to do platform user analysis (using google analytics or other relevant softwares), produce relevant documentation to share and create a strategy on the findings</t>
  </si>
  <si>
    <t>Applicant can produce documentation or presentations showing the applicants affinity or commitment to environmental sustainability, working conditions in developing countries or other sustainability goals and efforts</t>
  </si>
  <si>
    <t>Applicant has the ability of hosting of external platforms on behalf of IDH</t>
  </si>
  <si>
    <t>Applicant  is able to provide a minimum of two (2) refrences demonstrating the Applicant has applied adequate pre-existing knowledge, experience and (where applicable) certification to perform development activities on the platforms technologies, software and infrastructure specified in the Annex 3</t>
  </si>
  <si>
    <t>For Technical support, Applicant ensures the availability of technical support staff with adequate technical and platform specific knowledge and capabilities to render such support within the time window specified in 4.1</t>
  </si>
  <si>
    <t xml:space="preserve">Applicant has the team expertise to understand the tech transfer and share with other relevant team members under the guidance of a dedicated scrum master or project manager </t>
  </si>
  <si>
    <t xml:space="preserve">An overview of relevant technologies, software and infrastructure is listed in Appendix 3 (technology stack overview) of this tender </t>
  </si>
  <si>
    <t>The applicant has the capability to record and share documentation for all incidents and create process to manage key findings</t>
  </si>
  <si>
    <t>Applicant is able to produce and periodically share documentation on maintenance and support activities and use these findings to update existing processes and upgrades</t>
  </si>
  <si>
    <t>Applicant is able to provide a detailed methodology and approach with timelines for understanding the tech transfer, reciveing the digital tech and digital envornments, conduct a thorough analysis of the source platform, identifying dependencies, constraints, and key functionalities, archive it and updating documentation based on their own documentation methods, and are able to create processes to take up the platform development and maintenance work</t>
  </si>
  <si>
    <t>Applicant  is able to provide a minimum of two (2) refrences demonstrating the Applicant has the expertise as listed in the evaluation criteria 7.1- 7.8</t>
  </si>
  <si>
    <t>Applicant is willing and able to facilitate or participate in periodic in-person meetings located in The Netherlands, with a minimum of once per year</t>
  </si>
  <si>
    <t xml:space="preserve">Applicant is able to demonstrate that they are a Microsoft partner (preferably a gold member), and has proven track record on microservices Azure services </t>
  </si>
  <si>
    <t>Applicant is able to provide a minimum of two (2) references demonstrating Applicants ability to produce, maintain and adapt platform, infrastructure and database architecture designs to support feature and functionality development, with the following process:
- Accurately estimate hours and timelines for assignments and sprints
- Manage the project with given timelines and is able to manage development work and follow through with the sprint goal in case of unplanned contingencies 
- Conduct retrospectives to reflect and refine the team performance 
- Produce and share regular sprint reports and other tech documentation necessary for archiving the development of the platfrom</t>
  </si>
  <si>
    <t xml:space="preserve">Applicant submitted pricing </t>
  </si>
  <si>
    <t>Tender scoring template manual</t>
  </si>
  <si>
    <t>Note that only bids that comply with all of the instructions mentioned here can be deemed eligible for consideration.</t>
  </si>
  <si>
    <t>Instructions on completion</t>
  </si>
  <si>
    <t xml:space="preserve">Answer is surpassing requirement </t>
  </si>
  <si>
    <t>Budget breakdown per requested deliverable and cost categories</t>
  </si>
  <si>
    <t>Unit of measurement</t>
  </si>
  <si>
    <t>Number of units</t>
  </si>
  <si>
    <t>Unit cost
in EUR</t>
  </si>
  <si>
    <r>
      <t xml:space="preserve">Budget notes
</t>
    </r>
    <r>
      <rPr>
        <b/>
        <i/>
        <sz val="10"/>
        <rFont val="Roboto"/>
      </rPr>
      <t>(Please describe the assumptions used for budget calculation)</t>
    </r>
  </si>
  <si>
    <t>Other</t>
  </si>
  <si>
    <t>TOTAL BUDGET</t>
  </si>
  <si>
    <t xml:space="preserve">Tender reference or description: </t>
  </si>
  <si>
    <t>Applicant will provide a team of relevant certified developers/engineers or other content-specific experts and a dedicated certified Scrum Master, that is responsible for developing features and improvements on the platform.( Other expertise in the team are needed for Data modeling/ architecture, API management, Backend, Outsystems, Front End development, Hygraph UI/UX and graphic design,  Azure DevOps management, and skills to do user research and develop a roadmap for prototyping for feature development )</t>
  </si>
  <si>
    <t>Applicant is able to provide a minimum of two (2) references demonstrating the Applicants experience in developing multi-sided platforms and associated data models</t>
  </si>
  <si>
    <t>Applicant is able to provide a minimum of 2 references who can validate the applicants experience related to the transfer of existing platforms and its respective tech components and digital environments</t>
  </si>
  <si>
    <t>Applicant will commit to dedicating specific personnel to the development team for an agreed amount of hours per sprint, thus minimizing the number of personnel changes and ensuring continuity of the development team.</t>
  </si>
  <si>
    <t>Applicant is able to provide a minimum of two (2) references  demonstrating the Applicants experience in developing data architecture, 3rd party integrations using geospatial data, interfacing with external platforms or websites and scaling the users/ traffic on the platform</t>
  </si>
  <si>
    <t xml:space="preserve">Applicant has monitoring and alerting capabilities on a 24/7 basis on KPI's regarding security issues involving comparable platform infrastructure, databases and external connections. This includes monitoring and alerting on activities like unauthorised login attempts, DDOS and unauthorised data manipulation / retrieval. </t>
  </si>
  <si>
    <t>Applicant has monitoring and alerting capabilities on a 24/7 basis on KPI's regarding the availability of the underlying platform infrastructure, URL's, Databases, external connections or other resources that could impact user experience</t>
  </si>
  <si>
    <t>Applicant is able to monitor and provide updates on when the technology stack components need to be updated, and is able to adjust it in the ongoing sprint in an efficient way</t>
  </si>
  <si>
    <t>Applicant will proactively monitor, manage and implement relevant patches (including security patches) and updates provided by any platform, technology, software or infrastructure supplier involved in supporting or running the platform and is able to provide at least two (2) references on how this process has been succesfully implemented by the Applicant in the past</t>
  </si>
  <si>
    <t>Applicant  is able to provide a minimum of two (2) references demonstrating the Applicant has the expertise as listed in the evaluation criteria 6.1-6.3</t>
  </si>
  <si>
    <t xml:space="preserve">The candidate posessess the capability to create and execute effective procedures, demonstrate strong communication skills, and manage deadlines and contingencies in the development process.
</t>
  </si>
  <si>
    <t xml:space="preserve">Applicant will submit all invoices and financial settlements in Euros (€). Any currency risk or exchange rate is borne by the applicant. </t>
  </si>
  <si>
    <t>The applicant has the ability to comprehend and harmonize with the values and work culture of IDH, particularly in the aspects of communication, project management and implementation.</t>
  </si>
  <si>
    <t>Applicant will structure their efforts in such a way that it accomodates a possible production release of new features for every development cycle</t>
  </si>
  <si>
    <t>The candidate possesses proficient invoicing skills, adept at conducting regular follow-ups, managing all payments, and adhering to IDH's invoicing system efficiently.</t>
  </si>
  <si>
    <t>TO BE COMPLETED BY TENDER ISSUER</t>
  </si>
  <si>
    <t>5 SEO, digital marketing and platform user analysis (optional)</t>
  </si>
  <si>
    <t>TOTAL BUDGET EXCL SEO</t>
  </si>
  <si>
    <t>TO BE COMPLETED BY APPLICANT</t>
  </si>
  <si>
    <t>OTHER</t>
  </si>
  <si>
    <t>for example: 21% VAT if the consultant is based in the Netherlands.; create formula as needed</t>
  </si>
  <si>
    <t>Add rows as needed and detail what these are about</t>
  </si>
  <si>
    <t>Total cost in EUR INCL APPLICABLE TAXES</t>
  </si>
  <si>
    <t>Total cost in EUR EXCL TAXES</t>
  </si>
  <si>
    <t>Sub-total 1</t>
  </si>
  <si>
    <t>Sub-total 2</t>
  </si>
  <si>
    <t>Sub-total 3</t>
  </si>
  <si>
    <t>Sub-total 4</t>
  </si>
  <si>
    <t>Sub-total 5</t>
  </si>
  <si>
    <t>Sub-total 6</t>
  </si>
  <si>
    <r>
      <t xml:space="preserve">OBJECTIVE 1: Transfer of the existing platform technology and maintenance services </t>
    </r>
    <r>
      <rPr>
        <b/>
        <sz val="10"/>
        <rFont val="Roboto"/>
      </rPr>
      <t>(FIXED FEE)</t>
    </r>
  </si>
  <si>
    <r>
      <t xml:space="preserve">OBJECTIVE 2: Platform Development </t>
    </r>
    <r>
      <rPr>
        <b/>
        <sz val="10"/>
        <rFont val="Roboto"/>
      </rPr>
      <t>(FIXED HOURLY RATE)</t>
    </r>
  </si>
  <si>
    <t>OBJECTIVE 4 Customer key-user support and contact (FIXED FEE)</t>
  </si>
  <si>
    <t>OBJECTIVE 5. SEO, digital marketing and user analysis (optional; FIXED HOURLY RATE)</t>
  </si>
  <si>
    <r>
      <t xml:space="preserve">OBJECTIVE 3. Overall Maintenance and Service of the platform </t>
    </r>
    <r>
      <rPr>
        <b/>
        <sz val="10"/>
        <rFont val="Roboto"/>
      </rPr>
      <t>(FIXED FEE)</t>
    </r>
  </si>
  <si>
    <t>Awarded points</t>
  </si>
  <si>
    <t>Weighting</t>
  </si>
  <si>
    <t>Max points</t>
  </si>
  <si>
    <t>TOTAL</t>
  </si>
  <si>
    <t>4 Customer key-user support and contact (max 15 points)</t>
  </si>
  <si>
    <t>1 Transfer of the SourceUp platform and maintenance (max 15 points)</t>
  </si>
  <si>
    <t>2 Platform Development (max 25 points)</t>
  </si>
  <si>
    <t>3 Maintaining and servicing the SourceUp platform (max 15 points)</t>
  </si>
  <si>
    <t>Service Level Agreement (SLA) Template (max 15 points)</t>
  </si>
  <si>
    <t>Applicants general company profile requirements (max 15 points)</t>
  </si>
  <si>
    <t xml:space="preserve">Overall lowest pricing received </t>
  </si>
  <si>
    <t xml:space="preserve">% scored </t>
  </si>
  <si>
    <t>Requirement score</t>
  </si>
  <si>
    <t>Pricing score</t>
  </si>
  <si>
    <t>Total tender score</t>
  </si>
  <si>
    <t>Explanation of scoring mechanism</t>
  </si>
  <si>
    <t xml:space="preserve">The total tender score is a weighted score between the scores for quality requirements (50%) and price (50%)
The applicant's score for quality (max 100 points) is the sum of points that are awarded across 7 objectives, each with sub-topics. The quality requirements (detailed in the tab "quality assessment") will each be scored individually by the evaluation committee.
The applicant can be awarded a maximum of 100 points for price. The awarding of points is based on the total budget in EURO including applicable taxes and excluding SEO, as supplied by Applicant in annex 2, tab “budget assessment”. To determine the applicant’s score, Tthe total budget amount pricing of the Applicant’s bid is compared against the lowest eligible bid received across all applicants, with the following formula: (Lowest eligible bid / Applicant’s bid) * 100 = Applicant’s score.  This means the applicant with the lowest total budget receives 100 points, and all other applicants get a lower amount of points, relative to the difference with that lowest budget.
</t>
  </si>
  <si>
    <r>
      <t xml:space="preserve">Fields that require data entered by the applicant are marked </t>
    </r>
    <r>
      <rPr>
        <sz val="11"/>
        <color theme="8"/>
        <rFont val="Calibri"/>
        <family val="2"/>
        <scheme val="minor"/>
      </rPr>
      <t>LIGHT BLUE</t>
    </r>
    <r>
      <rPr>
        <sz val="11"/>
        <color theme="1"/>
        <rFont val="Calibri"/>
        <family val="2"/>
        <scheme val="minor"/>
      </rPr>
      <t xml:space="preserve">
The applicant is required to fill out the evaluation sheets (tab "quality assessment" and tab "budget assessment", to provide required information and assess their own compliance with the criteria. 
For each quality requirement, the applicant is required to state their compliancy level by selecting YES (Compliant), NO (not compliant) or PARTIALLY (Partially compliant). Requirements that do not have their compliancy stated by the applicant will be scored as "Not compliant" .
The applicant can also add corresponding content, remarks and comments to illustrate how or why the requirement is met or surpassed, to make a stronger case for their compliance. 
Note: If the Applicant states to be (Partially) compliant without providing any additional comments on how (partial) compliancy is met or what part of the requirement cannot be met, the requirement will be scored as "not compliant"
In tab "budget assessment" the applicant is required to fill out it's full budget proposal for this assignment and calculate the total budget including and excluding SEO (if applicable), incl and excl all applicable taxes.</t>
    </r>
  </si>
  <si>
    <t>Expertise type 1</t>
  </si>
  <si>
    <t>Expertise type 2</t>
  </si>
  <si>
    <t>Expertise type n</t>
  </si>
  <si>
    <t>All applicants shall include a total of 3057 hours (in D11:D16) in the proposal; in line with the estimated amount of work. Contracting shall be on fixed hourly rates only.</t>
  </si>
  <si>
    <t xml:space="preserve">The total hours can be divided between different types of expertise (and rates) as are common for the applicant.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</si>
</sst>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0"/>
    <numFmt numFmtId="165" formatCode="_-* #,##0_-;\-* #,##0_-;_-* &quot;-&quot;??_-;_-@_-"/>
    <numFmt numFmtId="166" formatCode="[$EUR]\ #,##0.00"/>
    <numFmt numFmtId="167" formatCode="[$EUR]\ #,##0.00;\-[$EUR]\ #,##0.00"/>
  </numFmts>
  <fonts count="23" x14ac:knownFonts="1">
    <font>
      <sz val="11"/>
      <color theme="1"/>
      <name val="Calibri"/>
      <family val="2"/>
      <scheme val="minor"/>
    </font>
    <font>
      <sz val="11"/>
      <color theme="1"/>
      <name val="Calibri"/>
      <family val="2"/>
      <scheme val="minor"/>
    </font>
    <font>
      <sz val="10"/>
      <color theme="1"/>
      <name val="Calibri"/>
      <family val="2"/>
      <scheme val="minor"/>
    </font>
    <font>
      <b/>
      <sz val="14"/>
      <name val="Calibri"/>
      <family val="2"/>
      <scheme val="minor"/>
    </font>
    <font>
      <sz val="10"/>
      <name val="Calibri"/>
      <family val="2"/>
      <scheme val="minor"/>
    </font>
    <font>
      <b/>
      <sz val="10"/>
      <color theme="1"/>
      <name val="Calibri"/>
      <family val="2"/>
      <scheme val="minor"/>
    </font>
    <font>
      <b/>
      <sz val="10"/>
      <color theme="0"/>
      <name val="Calibri"/>
      <family val="2"/>
      <scheme val="minor"/>
    </font>
    <font>
      <sz val="10"/>
      <color theme="0"/>
      <name val="Calibri"/>
      <family val="2"/>
      <scheme val="minor"/>
    </font>
    <font>
      <b/>
      <sz val="10"/>
      <color indexed="8"/>
      <name val="Calibri"/>
      <family val="2"/>
      <scheme val="minor"/>
    </font>
    <font>
      <b/>
      <sz val="12"/>
      <color theme="0"/>
      <name val="Calibri"/>
      <family val="2"/>
      <scheme val="minor"/>
    </font>
    <font>
      <b/>
      <sz val="22"/>
      <color theme="0"/>
      <name val="Calibri"/>
      <family val="2"/>
      <scheme val="minor"/>
    </font>
    <font>
      <b/>
      <sz val="22"/>
      <name val="Calibri"/>
      <family val="2"/>
      <scheme val="minor"/>
    </font>
    <font>
      <sz val="8"/>
      <name val="Calibri"/>
      <family val="2"/>
      <scheme val="minor"/>
    </font>
    <font>
      <b/>
      <sz val="10"/>
      <color rgb="FFFF0000"/>
      <name val="Calibri"/>
      <family val="2"/>
      <scheme val="minor"/>
    </font>
    <font>
      <sz val="10"/>
      <name val="Arial"/>
      <family val="2"/>
    </font>
    <font>
      <b/>
      <sz val="10"/>
      <name val="Roboto"/>
    </font>
    <font>
      <b/>
      <i/>
      <sz val="10"/>
      <name val="Roboto"/>
    </font>
    <font>
      <b/>
      <sz val="10"/>
      <color theme="0"/>
      <name val="Roboto"/>
    </font>
    <font>
      <sz val="10"/>
      <name val="Roboto"/>
    </font>
    <font>
      <i/>
      <sz val="10"/>
      <color theme="0" tint="-0.499984740745262"/>
      <name val="Arial"/>
      <family val="2"/>
    </font>
    <font>
      <i/>
      <sz val="10"/>
      <name val="Arial"/>
      <family val="2"/>
    </font>
    <font>
      <sz val="11"/>
      <color theme="8"/>
      <name val="Calibri"/>
      <family val="2"/>
      <scheme val="minor"/>
    </font>
    <font>
      <b/>
      <sz val="10"/>
      <name val="Calibri"/>
      <family val="2"/>
      <scheme val="minor"/>
    </font>
  </fonts>
  <fills count="15">
    <fill>
      <patternFill patternType="none"/>
    </fill>
    <fill>
      <patternFill patternType="gray125"/>
    </fill>
    <fill>
      <patternFill patternType="solid">
        <fgColor rgb="FFFFFF99"/>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rgb="FF0000FF"/>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bgColor indexed="64"/>
      </patternFill>
    </fill>
    <fill>
      <patternFill patternType="solid">
        <fgColor theme="4" tint="-0.499984740745262"/>
        <bgColor indexed="64"/>
      </patternFill>
    </fill>
    <fill>
      <patternFill patternType="solid">
        <fgColor theme="0" tint="-0.249977111117893"/>
        <bgColor indexed="64"/>
      </patternFill>
    </fill>
    <fill>
      <patternFill patternType="solid">
        <fgColor rgb="FFFFC000"/>
        <bgColor indexed="64"/>
      </patternFill>
    </fill>
    <fill>
      <patternFill patternType="solid">
        <fgColor theme="8" tint="0.79998168889431442"/>
        <bgColor indexed="64"/>
      </patternFill>
    </fill>
    <fill>
      <patternFill patternType="solid">
        <fgColor theme="8" tint="0.59999389629810485"/>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auto="1"/>
      </top>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thin">
        <color auto="1"/>
      </left>
      <right style="medium">
        <color indexed="64"/>
      </right>
      <top style="thin">
        <color auto="1"/>
      </top>
      <bottom/>
      <diagonal/>
    </border>
    <border>
      <left style="thin">
        <color auto="1"/>
      </left>
      <right style="medium">
        <color indexed="64"/>
      </right>
      <top style="medium">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cellStyleXfs>
  <cellXfs count="127">
    <xf numFmtId="0" fontId="0" fillId="0" borderId="0" xfId="0"/>
    <xf numFmtId="9" fontId="2" fillId="0" borderId="0" xfId="3" applyFont="1" applyFill="1" applyBorder="1" applyAlignment="1" applyProtection="1">
      <alignment horizontal="center"/>
    </xf>
    <xf numFmtId="0" fontId="3" fillId="2" borderId="21" xfId="0" applyFont="1" applyFill="1" applyBorder="1"/>
    <xf numFmtId="0" fontId="0" fillId="0" borderId="22" xfId="0" applyBorder="1"/>
    <xf numFmtId="0" fontId="9" fillId="10" borderId="23" xfId="0" applyFont="1" applyFill="1" applyBorder="1" applyAlignment="1">
      <alignment vertical="center"/>
    </xf>
    <xf numFmtId="0" fontId="0" fillId="0" borderId="22" xfId="0" applyBorder="1" applyAlignment="1">
      <alignment wrapText="1"/>
    </xf>
    <xf numFmtId="9" fontId="2" fillId="9" borderId="16" xfId="3" applyFont="1" applyFill="1" applyBorder="1" applyAlignment="1" applyProtection="1">
      <alignment horizontal="center"/>
    </xf>
    <xf numFmtId="9" fontId="2" fillId="0" borderId="4" xfId="3" applyFont="1" applyFill="1" applyBorder="1" applyAlignment="1" applyProtection="1">
      <alignment horizontal="right" vertical="top"/>
    </xf>
    <xf numFmtId="9" fontId="5" fillId="0" borderId="18" xfId="3" applyFont="1" applyFill="1" applyBorder="1" applyAlignment="1" applyProtection="1">
      <alignment horizontal="right" vertical="top"/>
    </xf>
    <xf numFmtId="0" fontId="2" fillId="13" borderId="4" xfId="0" applyFont="1" applyFill="1" applyBorder="1" applyAlignment="1" applyProtection="1">
      <alignment horizontal="center" vertical="top"/>
      <protection locked="0"/>
    </xf>
    <xf numFmtId="0" fontId="2" fillId="13" borderId="4" xfId="0" applyFont="1" applyFill="1" applyBorder="1" applyAlignment="1" applyProtection="1">
      <alignment horizontal="center" vertical="top" wrapText="1"/>
      <protection locked="0"/>
    </xf>
    <xf numFmtId="43" fontId="4" fillId="0" borderId="9" xfId="1" applyFont="1" applyFill="1" applyBorder="1" applyAlignment="1" applyProtection="1">
      <alignment horizontal="center"/>
    </xf>
    <xf numFmtId="43" fontId="2" fillId="0" borderId="9" xfId="1" applyFont="1" applyFill="1" applyBorder="1" applyAlignment="1" applyProtection="1">
      <alignment horizontal="center"/>
    </xf>
    <xf numFmtId="43" fontId="5" fillId="0" borderId="10" xfId="1" applyFont="1" applyFill="1" applyBorder="1" applyAlignment="1" applyProtection="1">
      <alignment horizontal="center" vertical="top"/>
    </xf>
    <xf numFmtId="43" fontId="5" fillId="0" borderId="10" xfId="1" applyFont="1" applyFill="1" applyBorder="1" applyAlignment="1" applyProtection="1">
      <alignment horizontal="center"/>
    </xf>
    <xf numFmtId="43" fontId="4" fillId="0" borderId="30" xfId="1" applyFont="1" applyFill="1" applyBorder="1" applyAlignment="1" applyProtection="1">
      <alignment horizontal="center"/>
    </xf>
    <xf numFmtId="43" fontId="2" fillId="12" borderId="26" xfId="1" applyFont="1" applyFill="1" applyBorder="1" applyAlignment="1" applyProtection="1">
      <alignment horizontal="center"/>
    </xf>
    <xf numFmtId="9" fontId="2" fillId="9" borderId="31" xfId="3" applyFont="1" applyFill="1" applyBorder="1" applyAlignment="1" applyProtection="1">
      <alignment horizontal="center" vertical="center"/>
    </xf>
    <xf numFmtId="43" fontId="2" fillId="0" borderId="8" xfId="1" applyFont="1" applyFill="1" applyBorder="1" applyAlignment="1" applyProtection="1">
      <alignment horizontal="center"/>
    </xf>
    <xf numFmtId="0" fontId="0" fillId="0" borderId="20" xfId="0" applyBorder="1" applyAlignment="1">
      <alignment vertical="top" wrapText="1"/>
    </xf>
    <xf numFmtId="0" fontId="2" fillId="0" borderId="0" xfId="0" applyFont="1" applyProtection="1">
      <protection locked="0"/>
    </xf>
    <xf numFmtId="0" fontId="0" fillId="0" borderId="0" xfId="0" applyProtection="1">
      <protection locked="0"/>
    </xf>
    <xf numFmtId="0" fontId="6" fillId="6" borderId="2" xfId="0" applyFont="1" applyFill="1" applyBorder="1" applyAlignment="1" applyProtection="1">
      <alignment vertical="center"/>
      <protection locked="0"/>
    </xf>
    <xf numFmtId="0" fontId="6" fillId="6" borderId="3" xfId="0" applyFont="1" applyFill="1" applyBorder="1" applyAlignment="1" applyProtection="1">
      <alignment vertical="center"/>
      <protection locked="0"/>
    </xf>
    <xf numFmtId="0" fontId="5" fillId="2" borderId="4" xfId="0" applyFont="1" applyFill="1" applyBorder="1" applyAlignment="1" applyProtection="1">
      <alignment horizontal="center" vertical="center" wrapText="1"/>
      <protection locked="0"/>
    </xf>
    <xf numFmtId="0" fontId="2" fillId="2" borderId="4" xfId="0" applyFont="1" applyFill="1" applyBorder="1" applyProtection="1">
      <protection locked="0"/>
    </xf>
    <xf numFmtId="0" fontId="2" fillId="2" borderId="4" xfId="0" applyFont="1" applyFill="1" applyBorder="1" applyAlignment="1" applyProtection="1">
      <alignment horizontal="center"/>
      <protection locked="0"/>
    </xf>
    <xf numFmtId="0" fontId="0" fillId="0" borderId="0" xfId="0" applyAlignment="1" applyProtection="1">
      <alignment vertical="top"/>
      <protection locked="0"/>
    </xf>
    <xf numFmtId="0" fontId="2" fillId="0" borderId="0" xfId="0" applyFont="1"/>
    <xf numFmtId="0" fontId="5" fillId="0" borderId="0" xfId="0" applyFont="1" applyAlignment="1">
      <alignment vertical="center"/>
    </xf>
    <xf numFmtId="0" fontId="2" fillId="0" borderId="0" xfId="0" applyFont="1" applyAlignment="1">
      <alignment horizontal="left" vertical="center"/>
    </xf>
    <xf numFmtId="9" fontId="5" fillId="0" borderId="0" xfId="3" applyFont="1" applyFill="1" applyBorder="1" applyAlignment="1" applyProtection="1">
      <alignment horizontal="center" vertical="center"/>
    </xf>
    <xf numFmtId="9" fontId="5" fillId="4" borderId="17" xfId="3" applyFont="1" applyFill="1" applyBorder="1" applyAlignment="1" applyProtection="1">
      <alignment vertical="center"/>
    </xf>
    <xf numFmtId="9" fontId="2" fillId="4" borderId="17" xfId="3" applyFont="1" applyFill="1" applyBorder="1" applyAlignment="1" applyProtection="1">
      <alignment vertical="center"/>
    </xf>
    <xf numFmtId="0" fontId="2" fillId="0" borderId="0" xfId="0" applyFont="1" applyAlignment="1">
      <alignment vertical="center"/>
    </xf>
    <xf numFmtId="0" fontId="4" fillId="8" borderId="4" xfId="0" applyFont="1" applyFill="1" applyBorder="1" applyAlignment="1">
      <alignment horizontal="center" vertical="top"/>
    </xf>
    <xf numFmtId="0" fontId="2" fillId="4" borderId="27" xfId="0" applyFont="1" applyFill="1" applyBorder="1"/>
    <xf numFmtId="0" fontId="2" fillId="0" borderId="0" xfId="0" applyFont="1" applyAlignment="1">
      <alignment horizontal="left"/>
    </xf>
    <xf numFmtId="0" fontId="2" fillId="0" borderId="0" xfId="0" applyFont="1" applyAlignment="1">
      <alignment horizontal="center"/>
    </xf>
    <xf numFmtId="0" fontId="8" fillId="2" borderId="4" xfId="0" applyFont="1" applyFill="1" applyBorder="1" applyAlignment="1">
      <alignment vertical="center" wrapText="1"/>
    </xf>
    <xf numFmtId="0" fontId="5" fillId="2" borderId="4" xfId="0" applyFont="1" applyFill="1" applyBorder="1" applyAlignment="1">
      <alignment vertical="center" wrapText="1"/>
    </xf>
    <xf numFmtId="0" fontId="2" fillId="0" borderId="4" xfId="0" applyFont="1" applyBorder="1" applyAlignment="1">
      <alignment horizontal="center" vertical="top"/>
    </xf>
    <xf numFmtId="0" fontId="2" fillId="0" borderId="4" xfId="0" applyFont="1" applyBorder="1" applyAlignment="1">
      <alignment vertical="top" wrapText="1"/>
    </xf>
    <xf numFmtId="9" fontId="2" fillId="0" borderId="4" xfId="3" applyFont="1" applyBorder="1" applyAlignment="1" applyProtection="1">
      <alignment horizontal="center" vertical="top"/>
    </xf>
    <xf numFmtId="0" fontId="2" fillId="0" borderId="4" xfId="0" applyFont="1" applyBorder="1" applyAlignment="1">
      <alignment horizontal="left" vertical="top" wrapText="1"/>
    </xf>
    <xf numFmtId="43" fontId="5" fillId="2" borderId="4" xfId="1" applyFont="1" applyFill="1" applyBorder="1" applyAlignment="1" applyProtection="1">
      <alignment horizontal="center" vertical="top"/>
    </xf>
    <xf numFmtId="0" fontId="2" fillId="0" borderId="4" xfId="0" applyFont="1" applyBorder="1" applyAlignment="1">
      <alignment vertical="top"/>
    </xf>
    <xf numFmtId="0" fontId="5" fillId="2" borderId="4" xfId="0" applyFont="1" applyFill="1" applyBorder="1" applyAlignment="1">
      <alignment vertical="top"/>
    </xf>
    <xf numFmtId="0" fontId="5" fillId="2" borderId="4" xfId="0" applyFont="1" applyFill="1" applyBorder="1" applyAlignment="1">
      <alignment horizontal="center" vertical="top"/>
    </xf>
    <xf numFmtId="0" fontId="2" fillId="0" borderId="4" xfId="0" applyFont="1" applyBorder="1" applyAlignment="1">
      <alignment horizontal="center" vertical="center"/>
    </xf>
    <xf numFmtId="0" fontId="4" fillId="0" borderId="4" xfId="0" applyFont="1" applyBorder="1" applyAlignment="1">
      <alignment horizontal="left" vertical="top" wrapText="1"/>
    </xf>
    <xf numFmtId="2" fontId="2" fillId="0" borderId="4" xfId="0" applyNumberFormat="1" applyFont="1" applyBorder="1" applyAlignment="1">
      <alignment horizontal="center" vertical="center"/>
    </xf>
    <xf numFmtId="0" fontId="2" fillId="0" borderId="0" xfId="0" applyFont="1" applyAlignment="1">
      <alignment vertical="top"/>
    </xf>
    <xf numFmtId="164" fontId="2" fillId="0" borderId="4" xfId="0" applyNumberFormat="1" applyFont="1" applyBorder="1" applyAlignment="1">
      <alignment horizontal="center" vertical="top"/>
    </xf>
    <xf numFmtId="0" fontId="2" fillId="0" borderId="4" xfId="0" applyFont="1" applyBorder="1" applyAlignment="1">
      <alignment wrapText="1"/>
    </xf>
    <xf numFmtId="0" fontId="5" fillId="0" borderId="4" xfId="0" applyFont="1" applyBorder="1" applyAlignment="1">
      <alignment vertical="top"/>
    </xf>
    <xf numFmtId="0" fontId="2" fillId="0" borderId="0" xfId="0" applyFont="1" applyAlignment="1">
      <alignment wrapText="1"/>
    </xf>
    <xf numFmtId="0" fontId="2" fillId="0" borderId="0" xfId="3" applyNumberFormat="1" applyFont="1" applyBorder="1" applyProtection="1"/>
    <xf numFmtId="0" fontId="2" fillId="0" borderId="4" xfId="3" applyNumberFormat="1" applyFont="1" applyBorder="1" applyAlignment="1" applyProtection="1">
      <alignment horizontal="center" vertical="top"/>
    </xf>
    <xf numFmtId="164" fontId="2" fillId="0" borderId="4" xfId="0" applyNumberFormat="1" applyFont="1" applyBorder="1" applyAlignment="1">
      <alignment vertical="top"/>
    </xf>
    <xf numFmtId="0" fontId="2" fillId="0" borderId="4" xfId="0" applyFont="1" applyBorder="1"/>
    <xf numFmtId="0" fontId="7" fillId="0" borderId="0" xfId="0" applyFont="1"/>
    <xf numFmtId="0" fontId="9" fillId="9" borderId="14" xfId="0" applyFont="1" applyFill="1" applyBorder="1" applyAlignment="1">
      <alignment horizontal="left" vertical="center"/>
    </xf>
    <xf numFmtId="0" fontId="2" fillId="9" borderId="15" xfId="0" applyFont="1" applyFill="1" applyBorder="1" applyAlignment="1">
      <alignment horizontal="right" vertical="top"/>
    </xf>
    <xf numFmtId="43" fontId="2" fillId="0" borderId="9" xfId="1" applyFont="1" applyBorder="1" applyAlignment="1" applyProtection="1">
      <alignment horizontal="center"/>
    </xf>
    <xf numFmtId="0" fontId="2" fillId="0" borderId="0" xfId="0" applyFont="1" applyAlignment="1">
      <alignment horizontal="right" vertical="top"/>
    </xf>
    <xf numFmtId="9" fontId="2" fillId="0" borderId="0" xfId="0" applyNumberFormat="1" applyFont="1" applyAlignment="1">
      <alignment horizontal="right" vertical="top"/>
    </xf>
    <xf numFmtId="0" fontId="2" fillId="9" borderId="15" xfId="0" applyFont="1" applyFill="1" applyBorder="1" applyAlignment="1">
      <alignment horizontal="right" vertical="center"/>
    </xf>
    <xf numFmtId="0" fontId="2" fillId="0" borderId="17" xfId="0" applyFont="1" applyBorder="1" applyAlignment="1">
      <alignment horizontal="right" vertical="top"/>
    </xf>
    <xf numFmtId="167" fontId="2" fillId="5" borderId="1" xfId="2" applyNumberFormat="1" applyFont="1" applyFill="1" applyBorder="1" applyAlignment="1" applyProtection="1">
      <alignment horizontal="right" vertical="top"/>
    </xf>
    <xf numFmtId="167" fontId="2" fillId="5" borderId="4" xfId="2" applyNumberFormat="1" applyFont="1" applyFill="1" applyBorder="1" applyAlignment="1" applyProtection="1">
      <alignment horizontal="right" vertical="top"/>
    </xf>
    <xf numFmtId="0" fontId="5" fillId="2" borderId="27" xfId="0" applyFont="1" applyFill="1" applyBorder="1" applyAlignment="1">
      <alignment horizontal="right" vertical="top"/>
    </xf>
    <xf numFmtId="9" fontId="5" fillId="2" borderId="18" xfId="3" applyFont="1" applyFill="1" applyBorder="1" applyAlignment="1" applyProtection="1">
      <alignment horizontal="right" vertical="top"/>
    </xf>
    <xf numFmtId="0" fontId="5" fillId="0" borderId="0" xfId="0" applyFont="1" applyAlignment="1">
      <alignment horizontal="right" vertical="top"/>
    </xf>
    <xf numFmtId="0" fontId="5" fillId="2" borderId="16" xfId="0" applyFont="1" applyFill="1" applyBorder="1" applyAlignment="1">
      <alignment vertical="center" wrapText="1"/>
    </xf>
    <xf numFmtId="43" fontId="11" fillId="7" borderId="13" xfId="1" applyFont="1" applyFill="1" applyBorder="1" applyProtection="1"/>
    <xf numFmtId="0" fontId="14" fillId="0" borderId="0" xfId="4" applyAlignment="1" applyProtection="1">
      <alignment horizontal="left" vertical="top"/>
      <protection locked="0"/>
    </xf>
    <xf numFmtId="0" fontId="20" fillId="0" borderId="0" xfId="4" applyFont="1" applyAlignment="1" applyProtection="1">
      <alignment horizontal="left" vertical="top" wrapText="1"/>
      <protection locked="0"/>
    </xf>
    <xf numFmtId="0" fontId="22" fillId="2" borderId="4" xfId="0" applyFont="1" applyFill="1" applyBorder="1" applyAlignment="1" applyProtection="1">
      <alignment vertical="center" wrapText="1"/>
      <protection locked="0"/>
    </xf>
    <xf numFmtId="0" fontId="18" fillId="13" borderId="25" xfId="4" applyFont="1" applyFill="1" applyBorder="1" applyAlignment="1" applyProtection="1">
      <alignment horizontal="left" vertical="top" wrapText="1"/>
      <protection locked="0"/>
    </xf>
    <xf numFmtId="0" fontId="18" fillId="13" borderId="25" xfId="4" applyFont="1" applyFill="1" applyBorder="1" applyAlignment="1" applyProtection="1">
      <alignment horizontal="left" vertical="top"/>
      <protection locked="0"/>
    </xf>
    <xf numFmtId="165" fontId="18" fillId="13" borderId="25" xfId="5" applyNumberFormat="1" applyFont="1" applyFill="1" applyBorder="1" applyAlignment="1" applyProtection="1">
      <alignment horizontal="left" vertical="top"/>
      <protection locked="0"/>
    </xf>
    <xf numFmtId="166" fontId="18" fillId="13" borderId="19" xfId="5" applyNumberFormat="1" applyFont="1" applyFill="1" applyBorder="1" applyAlignment="1" applyProtection="1">
      <alignment horizontal="right" vertical="top"/>
      <protection locked="0"/>
    </xf>
    <xf numFmtId="166" fontId="18" fillId="13" borderId="7" xfId="5" applyNumberFormat="1" applyFont="1" applyFill="1" applyBorder="1" applyAlignment="1" applyProtection="1">
      <alignment horizontal="right" vertical="top"/>
      <protection locked="0"/>
    </xf>
    <xf numFmtId="0" fontId="19" fillId="13" borderId="19" xfId="4" applyFont="1" applyFill="1" applyBorder="1" applyAlignment="1" applyProtection="1">
      <alignment horizontal="left" vertical="top" wrapText="1"/>
      <protection locked="0"/>
    </xf>
    <xf numFmtId="0" fontId="15" fillId="14" borderId="25" xfId="4" applyFont="1" applyFill="1" applyBorder="1" applyAlignment="1" applyProtection="1">
      <alignment horizontal="left" vertical="top" wrapText="1"/>
      <protection locked="0"/>
    </xf>
    <xf numFmtId="165" fontId="18" fillId="14" borderId="7" xfId="5" applyNumberFormat="1" applyFont="1" applyFill="1" applyBorder="1" applyAlignment="1" applyProtection="1">
      <alignment horizontal="left" vertical="top"/>
      <protection locked="0"/>
    </xf>
    <xf numFmtId="166" fontId="18" fillId="14" borderId="7" xfId="5" applyNumberFormat="1" applyFont="1" applyFill="1" applyBorder="1" applyAlignment="1" applyProtection="1">
      <alignment horizontal="right" vertical="top"/>
      <protection locked="0"/>
    </xf>
    <xf numFmtId="0" fontId="14" fillId="13" borderId="19" xfId="4" applyFill="1" applyBorder="1" applyAlignment="1" applyProtection="1">
      <alignment horizontal="left" vertical="top"/>
      <protection locked="0"/>
    </xf>
    <xf numFmtId="165" fontId="18" fillId="13" borderId="25" xfId="4" applyNumberFormat="1" applyFont="1" applyFill="1" applyBorder="1" applyAlignment="1" applyProtection="1">
      <alignment horizontal="left" vertical="top"/>
      <protection locked="0"/>
    </xf>
    <xf numFmtId="166" fontId="18" fillId="13" borderId="19" xfId="4" applyNumberFormat="1" applyFont="1" applyFill="1" applyBorder="1" applyAlignment="1" applyProtection="1">
      <alignment horizontal="right" vertical="top"/>
      <protection locked="0"/>
    </xf>
    <xf numFmtId="166" fontId="18" fillId="13" borderId="7" xfId="4" applyNumberFormat="1" applyFont="1" applyFill="1" applyBorder="1" applyAlignment="1" applyProtection="1">
      <alignment horizontal="right" vertical="top"/>
      <protection locked="0"/>
    </xf>
    <xf numFmtId="0" fontId="19" fillId="13" borderId="19" xfId="4" applyFont="1" applyFill="1" applyBorder="1" applyAlignment="1" applyProtection="1">
      <alignment horizontal="left" vertical="top"/>
      <protection locked="0"/>
    </xf>
    <xf numFmtId="0" fontId="18" fillId="14" borderId="25" xfId="4" applyFont="1" applyFill="1" applyBorder="1" applyAlignment="1" applyProtection="1">
      <alignment horizontal="left" vertical="top"/>
      <protection locked="0"/>
    </xf>
    <xf numFmtId="166" fontId="18" fillId="14" borderId="19" xfId="4" applyNumberFormat="1" applyFont="1" applyFill="1" applyBorder="1" applyAlignment="1" applyProtection="1">
      <alignment horizontal="right" vertical="top"/>
      <protection locked="0"/>
    </xf>
    <xf numFmtId="165" fontId="18" fillId="14" borderId="25" xfId="5" applyNumberFormat="1" applyFont="1" applyFill="1" applyBorder="1" applyAlignment="1" applyProtection="1">
      <alignment horizontal="left" vertical="top"/>
      <protection locked="0"/>
    </xf>
    <xf numFmtId="166" fontId="18" fillId="14" borderId="19" xfId="5" applyNumberFormat="1" applyFont="1" applyFill="1" applyBorder="1" applyAlignment="1" applyProtection="1">
      <alignment horizontal="right" vertical="top"/>
      <protection locked="0"/>
    </xf>
    <xf numFmtId="166" fontId="18" fillId="13" borderId="19" xfId="6" applyNumberFormat="1" applyFont="1" applyFill="1" applyBorder="1" applyAlignment="1" applyProtection="1">
      <alignment horizontal="right" vertical="top"/>
      <protection locked="0"/>
    </xf>
    <xf numFmtId="0" fontId="20" fillId="13" borderId="19" xfId="4" applyFont="1" applyFill="1" applyBorder="1" applyAlignment="1" applyProtection="1">
      <alignment horizontal="left" vertical="top"/>
      <protection locked="0"/>
    </xf>
    <xf numFmtId="166" fontId="22" fillId="2" borderId="4" xfId="0" applyNumberFormat="1" applyFont="1" applyFill="1" applyBorder="1" applyAlignment="1" applyProtection="1">
      <alignment vertical="center" wrapText="1"/>
      <protection locked="0"/>
    </xf>
    <xf numFmtId="0" fontId="18" fillId="0" borderId="0" xfId="4" applyFont="1" applyAlignment="1" applyProtection="1">
      <alignment horizontal="left" vertical="top" wrapText="1"/>
      <protection locked="0"/>
    </xf>
    <xf numFmtId="0" fontId="17" fillId="0" borderId="0" xfId="4" applyFont="1" applyAlignment="1" applyProtection="1">
      <alignment vertical="top" wrapText="1"/>
      <protection locked="0"/>
    </xf>
    <xf numFmtId="0" fontId="19" fillId="0" borderId="0" xfId="4" applyFont="1" applyAlignment="1" applyProtection="1">
      <alignment vertical="top" wrapText="1"/>
      <protection locked="0"/>
    </xf>
    <xf numFmtId="0" fontId="15" fillId="11" borderId="5" xfId="4" applyFont="1" applyFill="1" applyBorder="1" applyAlignment="1">
      <alignment horizontal="left" vertical="top" wrapText="1"/>
    </xf>
    <xf numFmtId="0" fontId="15" fillId="11" borderId="4" xfId="4" applyFont="1" applyFill="1" applyBorder="1" applyAlignment="1">
      <alignment horizontal="left" vertical="top" wrapText="1"/>
    </xf>
    <xf numFmtId="0" fontId="15" fillId="11" borderId="6" xfId="4" applyFont="1" applyFill="1" applyBorder="1" applyAlignment="1">
      <alignment horizontal="left" vertical="top" wrapText="1"/>
    </xf>
    <xf numFmtId="0" fontId="15" fillId="11" borderId="24" xfId="4" applyFont="1" applyFill="1" applyBorder="1" applyAlignment="1">
      <alignment horizontal="left" vertical="top" wrapText="1"/>
    </xf>
    <xf numFmtId="0" fontId="22" fillId="2" borderId="4" xfId="0" applyFont="1" applyFill="1" applyBorder="1" applyAlignment="1">
      <alignment vertical="center" wrapText="1"/>
    </xf>
    <xf numFmtId="0" fontId="13" fillId="0" borderId="4" xfId="0" applyFont="1" applyBorder="1" applyAlignment="1">
      <alignment horizontal="center" vertical="center" wrapText="1"/>
    </xf>
    <xf numFmtId="0" fontId="6" fillId="7" borderId="4" xfId="0" applyFont="1" applyFill="1" applyBorder="1" applyAlignment="1" applyProtection="1">
      <alignment horizontal="center" vertical="center"/>
      <protection locked="0"/>
    </xf>
    <xf numFmtId="0" fontId="3" fillId="2" borderId="1"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3" fontId="3" fillId="3" borderId="1" xfId="0" applyNumberFormat="1" applyFont="1" applyFill="1" applyBorder="1" applyAlignment="1">
      <alignment horizontal="left"/>
    </xf>
    <xf numFmtId="3" fontId="3" fillId="3" borderId="3" xfId="0" applyNumberFormat="1" applyFont="1" applyFill="1" applyBorder="1" applyAlignment="1">
      <alignment horizontal="left"/>
    </xf>
    <xf numFmtId="0" fontId="6" fillId="6" borderId="1" xfId="0" applyFont="1" applyFill="1" applyBorder="1" applyAlignment="1">
      <alignment horizontal="left" vertical="center"/>
    </xf>
    <xf numFmtId="0" fontId="6" fillId="6" borderId="2" xfId="0" applyFont="1" applyFill="1" applyBorder="1" applyAlignment="1">
      <alignment horizontal="left" vertical="center"/>
    </xf>
    <xf numFmtId="0" fontId="5" fillId="0" borderId="17" xfId="0" applyFont="1" applyBorder="1" applyAlignment="1">
      <alignment horizontal="left"/>
    </xf>
    <xf numFmtId="0" fontId="5" fillId="0" borderId="4" xfId="0" applyFont="1" applyBorder="1" applyAlignment="1">
      <alignment horizontal="left"/>
    </xf>
    <xf numFmtId="0" fontId="5" fillId="2" borderId="17"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10" fillId="9" borderId="11" xfId="0" applyFont="1" applyFill="1" applyBorder="1" applyAlignment="1">
      <alignment horizontal="left"/>
    </xf>
    <xf numFmtId="0" fontId="10" fillId="9" borderId="12" xfId="0" applyFont="1" applyFill="1" applyBorder="1" applyAlignment="1">
      <alignment horizontal="left"/>
    </xf>
    <xf numFmtId="0" fontId="5" fillId="2" borderId="28" xfId="0" applyFont="1" applyFill="1" applyBorder="1" applyAlignment="1">
      <alignment horizontal="right" vertical="top"/>
    </xf>
    <xf numFmtId="0" fontId="5" fillId="2" borderId="29" xfId="0" applyFont="1" applyFill="1" applyBorder="1" applyAlignment="1">
      <alignment horizontal="right" vertical="top"/>
    </xf>
  </cellXfs>
  <cellStyles count="7">
    <cellStyle name="Comma" xfId="1" builtinId="3"/>
    <cellStyle name="Comma 2" xfId="5" xr:uid="{1146E6F1-02FF-4C3D-8ED8-A2411ED37F41}"/>
    <cellStyle name="Currency" xfId="2" builtinId="4"/>
    <cellStyle name="Normal" xfId="0" builtinId="0"/>
    <cellStyle name="Normal 2" xfId="4" xr:uid="{BD0B03C1-D029-46A3-BD37-06BD14C5A737}"/>
    <cellStyle name="Percent" xfId="3" builtinId="5"/>
    <cellStyle name="Percent 2" xfId="6" xr:uid="{C0430885-DBD3-4430-B9CD-0708A4EE6F9F}"/>
  </cellStyles>
  <dxfs count="1">
    <dxf>
      <font>
        <b/>
        <i val="0"/>
        <color theme="0"/>
      </font>
      <fill>
        <patternFill>
          <bgColor rgb="FFFF79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as/AppData/Local/Microsoft/Windows/INetCache/Content.Outlook/QZZWEVQB/Programma%20van%20Eisen%20en%20Wens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arameters"/>
    </sheetNames>
    <sheetDataSet>
      <sheetData sheetId="0"/>
      <sheetData sheetId="1">
        <row r="4">
          <cell r="A4" t="str">
            <v>Yes</v>
          </cell>
        </row>
        <row r="5">
          <cell r="A5" t="str">
            <v>No</v>
          </cell>
        </row>
        <row r="6">
          <cell r="A6" t="str">
            <v>Partially</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84332-B655-4E8F-8F7E-566406F5E003}">
  <dimension ref="A1:A9"/>
  <sheetViews>
    <sheetView tabSelected="1" zoomScale="115" zoomScaleNormal="115" workbookViewId="0"/>
  </sheetViews>
  <sheetFormatPr defaultRowHeight="14.5" x14ac:dyDescent="0.35"/>
  <cols>
    <col min="1" max="1" width="151.26953125" customWidth="1"/>
  </cols>
  <sheetData>
    <row r="1" spans="1:1" ht="18.5" x14ac:dyDescent="0.45">
      <c r="A1" s="2" t="s">
        <v>57</v>
      </c>
    </row>
    <row r="2" spans="1:1" x14ac:dyDescent="0.35">
      <c r="A2" s="3" t="s">
        <v>58</v>
      </c>
    </row>
    <row r="3" spans="1:1" x14ac:dyDescent="0.35">
      <c r="A3" s="3"/>
    </row>
    <row r="4" spans="1:1" ht="15.5" x14ac:dyDescent="0.35">
      <c r="A4" s="4" t="s">
        <v>119</v>
      </c>
    </row>
    <row r="5" spans="1:1" ht="174" x14ac:dyDescent="0.35">
      <c r="A5" s="5" t="s">
        <v>120</v>
      </c>
    </row>
    <row r="6" spans="1:1" x14ac:dyDescent="0.35">
      <c r="A6" s="5"/>
    </row>
    <row r="7" spans="1:1" x14ac:dyDescent="0.35">
      <c r="A7" s="3"/>
    </row>
    <row r="8" spans="1:1" ht="15.5" x14ac:dyDescent="0.35">
      <c r="A8" s="4" t="s">
        <v>59</v>
      </c>
    </row>
    <row r="9" spans="1:1" ht="203.5" thickBot="1" x14ac:dyDescent="0.4">
      <c r="A9" s="19" t="s">
        <v>121</v>
      </c>
    </row>
  </sheetData>
  <sheetProtection algorithmName="SHA-512" hashValue="MacgJl8yXY9QlYKJI2DoyGVCgB+sJAV1YPZyLESxOGk68qkrmvyfC0IG8/EatocWEDQixHZqQ3avsP6XebJPzA==" saltValue="5zJ0Hv/TAiqN1prWzE/2yw==" spinCount="100000" sheet="1" objects="1" scenarios="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2D4EC-1C26-4C0C-AE06-FD7C255BA0BF}">
  <dimension ref="A1:I116"/>
  <sheetViews>
    <sheetView topLeftCell="A69" zoomScale="85" zoomScaleNormal="85" workbookViewId="0">
      <selection activeCell="B81" sqref="B81:G81"/>
    </sheetView>
  </sheetViews>
  <sheetFormatPr defaultRowHeight="14.5" x14ac:dyDescent="0.35"/>
  <cols>
    <col min="1" max="1" width="1" customWidth="1"/>
    <col min="2" max="2" width="8.453125" customWidth="1"/>
    <col min="3" max="3" width="55.453125" customWidth="1"/>
    <col min="4" max="4" width="12.54296875" customWidth="1"/>
    <col min="5" max="5" width="45.7265625" customWidth="1"/>
    <col min="6" max="6" width="21.81640625" customWidth="1"/>
    <col min="7" max="7" width="17.81640625" customWidth="1"/>
    <col min="8" max="8" width="17.81640625" style="21" customWidth="1"/>
    <col min="9" max="9" width="63.54296875" style="21" customWidth="1"/>
    <col min="10" max="16384" width="8.7265625" style="21"/>
  </cols>
  <sheetData>
    <row r="1" spans="1:9" x14ac:dyDescent="0.35">
      <c r="A1" s="28"/>
      <c r="B1" s="28"/>
      <c r="C1" s="28"/>
      <c r="D1" s="28"/>
      <c r="E1" s="28"/>
      <c r="F1" s="28"/>
      <c r="G1" s="28"/>
      <c r="H1" s="20"/>
      <c r="I1" s="20"/>
    </row>
    <row r="2" spans="1:9" ht="18.5" x14ac:dyDescent="0.45">
      <c r="A2" s="28"/>
      <c r="B2" s="110" t="s">
        <v>68</v>
      </c>
      <c r="C2" s="111"/>
      <c r="D2" s="112"/>
      <c r="E2" s="113" t="s">
        <v>39</v>
      </c>
      <c r="F2" s="114"/>
      <c r="G2" s="28"/>
      <c r="H2" s="20"/>
      <c r="I2" s="20"/>
    </row>
    <row r="3" spans="1:9" x14ac:dyDescent="0.35">
      <c r="A3" s="28"/>
      <c r="B3" s="28"/>
      <c r="C3" s="28"/>
      <c r="D3" s="28"/>
      <c r="E3" s="28"/>
      <c r="F3" s="28"/>
      <c r="G3" s="28"/>
      <c r="H3" s="20"/>
      <c r="I3" s="20"/>
    </row>
    <row r="4" spans="1:9" x14ac:dyDescent="0.35">
      <c r="A4" s="28"/>
      <c r="B4" s="29"/>
      <c r="C4" s="30"/>
      <c r="D4" s="30"/>
      <c r="E4" s="30"/>
      <c r="F4" s="31"/>
      <c r="G4" s="28"/>
      <c r="H4" s="20"/>
      <c r="I4" s="20"/>
    </row>
    <row r="5" spans="1:9" x14ac:dyDescent="0.35">
      <c r="A5" s="28"/>
      <c r="B5" s="29"/>
      <c r="C5" s="30"/>
      <c r="D5" s="30"/>
      <c r="E5" s="32" t="s">
        <v>0</v>
      </c>
      <c r="F5" s="33"/>
      <c r="G5" s="28"/>
      <c r="H5" s="20"/>
      <c r="I5" s="20"/>
    </row>
    <row r="6" spans="1:9" x14ac:dyDescent="0.35">
      <c r="A6" s="28"/>
      <c r="B6" s="34"/>
      <c r="C6" s="30"/>
      <c r="D6" s="30"/>
      <c r="E6" s="33" t="s">
        <v>1</v>
      </c>
      <c r="F6" s="35">
        <v>0</v>
      </c>
      <c r="G6" s="28"/>
      <c r="H6" s="20"/>
      <c r="I6" s="20"/>
    </row>
    <row r="7" spans="1:9" x14ac:dyDescent="0.35">
      <c r="A7" s="28"/>
      <c r="B7" s="34"/>
      <c r="C7" s="30"/>
      <c r="E7" s="33" t="s">
        <v>2</v>
      </c>
      <c r="F7" s="35">
        <v>4</v>
      </c>
      <c r="G7" s="28"/>
      <c r="H7" s="20"/>
      <c r="I7" s="20"/>
    </row>
    <row r="8" spans="1:9" x14ac:dyDescent="0.35">
      <c r="A8" s="28"/>
      <c r="B8" s="34"/>
      <c r="C8" s="30"/>
      <c r="E8" s="33" t="s">
        <v>3</v>
      </c>
      <c r="F8" s="35">
        <v>7</v>
      </c>
      <c r="G8" s="28"/>
      <c r="H8" s="20"/>
      <c r="I8" s="20"/>
    </row>
    <row r="9" spans="1:9" ht="15" thickBot="1" x14ac:dyDescent="0.4">
      <c r="A9" s="28"/>
      <c r="B9" s="34"/>
      <c r="C9" s="34"/>
      <c r="E9" s="36" t="s">
        <v>60</v>
      </c>
      <c r="F9" s="35">
        <v>10</v>
      </c>
      <c r="G9" s="28"/>
      <c r="H9" s="20"/>
      <c r="I9" s="20"/>
    </row>
    <row r="10" spans="1:9" x14ac:dyDescent="0.35">
      <c r="A10" s="28"/>
      <c r="B10" s="34"/>
      <c r="C10" s="34"/>
      <c r="D10" s="37"/>
      <c r="E10" s="37"/>
      <c r="F10" s="38"/>
      <c r="G10" s="28"/>
      <c r="H10" s="20"/>
      <c r="I10" s="20"/>
    </row>
    <row r="11" spans="1:9" x14ac:dyDescent="0.35">
      <c r="A11" s="34"/>
      <c r="B11" s="115" t="s">
        <v>109</v>
      </c>
      <c r="C11" s="116"/>
      <c r="D11" s="116"/>
      <c r="E11" s="116"/>
      <c r="F11" s="116"/>
      <c r="G11" s="116"/>
      <c r="H11" s="22"/>
      <c r="I11" s="23"/>
    </row>
    <row r="12" spans="1:9" x14ac:dyDescent="0.35">
      <c r="A12" s="34"/>
      <c r="B12" s="108" t="s">
        <v>84</v>
      </c>
      <c r="C12" s="108"/>
      <c r="D12" s="108"/>
      <c r="E12" s="108"/>
      <c r="F12" s="108"/>
      <c r="G12" s="108"/>
      <c r="H12" s="109" t="s">
        <v>87</v>
      </c>
      <c r="I12" s="109"/>
    </row>
    <row r="13" spans="1:9" x14ac:dyDescent="0.35">
      <c r="A13" s="28"/>
      <c r="B13" s="39" t="s">
        <v>4</v>
      </c>
      <c r="C13" s="39" t="s">
        <v>5</v>
      </c>
      <c r="D13" s="40" t="s">
        <v>105</v>
      </c>
      <c r="E13" s="40" t="s">
        <v>6</v>
      </c>
      <c r="F13" s="40" t="s">
        <v>7</v>
      </c>
      <c r="G13" s="40" t="s">
        <v>104</v>
      </c>
      <c r="H13" s="24" t="s">
        <v>9</v>
      </c>
      <c r="I13" s="24" t="s">
        <v>10</v>
      </c>
    </row>
    <row r="14" spans="1:9" ht="52" x14ac:dyDescent="0.35">
      <c r="A14" s="28"/>
      <c r="B14" s="41">
        <v>1.1000000000000001</v>
      </c>
      <c r="C14" s="42" t="s">
        <v>71</v>
      </c>
      <c r="D14" s="43">
        <f>1/COUNT($B$14:$B$16)</f>
        <v>0.33333333333333331</v>
      </c>
      <c r="E14" s="44"/>
      <c r="F14" s="35"/>
      <c r="G14" s="45">
        <f>D14*$D$17*F14/10</f>
        <v>0</v>
      </c>
      <c r="H14" s="9"/>
      <c r="I14" s="10"/>
    </row>
    <row r="15" spans="1:9" ht="91" x14ac:dyDescent="0.35">
      <c r="A15" s="28"/>
      <c r="B15" s="41">
        <v>1.2</v>
      </c>
      <c r="C15" s="42" t="s">
        <v>51</v>
      </c>
      <c r="D15" s="43">
        <f t="shared" ref="D15:D16" si="0">1/COUNT($B$14:$B$16)</f>
        <v>0.33333333333333331</v>
      </c>
      <c r="E15" s="44"/>
      <c r="F15" s="35"/>
      <c r="G15" s="45">
        <f t="shared" ref="G15:G16" si="1">D15*$D$17*F15/10</f>
        <v>0</v>
      </c>
      <c r="H15" s="9"/>
      <c r="I15" s="10"/>
    </row>
    <row r="16" spans="1:9" ht="39" x14ac:dyDescent="0.35">
      <c r="A16" s="28"/>
      <c r="B16" s="41">
        <v>1.3</v>
      </c>
      <c r="C16" s="42" t="s">
        <v>47</v>
      </c>
      <c r="D16" s="43">
        <f t="shared" si="0"/>
        <v>0.33333333333333331</v>
      </c>
      <c r="E16" s="44"/>
      <c r="F16" s="35"/>
      <c r="G16" s="45">
        <f t="shared" si="1"/>
        <v>0</v>
      </c>
      <c r="H16" s="9"/>
      <c r="I16" s="10"/>
    </row>
    <row r="17" spans="1:9" x14ac:dyDescent="0.35">
      <c r="A17" s="28"/>
      <c r="B17" s="46"/>
      <c r="C17" s="47" t="s">
        <v>106</v>
      </c>
      <c r="D17" s="47">
        <v>15</v>
      </c>
      <c r="E17" s="47"/>
      <c r="F17" s="48" t="s">
        <v>14</v>
      </c>
      <c r="G17" s="45">
        <f>SUM(G14:G16)</f>
        <v>0</v>
      </c>
      <c r="H17" s="25"/>
      <c r="I17" s="26"/>
    </row>
    <row r="18" spans="1:9" x14ac:dyDescent="0.35">
      <c r="A18" s="28"/>
      <c r="B18" s="34"/>
      <c r="C18" s="34"/>
      <c r="D18" s="34"/>
      <c r="E18" s="34"/>
      <c r="F18" s="28"/>
      <c r="G18" s="28"/>
      <c r="H18" s="20"/>
      <c r="I18" s="20"/>
    </row>
    <row r="19" spans="1:9" x14ac:dyDescent="0.35">
      <c r="A19" s="28"/>
      <c r="B19" s="115" t="s">
        <v>110</v>
      </c>
      <c r="C19" s="116"/>
      <c r="D19" s="116"/>
      <c r="E19" s="116"/>
      <c r="F19" s="116"/>
      <c r="G19" s="116"/>
      <c r="H19" s="22"/>
      <c r="I19" s="23"/>
    </row>
    <row r="20" spans="1:9" x14ac:dyDescent="0.35">
      <c r="A20" s="28"/>
      <c r="B20" s="108" t="s">
        <v>84</v>
      </c>
      <c r="C20" s="108"/>
      <c r="D20" s="108"/>
      <c r="E20" s="108"/>
      <c r="F20" s="108"/>
      <c r="G20" s="108"/>
      <c r="H20" s="109" t="s">
        <v>87</v>
      </c>
      <c r="I20" s="109"/>
    </row>
    <row r="21" spans="1:9" ht="26" x14ac:dyDescent="0.35">
      <c r="A21" s="28"/>
      <c r="B21" s="39" t="s">
        <v>4</v>
      </c>
      <c r="C21" s="39" t="s">
        <v>5</v>
      </c>
      <c r="D21" s="40" t="s">
        <v>8</v>
      </c>
      <c r="E21" s="40" t="s">
        <v>6</v>
      </c>
      <c r="F21" s="40" t="s">
        <v>7</v>
      </c>
      <c r="G21" s="40" t="s">
        <v>104</v>
      </c>
      <c r="H21" s="24" t="s">
        <v>9</v>
      </c>
      <c r="I21" s="24" t="s">
        <v>10</v>
      </c>
    </row>
    <row r="22" spans="1:9" ht="117" x14ac:dyDescent="0.35">
      <c r="A22" s="28"/>
      <c r="B22" s="49">
        <v>2.1</v>
      </c>
      <c r="C22" s="50" t="s">
        <v>69</v>
      </c>
      <c r="D22" s="43">
        <f>1/COUNT($B$22:$B$31)</f>
        <v>0.1</v>
      </c>
      <c r="E22" s="44" t="s">
        <v>48</v>
      </c>
      <c r="F22" s="35"/>
      <c r="G22" s="45">
        <f>D22*$D$32*F22/10</f>
        <v>0</v>
      </c>
      <c r="H22" s="9"/>
      <c r="I22" s="10"/>
    </row>
    <row r="23" spans="1:9" ht="52" x14ac:dyDescent="0.35">
      <c r="A23" s="28"/>
      <c r="B23" s="49">
        <v>2.2000000000000002</v>
      </c>
      <c r="C23" s="44" t="s">
        <v>72</v>
      </c>
      <c r="D23" s="43">
        <f t="shared" ref="D23:D31" si="2">1/COUNT($B$22:$B$31)</f>
        <v>0.1</v>
      </c>
      <c r="E23" s="44"/>
      <c r="F23" s="35"/>
      <c r="G23" s="45">
        <f t="shared" ref="G23:G31" si="3">D23*$D$32*F23/10</f>
        <v>0</v>
      </c>
      <c r="H23" s="9"/>
      <c r="I23" s="10"/>
    </row>
    <row r="24" spans="1:9" ht="65" x14ac:dyDescent="0.35">
      <c r="A24" s="28"/>
      <c r="B24" s="49">
        <v>2.2999999999999998</v>
      </c>
      <c r="C24" s="44" t="s">
        <v>13</v>
      </c>
      <c r="D24" s="43">
        <f t="shared" si="2"/>
        <v>0.1</v>
      </c>
      <c r="E24" s="44"/>
      <c r="F24" s="35"/>
      <c r="G24" s="45">
        <f t="shared" si="3"/>
        <v>0</v>
      </c>
      <c r="H24" s="9"/>
      <c r="I24" s="10"/>
    </row>
    <row r="25" spans="1:9" ht="39" x14ac:dyDescent="0.35">
      <c r="A25" s="28"/>
      <c r="B25" s="49">
        <v>2.4</v>
      </c>
      <c r="C25" s="50" t="s">
        <v>82</v>
      </c>
      <c r="D25" s="43">
        <f t="shared" si="2"/>
        <v>0.1</v>
      </c>
      <c r="E25" s="44"/>
      <c r="F25" s="35"/>
      <c r="G25" s="45">
        <f t="shared" si="3"/>
        <v>0</v>
      </c>
      <c r="H25" s="9"/>
      <c r="I25" s="10"/>
    </row>
    <row r="26" spans="1:9" ht="39" x14ac:dyDescent="0.35">
      <c r="A26" s="28"/>
      <c r="B26" s="49">
        <v>2.5</v>
      </c>
      <c r="C26" s="44" t="s">
        <v>54</v>
      </c>
      <c r="D26" s="43">
        <f t="shared" si="2"/>
        <v>0.1</v>
      </c>
      <c r="E26" s="44"/>
      <c r="F26" s="35"/>
      <c r="G26" s="45">
        <f t="shared" si="3"/>
        <v>0</v>
      </c>
      <c r="H26" s="9"/>
      <c r="I26" s="10"/>
    </row>
    <row r="27" spans="1:9" ht="65" x14ac:dyDescent="0.35">
      <c r="A27" s="28"/>
      <c r="B27" s="49">
        <v>2.6</v>
      </c>
      <c r="C27" s="42" t="s">
        <v>45</v>
      </c>
      <c r="D27" s="43">
        <f t="shared" si="2"/>
        <v>0.1</v>
      </c>
      <c r="E27" s="44" t="s">
        <v>48</v>
      </c>
      <c r="F27" s="35"/>
      <c r="G27" s="45">
        <f t="shared" si="3"/>
        <v>0</v>
      </c>
      <c r="H27" s="9"/>
      <c r="I27" s="10"/>
    </row>
    <row r="28" spans="1:9" ht="52" x14ac:dyDescent="0.35">
      <c r="A28" s="28"/>
      <c r="B28" s="49">
        <v>2.7</v>
      </c>
      <c r="C28" s="44" t="s">
        <v>11</v>
      </c>
      <c r="D28" s="43">
        <f t="shared" si="2"/>
        <v>0.1</v>
      </c>
      <c r="E28" s="44" t="s">
        <v>12</v>
      </c>
      <c r="F28" s="35"/>
      <c r="G28" s="45">
        <f t="shared" si="3"/>
        <v>0</v>
      </c>
      <c r="H28" s="9"/>
      <c r="I28" s="10"/>
    </row>
    <row r="29" spans="1:9" ht="169" x14ac:dyDescent="0.35">
      <c r="A29" s="28"/>
      <c r="B29" s="49">
        <v>2.8</v>
      </c>
      <c r="C29" s="44" t="s">
        <v>55</v>
      </c>
      <c r="D29" s="43">
        <f t="shared" si="2"/>
        <v>0.1</v>
      </c>
      <c r="E29" s="44"/>
      <c r="F29" s="35"/>
      <c r="G29" s="45">
        <f t="shared" si="3"/>
        <v>0</v>
      </c>
      <c r="H29" s="9"/>
      <c r="I29" s="10"/>
    </row>
    <row r="30" spans="1:9" ht="39" x14ac:dyDescent="0.35">
      <c r="A30" s="28"/>
      <c r="B30" s="49">
        <v>2.9</v>
      </c>
      <c r="C30" s="44" t="s">
        <v>70</v>
      </c>
      <c r="D30" s="43">
        <f t="shared" si="2"/>
        <v>0.1</v>
      </c>
      <c r="E30" s="44"/>
      <c r="F30" s="35"/>
      <c r="G30" s="45">
        <f t="shared" si="3"/>
        <v>0</v>
      </c>
      <c r="H30" s="9"/>
      <c r="I30" s="10"/>
    </row>
    <row r="31" spans="1:9" ht="65" x14ac:dyDescent="0.35">
      <c r="A31" s="28"/>
      <c r="B31" s="51">
        <v>2.1</v>
      </c>
      <c r="C31" s="44" t="s">
        <v>73</v>
      </c>
      <c r="D31" s="43">
        <f t="shared" si="2"/>
        <v>0.1</v>
      </c>
      <c r="E31" s="44"/>
      <c r="F31" s="35"/>
      <c r="G31" s="45">
        <f t="shared" si="3"/>
        <v>0</v>
      </c>
      <c r="H31" s="9"/>
      <c r="I31" s="10"/>
    </row>
    <row r="32" spans="1:9" x14ac:dyDescent="0.35">
      <c r="A32" s="28"/>
      <c r="B32" s="46"/>
      <c r="C32" s="47" t="s">
        <v>14</v>
      </c>
      <c r="D32" s="47">
        <v>25</v>
      </c>
      <c r="E32" s="47"/>
      <c r="F32" s="48"/>
      <c r="G32" s="45">
        <f>SUM(G22:G31)</f>
        <v>0</v>
      </c>
      <c r="H32" s="25"/>
      <c r="I32" s="26"/>
    </row>
    <row r="33" spans="1:9" x14ac:dyDescent="0.35">
      <c r="A33" s="28"/>
      <c r="B33" s="28"/>
      <c r="D33" s="28"/>
      <c r="E33" s="28"/>
      <c r="F33" s="28"/>
      <c r="G33" s="28"/>
      <c r="H33" s="20"/>
      <c r="I33" s="20"/>
    </row>
    <row r="34" spans="1:9" x14ac:dyDescent="0.35">
      <c r="A34" s="34"/>
      <c r="B34" s="115" t="s">
        <v>111</v>
      </c>
      <c r="C34" s="116"/>
      <c r="D34" s="116"/>
      <c r="E34" s="116"/>
      <c r="F34" s="116"/>
      <c r="G34" s="116"/>
      <c r="H34" s="22"/>
      <c r="I34" s="23"/>
    </row>
    <row r="35" spans="1:9" x14ac:dyDescent="0.35">
      <c r="A35" s="34"/>
      <c r="B35" s="108" t="s">
        <v>84</v>
      </c>
      <c r="C35" s="108"/>
      <c r="D35" s="108"/>
      <c r="E35" s="108"/>
      <c r="F35" s="108"/>
      <c r="G35" s="108"/>
      <c r="H35" s="109" t="s">
        <v>87</v>
      </c>
      <c r="I35" s="109"/>
    </row>
    <row r="36" spans="1:9" ht="26" x14ac:dyDescent="0.35">
      <c r="A36" s="28"/>
      <c r="B36" s="39" t="s">
        <v>4</v>
      </c>
      <c r="C36" s="39" t="s">
        <v>5</v>
      </c>
      <c r="D36" s="40" t="s">
        <v>8</v>
      </c>
      <c r="E36" s="40" t="s">
        <v>6</v>
      </c>
      <c r="F36" s="40" t="s">
        <v>7</v>
      </c>
      <c r="G36" s="40" t="s">
        <v>104</v>
      </c>
      <c r="H36" s="24" t="s">
        <v>9</v>
      </c>
      <c r="I36" s="24" t="s">
        <v>10</v>
      </c>
    </row>
    <row r="37" spans="1:9" s="27" customFormat="1" ht="65" x14ac:dyDescent="0.3">
      <c r="A37" s="52"/>
      <c r="B37" s="53">
        <v>3.1</v>
      </c>
      <c r="C37" s="54" t="s">
        <v>15</v>
      </c>
      <c r="D37" s="43">
        <f>1/COUNT($B$37:$B$45)</f>
        <v>0.1111111111111111</v>
      </c>
      <c r="E37" s="44" t="s">
        <v>48</v>
      </c>
      <c r="F37" s="35"/>
      <c r="G37" s="45">
        <f>D37*$D$46*F37/10</f>
        <v>0</v>
      </c>
      <c r="H37" s="9"/>
      <c r="I37" s="10"/>
    </row>
    <row r="38" spans="1:9" ht="65.5" x14ac:dyDescent="0.35">
      <c r="A38" s="28"/>
      <c r="B38" s="41">
        <v>3.2</v>
      </c>
      <c r="C38" s="54" t="s">
        <v>74</v>
      </c>
      <c r="D38" s="43">
        <f t="shared" ref="D38:D45" si="4">1/COUNT($B$37:$B$45)</f>
        <v>0.1111111111111111</v>
      </c>
      <c r="E38" s="44" t="s">
        <v>48</v>
      </c>
      <c r="F38" s="35"/>
      <c r="G38" s="45">
        <f t="shared" ref="G38:G45" si="5">D38*$D$46*F38/10</f>
        <v>0</v>
      </c>
      <c r="H38" s="9"/>
      <c r="I38" s="10"/>
    </row>
    <row r="39" spans="1:9" ht="39.5" x14ac:dyDescent="0.35">
      <c r="A39" s="28"/>
      <c r="B39" s="53">
        <v>3.3</v>
      </c>
      <c r="C39" s="54" t="s">
        <v>16</v>
      </c>
      <c r="D39" s="43">
        <f t="shared" si="4"/>
        <v>0.1111111111111111</v>
      </c>
      <c r="E39" s="44"/>
      <c r="F39" s="35"/>
      <c r="G39" s="45">
        <f t="shared" si="5"/>
        <v>0</v>
      </c>
      <c r="H39" s="9"/>
      <c r="I39" s="10"/>
    </row>
    <row r="40" spans="1:9" ht="52.5" x14ac:dyDescent="0.35">
      <c r="A40" s="28"/>
      <c r="B40" s="41">
        <v>3.4</v>
      </c>
      <c r="C40" s="54" t="s">
        <v>75</v>
      </c>
      <c r="D40" s="43">
        <f t="shared" si="4"/>
        <v>0.1111111111111111</v>
      </c>
      <c r="E40" s="44" t="s">
        <v>48</v>
      </c>
      <c r="F40" s="35"/>
      <c r="G40" s="45">
        <f t="shared" si="5"/>
        <v>0</v>
      </c>
      <c r="H40" s="9"/>
      <c r="I40" s="10"/>
    </row>
    <row r="41" spans="1:9" ht="39.5" x14ac:dyDescent="0.35">
      <c r="A41" s="28"/>
      <c r="B41" s="53">
        <v>3.5</v>
      </c>
      <c r="C41" s="54" t="s">
        <v>17</v>
      </c>
      <c r="D41" s="43">
        <f t="shared" si="4"/>
        <v>0.1111111111111111</v>
      </c>
      <c r="E41" s="44"/>
      <c r="F41" s="35"/>
      <c r="G41" s="45">
        <f t="shared" si="5"/>
        <v>0</v>
      </c>
      <c r="H41" s="9"/>
      <c r="I41" s="10"/>
    </row>
    <row r="42" spans="1:9" ht="78.5" x14ac:dyDescent="0.35">
      <c r="A42" s="28"/>
      <c r="B42" s="41">
        <v>3.6</v>
      </c>
      <c r="C42" s="54" t="s">
        <v>77</v>
      </c>
      <c r="D42" s="43">
        <f t="shared" si="4"/>
        <v>0.1111111111111111</v>
      </c>
      <c r="E42" s="44" t="s">
        <v>48</v>
      </c>
      <c r="F42" s="35"/>
      <c r="G42" s="45">
        <f t="shared" si="5"/>
        <v>0</v>
      </c>
      <c r="H42" s="9"/>
      <c r="I42" s="10"/>
    </row>
    <row r="43" spans="1:9" ht="39.5" x14ac:dyDescent="0.35">
      <c r="A43" s="28"/>
      <c r="B43" s="53">
        <v>3.7</v>
      </c>
      <c r="C43" s="54" t="s">
        <v>76</v>
      </c>
      <c r="D43" s="43">
        <f t="shared" si="4"/>
        <v>0.1111111111111111</v>
      </c>
      <c r="E43" s="44"/>
      <c r="F43" s="35"/>
      <c r="G43" s="45">
        <f t="shared" si="5"/>
        <v>0</v>
      </c>
      <c r="H43" s="9"/>
      <c r="I43" s="10"/>
    </row>
    <row r="44" spans="1:9" ht="39.5" x14ac:dyDescent="0.35">
      <c r="A44" s="28"/>
      <c r="B44" s="41">
        <v>3.8</v>
      </c>
      <c r="C44" s="54" t="s">
        <v>50</v>
      </c>
      <c r="D44" s="43">
        <f t="shared" si="4"/>
        <v>0.1111111111111111</v>
      </c>
      <c r="E44" s="44"/>
      <c r="F44" s="35"/>
      <c r="G44" s="45">
        <f t="shared" si="5"/>
        <v>0</v>
      </c>
      <c r="H44" s="9"/>
      <c r="I44" s="10"/>
    </row>
    <row r="45" spans="1:9" ht="39" x14ac:dyDescent="0.35">
      <c r="A45" s="28"/>
      <c r="B45" s="53">
        <v>3.9</v>
      </c>
      <c r="C45" s="54" t="s">
        <v>44</v>
      </c>
      <c r="D45" s="43">
        <f t="shared" si="4"/>
        <v>0.1111111111111111</v>
      </c>
      <c r="E45" s="44" t="s">
        <v>48</v>
      </c>
      <c r="F45" s="35"/>
      <c r="G45" s="45">
        <f t="shared" si="5"/>
        <v>0</v>
      </c>
      <c r="H45" s="9"/>
      <c r="I45" s="10"/>
    </row>
    <row r="46" spans="1:9" x14ac:dyDescent="0.35">
      <c r="A46" s="28"/>
      <c r="B46" s="55"/>
      <c r="C46" s="47" t="s">
        <v>106</v>
      </c>
      <c r="D46" s="47">
        <v>15</v>
      </c>
      <c r="E46" s="47"/>
      <c r="F46" s="48" t="s">
        <v>14</v>
      </c>
      <c r="G46" s="45">
        <f>SUM(G37:G45)</f>
        <v>0</v>
      </c>
      <c r="H46" s="25"/>
      <c r="I46" s="26"/>
    </row>
    <row r="47" spans="1:9" x14ac:dyDescent="0.35">
      <c r="A47" s="28"/>
      <c r="B47" s="52"/>
      <c r="C47" s="56"/>
      <c r="D47" s="57"/>
      <c r="E47" s="56"/>
      <c r="F47" s="28"/>
      <c r="H47" s="20"/>
      <c r="I47" s="20"/>
    </row>
    <row r="48" spans="1:9" x14ac:dyDescent="0.35">
      <c r="A48" s="34"/>
      <c r="B48" s="115" t="s">
        <v>108</v>
      </c>
      <c r="C48" s="116"/>
      <c r="D48" s="116"/>
      <c r="E48" s="116"/>
      <c r="F48" s="116"/>
      <c r="G48" s="116"/>
      <c r="H48" s="22"/>
      <c r="I48" s="23"/>
    </row>
    <row r="49" spans="1:9" x14ac:dyDescent="0.35">
      <c r="A49" s="34"/>
      <c r="B49" s="108" t="s">
        <v>84</v>
      </c>
      <c r="C49" s="108"/>
      <c r="D49" s="108"/>
      <c r="E49" s="108"/>
      <c r="F49" s="108"/>
      <c r="G49" s="108"/>
      <c r="H49" s="109" t="s">
        <v>87</v>
      </c>
      <c r="I49" s="109"/>
    </row>
    <row r="50" spans="1:9" ht="26" x14ac:dyDescent="0.35">
      <c r="A50" s="28"/>
      <c r="B50" s="39" t="s">
        <v>4</v>
      </c>
      <c r="C50" s="39" t="s">
        <v>5</v>
      </c>
      <c r="D50" s="40" t="s">
        <v>8</v>
      </c>
      <c r="E50" s="40" t="s">
        <v>6</v>
      </c>
      <c r="F50" s="40" t="s">
        <v>7</v>
      </c>
      <c r="G50" s="40" t="s">
        <v>104</v>
      </c>
      <c r="H50" s="24" t="s">
        <v>9</v>
      </c>
      <c r="I50" s="24" t="s">
        <v>10</v>
      </c>
    </row>
    <row r="51" spans="1:9" ht="52" x14ac:dyDescent="0.35">
      <c r="A51" s="28"/>
      <c r="B51" s="53">
        <v>4.0999999999999996</v>
      </c>
      <c r="C51" s="42" t="s">
        <v>18</v>
      </c>
      <c r="D51" s="43">
        <f>1/COUNT($B$51:$B$58)</f>
        <v>0.125</v>
      </c>
      <c r="E51" s="44" t="s">
        <v>19</v>
      </c>
      <c r="F51" s="35"/>
      <c r="G51" s="45">
        <f>D51*$D$59*F51/10</f>
        <v>0</v>
      </c>
      <c r="H51" s="9"/>
      <c r="I51" s="10"/>
    </row>
    <row r="52" spans="1:9" ht="52" x14ac:dyDescent="0.35">
      <c r="A52" s="28"/>
      <c r="B52" s="41">
        <v>4.2</v>
      </c>
      <c r="C52" s="42" t="s">
        <v>46</v>
      </c>
      <c r="D52" s="43">
        <f t="shared" ref="D52:D58" si="6">1/COUNT($B$51:$B$58)</f>
        <v>0.125</v>
      </c>
      <c r="E52" s="44" t="s">
        <v>48</v>
      </c>
      <c r="F52" s="35"/>
      <c r="G52" s="45">
        <f t="shared" ref="G52:G58" si="7">D52*$D$59*F52/10</f>
        <v>0</v>
      </c>
      <c r="H52" s="9"/>
      <c r="I52" s="10"/>
    </row>
    <row r="53" spans="1:9" ht="39" x14ac:dyDescent="0.35">
      <c r="A53" s="28"/>
      <c r="B53" s="41">
        <v>4.3</v>
      </c>
      <c r="C53" s="42" t="s">
        <v>20</v>
      </c>
      <c r="D53" s="43">
        <f t="shared" si="6"/>
        <v>0.125</v>
      </c>
      <c r="E53" s="44"/>
      <c r="F53" s="35"/>
      <c r="G53" s="45">
        <f t="shared" si="7"/>
        <v>0</v>
      </c>
      <c r="H53" s="9"/>
      <c r="I53" s="10"/>
    </row>
    <row r="54" spans="1:9" ht="39" x14ac:dyDescent="0.35">
      <c r="A54" s="28"/>
      <c r="B54" s="53">
        <v>4.4000000000000004</v>
      </c>
      <c r="C54" s="42" t="s">
        <v>21</v>
      </c>
      <c r="D54" s="43">
        <f t="shared" si="6"/>
        <v>0.125</v>
      </c>
      <c r="E54" s="44" t="s">
        <v>19</v>
      </c>
      <c r="F54" s="35"/>
      <c r="G54" s="45">
        <f t="shared" si="7"/>
        <v>0</v>
      </c>
      <c r="H54" s="9"/>
      <c r="I54" s="10"/>
    </row>
    <row r="55" spans="1:9" ht="26" x14ac:dyDescent="0.35">
      <c r="A55" s="28"/>
      <c r="B55" s="41">
        <v>4.5</v>
      </c>
      <c r="C55" s="44" t="s">
        <v>22</v>
      </c>
      <c r="D55" s="43">
        <f t="shared" si="6"/>
        <v>0.125</v>
      </c>
      <c r="E55" s="44"/>
      <c r="F55" s="35"/>
      <c r="G55" s="45">
        <f t="shared" si="7"/>
        <v>0</v>
      </c>
      <c r="H55" s="9"/>
      <c r="I55" s="10"/>
    </row>
    <row r="56" spans="1:9" ht="26" x14ac:dyDescent="0.35">
      <c r="A56" s="28"/>
      <c r="B56" s="41">
        <v>4.5999999999999996</v>
      </c>
      <c r="C56" s="44" t="s">
        <v>40</v>
      </c>
      <c r="D56" s="43">
        <f t="shared" si="6"/>
        <v>0.125</v>
      </c>
      <c r="E56" s="44"/>
      <c r="F56" s="35"/>
      <c r="G56" s="45">
        <f t="shared" si="7"/>
        <v>0</v>
      </c>
      <c r="H56" s="9"/>
      <c r="I56" s="10"/>
    </row>
    <row r="57" spans="1:9" ht="26" x14ac:dyDescent="0.35">
      <c r="A57" s="28"/>
      <c r="B57" s="53">
        <v>4.7</v>
      </c>
      <c r="C57" s="44" t="s">
        <v>41</v>
      </c>
      <c r="D57" s="43">
        <f t="shared" si="6"/>
        <v>0.125</v>
      </c>
      <c r="E57" s="44"/>
      <c r="F57" s="35"/>
      <c r="G57" s="45">
        <f t="shared" si="7"/>
        <v>0</v>
      </c>
      <c r="H57" s="9"/>
      <c r="I57" s="10"/>
    </row>
    <row r="58" spans="1:9" ht="26" x14ac:dyDescent="0.35">
      <c r="A58" s="28"/>
      <c r="B58" s="41">
        <v>4.8</v>
      </c>
      <c r="C58" s="44" t="s">
        <v>49</v>
      </c>
      <c r="D58" s="43">
        <f t="shared" si="6"/>
        <v>0.125</v>
      </c>
      <c r="E58" s="44"/>
      <c r="F58" s="35"/>
      <c r="G58" s="45">
        <f t="shared" si="7"/>
        <v>0</v>
      </c>
      <c r="H58" s="9"/>
      <c r="I58" s="10"/>
    </row>
    <row r="59" spans="1:9" x14ac:dyDescent="0.35">
      <c r="A59" s="28"/>
      <c r="B59" s="46"/>
      <c r="C59" s="47" t="s">
        <v>106</v>
      </c>
      <c r="D59" s="47">
        <v>15</v>
      </c>
      <c r="E59" s="47"/>
      <c r="F59" s="48" t="s">
        <v>14</v>
      </c>
      <c r="G59" s="45">
        <f>SUM(G51:G58)</f>
        <v>0</v>
      </c>
      <c r="H59" s="25"/>
      <c r="I59" s="26"/>
    </row>
    <row r="60" spans="1:9" x14ac:dyDescent="0.35">
      <c r="A60" s="28"/>
      <c r="B60" s="52"/>
      <c r="C60" s="56"/>
      <c r="D60" s="28"/>
      <c r="E60" s="56"/>
      <c r="F60" s="28"/>
      <c r="G60" s="28"/>
      <c r="H60" s="20"/>
      <c r="I60" s="20"/>
    </row>
    <row r="61" spans="1:9" x14ac:dyDescent="0.35">
      <c r="A61" s="34"/>
      <c r="B61" s="115" t="s">
        <v>85</v>
      </c>
      <c r="C61" s="116"/>
      <c r="D61" s="116"/>
      <c r="E61" s="116"/>
      <c r="F61" s="116"/>
      <c r="G61" s="116"/>
      <c r="H61" s="22"/>
      <c r="I61" s="23"/>
    </row>
    <row r="62" spans="1:9" x14ac:dyDescent="0.35">
      <c r="A62" s="34"/>
      <c r="B62" s="108" t="s">
        <v>84</v>
      </c>
      <c r="C62" s="108"/>
      <c r="D62" s="108"/>
      <c r="E62" s="108"/>
      <c r="F62" s="108"/>
      <c r="G62" s="108"/>
      <c r="H62" s="109" t="s">
        <v>87</v>
      </c>
      <c r="I62" s="109"/>
    </row>
    <row r="63" spans="1:9" ht="26" x14ac:dyDescent="0.35">
      <c r="A63" s="28"/>
      <c r="B63" s="39" t="s">
        <v>4</v>
      </c>
      <c r="C63" s="39" t="s">
        <v>5</v>
      </c>
      <c r="D63" s="40" t="s">
        <v>8</v>
      </c>
      <c r="E63" s="40" t="s">
        <v>23</v>
      </c>
      <c r="F63" s="40" t="s">
        <v>7</v>
      </c>
      <c r="G63" s="40" t="s">
        <v>104</v>
      </c>
      <c r="H63" s="24" t="s">
        <v>9</v>
      </c>
      <c r="I63" s="24" t="s">
        <v>10</v>
      </c>
    </row>
    <row r="64" spans="1:9" ht="52" x14ac:dyDescent="0.35">
      <c r="A64" s="28"/>
      <c r="B64" s="53">
        <v>5.0999999999999996</v>
      </c>
      <c r="C64" s="42" t="s">
        <v>24</v>
      </c>
      <c r="D64" s="58"/>
      <c r="E64" s="44" t="s">
        <v>48</v>
      </c>
      <c r="F64" s="35"/>
      <c r="G64" s="43"/>
      <c r="H64" s="9"/>
      <c r="I64" s="10"/>
    </row>
    <row r="65" spans="1:9" ht="78" x14ac:dyDescent="0.35">
      <c r="A65" s="28"/>
      <c r="B65" s="53">
        <v>5.2</v>
      </c>
      <c r="C65" s="42" t="s">
        <v>25</v>
      </c>
      <c r="D65" s="58"/>
      <c r="E65" s="44"/>
      <c r="F65" s="35"/>
      <c r="G65" s="43"/>
      <c r="H65" s="9"/>
      <c r="I65" s="10"/>
    </row>
    <row r="66" spans="1:9" ht="65" x14ac:dyDescent="0.35">
      <c r="A66" s="28"/>
      <c r="B66" s="53">
        <v>5.3</v>
      </c>
      <c r="C66" s="42" t="s">
        <v>26</v>
      </c>
      <c r="D66" s="58"/>
      <c r="E66" s="44"/>
      <c r="F66" s="35"/>
      <c r="G66" s="43"/>
      <c r="H66" s="9"/>
      <c r="I66" s="10"/>
    </row>
    <row r="67" spans="1:9" ht="39" x14ac:dyDescent="0.35">
      <c r="A67" s="28"/>
      <c r="B67" s="53">
        <v>5.4</v>
      </c>
      <c r="C67" s="42" t="s">
        <v>27</v>
      </c>
      <c r="D67" s="58"/>
      <c r="E67" s="44"/>
      <c r="F67" s="35"/>
      <c r="G67" s="43"/>
      <c r="H67" s="9"/>
      <c r="I67" s="10"/>
    </row>
    <row r="68" spans="1:9" ht="39" x14ac:dyDescent="0.35">
      <c r="A68" s="28"/>
      <c r="B68" s="53">
        <v>5.5</v>
      </c>
      <c r="C68" s="42" t="s">
        <v>28</v>
      </c>
      <c r="D68" s="58"/>
      <c r="E68" s="44"/>
      <c r="F68" s="35"/>
      <c r="G68" s="43"/>
      <c r="H68" s="9"/>
      <c r="I68" s="10"/>
    </row>
    <row r="69" spans="1:9" ht="39" x14ac:dyDescent="0.35">
      <c r="A69" s="28"/>
      <c r="B69" s="53">
        <v>5.6</v>
      </c>
      <c r="C69" s="42" t="s">
        <v>42</v>
      </c>
      <c r="D69" s="58"/>
      <c r="E69" s="44"/>
      <c r="F69" s="35"/>
      <c r="G69" s="43"/>
      <c r="H69" s="9"/>
      <c r="I69" s="10"/>
    </row>
    <row r="70" spans="1:9" x14ac:dyDescent="0.35">
      <c r="A70" s="28"/>
      <c r="B70" s="46"/>
      <c r="C70" s="47" t="s">
        <v>106</v>
      </c>
      <c r="D70" s="47"/>
      <c r="E70" s="47"/>
      <c r="F70" s="48" t="s">
        <v>14</v>
      </c>
      <c r="G70" s="45">
        <f>SUM(G64:G69)</f>
        <v>0</v>
      </c>
      <c r="H70" s="25"/>
      <c r="I70" s="26"/>
    </row>
    <row r="71" spans="1:9" x14ac:dyDescent="0.35">
      <c r="A71" s="28"/>
      <c r="B71" s="52"/>
      <c r="C71" s="56"/>
      <c r="D71" s="28"/>
      <c r="E71" s="56"/>
      <c r="F71" s="28"/>
      <c r="G71" s="28"/>
      <c r="H71" s="20"/>
      <c r="I71" s="20"/>
    </row>
    <row r="72" spans="1:9" x14ac:dyDescent="0.35">
      <c r="A72" s="34"/>
      <c r="B72" s="115" t="s">
        <v>112</v>
      </c>
      <c r="C72" s="116"/>
      <c r="D72" s="116"/>
      <c r="E72" s="116"/>
      <c r="F72" s="116"/>
      <c r="G72" s="116"/>
      <c r="H72" s="22"/>
      <c r="I72" s="23"/>
    </row>
    <row r="73" spans="1:9" x14ac:dyDescent="0.35">
      <c r="A73" s="34"/>
      <c r="B73" s="108" t="s">
        <v>84</v>
      </c>
      <c r="C73" s="108"/>
      <c r="D73" s="108"/>
      <c r="E73" s="108"/>
      <c r="F73" s="108"/>
      <c r="G73" s="108"/>
      <c r="H73" s="109" t="s">
        <v>87</v>
      </c>
      <c r="I73" s="109"/>
    </row>
    <row r="74" spans="1:9" ht="26" x14ac:dyDescent="0.35">
      <c r="A74" s="28"/>
      <c r="B74" s="39" t="s">
        <v>4</v>
      </c>
      <c r="C74" s="39" t="s">
        <v>5</v>
      </c>
      <c r="D74" s="40" t="s">
        <v>8</v>
      </c>
      <c r="E74" s="40" t="s">
        <v>6</v>
      </c>
      <c r="F74" s="40" t="s">
        <v>7</v>
      </c>
      <c r="G74" s="40" t="s">
        <v>104</v>
      </c>
      <c r="H74" s="24" t="s">
        <v>9</v>
      </c>
      <c r="I74" s="24" t="s">
        <v>10</v>
      </c>
    </row>
    <row r="75" spans="1:9" ht="52" x14ac:dyDescent="0.35">
      <c r="A75" s="28"/>
      <c r="B75" s="59">
        <v>6.1</v>
      </c>
      <c r="C75" s="42" t="s">
        <v>29</v>
      </c>
      <c r="D75" s="43">
        <f>1/COUNT($B$75:$B$78)</f>
        <v>0.25</v>
      </c>
      <c r="E75" s="44"/>
      <c r="F75" s="35"/>
      <c r="G75" s="45">
        <f>D75*$D$79*F75/10</f>
        <v>0</v>
      </c>
      <c r="H75" s="9"/>
      <c r="I75" s="10"/>
    </row>
    <row r="76" spans="1:9" ht="52" x14ac:dyDescent="0.35">
      <c r="A76" s="28"/>
      <c r="B76" s="46">
        <v>6.2</v>
      </c>
      <c r="C76" s="44" t="s">
        <v>30</v>
      </c>
      <c r="D76" s="43">
        <f t="shared" ref="D76:D78" si="8">1/COUNT($B$75:$B$78)</f>
        <v>0.25</v>
      </c>
      <c r="E76" s="44"/>
      <c r="F76" s="35"/>
      <c r="G76" s="45">
        <f t="shared" ref="G76:G78" si="9">D76*$D$79*F76/10</f>
        <v>0</v>
      </c>
      <c r="H76" s="9"/>
      <c r="I76" s="10"/>
    </row>
    <row r="77" spans="1:9" ht="39" x14ac:dyDescent="0.35">
      <c r="A77" s="28"/>
      <c r="B77" s="46">
        <v>6.3</v>
      </c>
      <c r="C77" s="44" t="s">
        <v>31</v>
      </c>
      <c r="D77" s="43">
        <f t="shared" si="8"/>
        <v>0.25</v>
      </c>
      <c r="E77" s="44" t="s">
        <v>32</v>
      </c>
      <c r="F77" s="35"/>
      <c r="G77" s="45">
        <f t="shared" si="9"/>
        <v>0</v>
      </c>
      <c r="H77" s="9"/>
      <c r="I77" s="10"/>
    </row>
    <row r="78" spans="1:9" ht="39" x14ac:dyDescent="0.35">
      <c r="A78" s="28"/>
      <c r="B78" s="46">
        <v>6.4</v>
      </c>
      <c r="C78" s="42" t="s">
        <v>78</v>
      </c>
      <c r="D78" s="43">
        <f t="shared" si="8"/>
        <v>0.25</v>
      </c>
      <c r="E78" s="44"/>
      <c r="F78" s="35"/>
      <c r="G78" s="45">
        <f t="shared" si="9"/>
        <v>0</v>
      </c>
      <c r="H78" s="9"/>
      <c r="I78" s="10"/>
    </row>
    <row r="79" spans="1:9" x14ac:dyDescent="0.35">
      <c r="A79" s="28"/>
      <c r="B79" s="60"/>
      <c r="C79" s="47" t="s">
        <v>106</v>
      </c>
      <c r="D79" s="47">
        <v>15</v>
      </c>
      <c r="E79" s="47"/>
      <c r="F79" s="48" t="s">
        <v>14</v>
      </c>
      <c r="G79" s="45">
        <f>SUM(G75:G78)</f>
        <v>0</v>
      </c>
      <c r="H79" s="25"/>
      <c r="I79" s="26"/>
    </row>
    <row r="80" spans="1:9" x14ac:dyDescent="0.35">
      <c r="A80" s="28"/>
      <c r="B80" s="28"/>
      <c r="C80" s="28"/>
      <c r="D80" s="28"/>
      <c r="E80" s="28"/>
      <c r="F80" s="28"/>
      <c r="G80" s="28"/>
      <c r="H80" s="20"/>
      <c r="I80" s="20"/>
    </row>
    <row r="81" spans="1:9" x14ac:dyDescent="0.35">
      <c r="A81" s="34"/>
      <c r="B81" s="115" t="s">
        <v>113</v>
      </c>
      <c r="C81" s="116"/>
      <c r="D81" s="116"/>
      <c r="E81" s="116"/>
      <c r="F81" s="116"/>
      <c r="G81" s="116"/>
      <c r="H81" s="22"/>
      <c r="I81" s="23"/>
    </row>
    <row r="82" spans="1:9" x14ac:dyDescent="0.35">
      <c r="A82" s="34"/>
      <c r="B82" s="108" t="s">
        <v>84</v>
      </c>
      <c r="C82" s="108"/>
      <c r="D82" s="108"/>
      <c r="E82" s="108"/>
      <c r="F82" s="108"/>
      <c r="G82" s="108"/>
      <c r="H82" s="109" t="s">
        <v>87</v>
      </c>
      <c r="I82" s="109"/>
    </row>
    <row r="83" spans="1:9" ht="26" x14ac:dyDescent="0.35">
      <c r="A83" s="28"/>
      <c r="B83" s="39" t="s">
        <v>4</v>
      </c>
      <c r="C83" s="39" t="s">
        <v>5</v>
      </c>
      <c r="D83" s="40" t="s">
        <v>8</v>
      </c>
      <c r="E83" s="40" t="s">
        <v>6</v>
      </c>
      <c r="F83" s="40" t="s">
        <v>7</v>
      </c>
      <c r="G83" s="40" t="s">
        <v>104</v>
      </c>
      <c r="H83" s="24" t="s">
        <v>9</v>
      </c>
      <c r="I83" s="24" t="s">
        <v>10</v>
      </c>
    </row>
    <row r="84" spans="1:9" ht="39" x14ac:dyDescent="0.35">
      <c r="A84" s="28"/>
      <c r="B84" s="53">
        <v>7.1</v>
      </c>
      <c r="C84" s="50" t="s">
        <v>53</v>
      </c>
      <c r="D84" s="43">
        <f>1/COUNT($B$84:$B$91)</f>
        <v>0.125</v>
      </c>
      <c r="E84" s="44"/>
      <c r="F84" s="35"/>
      <c r="G84" s="45">
        <f>D84*$D$92*F84/10</f>
        <v>0</v>
      </c>
      <c r="H84" s="9"/>
      <c r="I84" s="10"/>
    </row>
    <row r="85" spans="1:9" ht="52" x14ac:dyDescent="0.35">
      <c r="A85" s="28"/>
      <c r="B85" s="41">
        <v>7.2</v>
      </c>
      <c r="C85" s="44" t="s">
        <v>43</v>
      </c>
      <c r="D85" s="43">
        <f t="shared" ref="D85:D91" si="10">1/COUNT($B$84:$B$91)</f>
        <v>0.125</v>
      </c>
      <c r="E85" s="44"/>
      <c r="F85" s="35"/>
      <c r="G85" s="45">
        <f t="shared" ref="G85:G91" si="11">D85*$D$92*F85/10</f>
        <v>0</v>
      </c>
      <c r="H85" s="9"/>
      <c r="I85" s="10"/>
    </row>
    <row r="86" spans="1:9" ht="26" x14ac:dyDescent="0.35">
      <c r="A86" s="28"/>
      <c r="B86" s="41">
        <v>7.3</v>
      </c>
      <c r="C86" s="44" t="s">
        <v>38</v>
      </c>
      <c r="D86" s="43">
        <f t="shared" si="10"/>
        <v>0.125</v>
      </c>
      <c r="E86" s="44"/>
      <c r="F86" s="35"/>
      <c r="G86" s="45">
        <f t="shared" si="11"/>
        <v>0</v>
      </c>
      <c r="H86" s="9"/>
      <c r="I86" s="10"/>
    </row>
    <row r="87" spans="1:9" ht="52" x14ac:dyDescent="0.35">
      <c r="A87" s="28"/>
      <c r="B87" s="53">
        <v>7.4</v>
      </c>
      <c r="C87" s="44" t="s">
        <v>79</v>
      </c>
      <c r="D87" s="43">
        <f t="shared" si="10"/>
        <v>0.125</v>
      </c>
      <c r="E87" s="44"/>
      <c r="F87" s="35"/>
      <c r="G87" s="45">
        <f t="shared" si="11"/>
        <v>0</v>
      </c>
      <c r="H87" s="9"/>
      <c r="I87" s="10"/>
    </row>
    <row r="88" spans="1:9" ht="26" x14ac:dyDescent="0.35">
      <c r="A88" s="28"/>
      <c r="B88" s="41">
        <v>7.5</v>
      </c>
      <c r="C88" s="44" t="s">
        <v>80</v>
      </c>
      <c r="D88" s="43">
        <f t="shared" si="10"/>
        <v>0.125</v>
      </c>
      <c r="E88" s="44"/>
      <c r="F88" s="35"/>
      <c r="G88" s="45">
        <f t="shared" si="11"/>
        <v>0</v>
      </c>
      <c r="H88" s="9"/>
      <c r="I88" s="10"/>
    </row>
    <row r="89" spans="1:9" ht="39" x14ac:dyDescent="0.35">
      <c r="A89" s="28"/>
      <c r="B89" s="41">
        <v>7.6</v>
      </c>
      <c r="C89" s="44" t="s">
        <v>81</v>
      </c>
      <c r="D89" s="43">
        <f t="shared" si="10"/>
        <v>0.125</v>
      </c>
      <c r="E89" s="44"/>
      <c r="F89" s="35"/>
      <c r="G89" s="45">
        <f t="shared" si="11"/>
        <v>0</v>
      </c>
      <c r="H89" s="9"/>
      <c r="I89" s="10"/>
    </row>
    <row r="90" spans="1:9" ht="39" x14ac:dyDescent="0.35">
      <c r="A90" s="28"/>
      <c r="B90" s="53">
        <v>7.7</v>
      </c>
      <c r="C90" s="44" t="s">
        <v>83</v>
      </c>
      <c r="D90" s="43">
        <f t="shared" si="10"/>
        <v>0.125</v>
      </c>
      <c r="E90" s="44"/>
      <c r="F90" s="35"/>
      <c r="G90" s="45">
        <f t="shared" si="11"/>
        <v>0</v>
      </c>
      <c r="H90" s="9"/>
      <c r="I90" s="10"/>
    </row>
    <row r="91" spans="1:9" ht="39" x14ac:dyDescent="0.35">
      <c r="A91" s="28"/>
      <c r="B91" s="41">
        <v>7.8</v>
      </c>
      <c r="C91" s="42" t="s">
        <v>52</v>
      </c>
      <c r="D91" s="43">
        <f t="shared" si="10"/>
        <v>0.125</v>
      </c>
      <c r="E91" s="44"/>
      <c r="F91" s="35"/>
      <c r="G91" s="45">
        <f t="shared" si="11"/>
        <v>0</v>
      </c>
      <c r="H91" s="9"/>
      <c r="I91" s="10"/>
    </row>
    <row r="92" spans="1:9" x14ac:dyDescent="0.35">
      <c r="A92" s="28"/>
      <c r="B92" s="60"/>
      <c r="C92" s="47" t="s">
        <v>106</v>
      </c>
      <c r="D92" s="47">
        <v>15</v>
      </c>
      <c r="E92" s="47"/>
      <c r="F92" s="48" t="s">
        <v>14</v>
      </c>
      <c r="G92" s="45">
        <f>SUM(G84:G91)</f>
        <v>0</v>
      </c>
      <c r="H92" s="25"/>
      <c r="I92" s="26"/>
    </row>
    <row r="93" spans="1:9" x14ac:dyDescent="0.35">
      <c r="A93" s="28"/>
      <c r="B93" s="28"/>
      <c r="C93" s="28"/>
      <c r="D93" s="28"/>
      <c r="E93" s="28"/>
      <c r="F93" s="28"/>
      <c r="G93" s="28"/>
      <c r="H93" s="20"/>
      <c r="I93" s="20"/>
    </row>
    <row r="94" spans="1:9" x14ac:dyDescent="0.35">
      <c r="A94" s="28"/>
      <c r="B94" s="28"/>
      <c r="C94" s="28"/>
      <c r="D94" s="28"/>
      <c r="H94" s="20"/>
      <c r="I94" s="20"/>
    </row>
    <row r="95" spans="1:9" x14ac:dyDescent="0.35">
      <c r="A95" s="28"/>
      <c r="B95" s="28"/>
      <c r="C95" s="28"/>
      <c r="D95" s="28"/>
      <c r="H95" s="20"/>
      <c r="I95" s="20"/>
    </row>
    <row r="96" spans="1:9" x14ac:dyDescent="0.35">
      <c r="A96" s="28"/>
      <c r="B96" s="28"/>
      <c r="C96" s="28"/>
      <c r="D96" s="28"/>
      <c r="H96" s="20"/>
      <c r="I96" s="20"/>
    </row>
    <row r="97" spans="1:9" x14ac:dyDescent="0.35">
      <c r="A97" s="28"/>
      <c r="B97" s="61"/>
      <c r="C97" s="28"/>
      <c r="D97" s="28"/>
      <c r="H97" s="20"/>
      <c r="I97" s="20"/>
    </row>
    <row r="98" spans="1:9" x14ac:dyDescent="0.35">
      <c r="A98" s="28"/>
      <c r="B98" s="61"/>
      <c r="C98" s="28"/>
      <c r="D98" s="28"/>
      <c r="H98" s="20"/>
      <c r="I98" s="20"/>
    </row>
    <row r="99" spans="1:9" x14ac:dyDescent="0.35">
      <c r="A99" s="28"/>
      <c r="B99" s="61"/>
      <c r="C99" s="28"/>
      <c r="D99" s="28"/>
      <c r="H99" s="20"/>
      <c r="I99" s="20"/>
    </row>
    <row r="100" spans="1:9" x14ac:dyDescent="0.35">
      <c r="A100" s="28"/>
      <c r="B100" s="61"/>
      <c r="C100" s="28"/>
      <c r="D100" s="28"/>
      <c r="H100" s="20"/>
      <c r="I100" s="20"/>
    </row>
    <row r="101" spans="1:9" x14ac:dyDescent="0.35">
      <c r="A101" s="28"/>
      <c r="B101" s="61"/>
      <c r="C101" s="28"/>
      <c r="D101" s="28"/>
      <c r="H101" s="20"/>
      <c r="I101" s="20"/>
    </row>
    <row r="102" spans="1:9" x14ac:dyDescent="0.35">
      <c r="A102" s="28"/>
      <c r="B102" s="61"/>
      <c r="C102" s="28"/>
      <c r="D102" s="28"/>
      <c r="H102" s="20"/>
      <c r="I102" s="20"/>
    </row>
    <row r="103" spans="1:9" x14ac:dyDescent="0.35">
      <c r="A103" s="28"/>
      <c r="B103" s="28"/>
      <c r="C103" s="28"/>
      <c r="D103" s="28"/>
    </row>
    <row r="104" spans="1:9" x14ac:dyDescent="0.35">
      <c r="A104" s="28"/>
      <c r="B104" s="28"/>
      <c r="C104" s="28"/>
      <c r="D104" s="28"/>
    </row>
    <row r="105" spans="1:9" x14ac:dyDescent="0.35">
      <c r="A105" s="28"/>
      <c r="B105" s="28"/>
      <c r="C105" s="28"/>
      <c r="D105" s="28"/>
    </row>
    <row r="106" spans="1:9" x14ac:dyDescent="0.35">
      <c r="A106" s="28"/>
      <c r="B106" s="28"/>
      <c r="C106" s="28"/>
      <c r="D106" s="28"/>
    </row>
    <row r="107" spans="1:9" x14ac:dyDescent="0.35">
      <c r="A107" s="28"/>
      <c r="B107" s="28"/>
      <c r="C107" s="28"/>
      <c r="D107" s="28"/>
    </row>
    <row r="108" spans="1:9" x14ac:dyDescent="0.35">
      <c r="A108" s="28"/>
      <c r="B108" s="28"/>
      <c r="C108" s="28"/>
      <c r="D108" s="28"/>
    </row>
    <row r="109" spans="1:9" x14ac:dyDescent="0.35">
      <c r="A109" s="28"/>
      <c r="B109" s="28"/>
      <c r="C109" s="28"/>
      <c r="D109" s="28"/>
      <c r="H109" s="20"/>
      <c r="I109" s="20"/>
    </row>
    <row r="110" spans="1:9" x14ac:dyDescent="0.35">
      <c r="A110" s="28"/>
      <c r="B110" s="28"/>
      <c r="C110" s="28"/>
      <c r="D110" s="28"/>
      <c r="H110" s="20"/>
      <c r="I110" s="20"/>
    </row>
    <row r="111" spans="1:9" x14ac:dyDescent="0.35">
      <c r="A111" s="28"/>
      <c r="B111" s="28"/>
      <c r="C111" s="28"/>
      <c r="D111" s="28"/>
      <c r="H111" s="20"/>
      <c r="I111" s="20"/>
    </row>
    <row r="112" spans="1:9" x14ac:dyDescent="0.35">
      <c r="A112" s="28"/>
      <c r="B112" s="28"/>
      <c r="C112" s="28"/>
      <c r="D112" s="28"/>
      <c r="H112" s="20"/>
      <c r="I112" s="20"/>
    </row>
    <row r="113" spans="1:9" x14ac:dyDescent="0.35">
      <c r="A113" s="28"/>
      <c r="B113" s="28"/>
      <c r="C113" s="28"/>
      <c r="D113" s="28"/>
      <c r="H113" s="20"/>
      <c r="I113" s="20"/>
    </row>
    <row r="114" spans="1:9" x14ac:dyDescent="0.35">
      <c r="A114" s="28"/>
      <c r="B114" s="28"/>
      <c r="C114" s="28"/>
      <c r="D114" s="28"/>
      <c r="H114" s="20"/>
      <c r="I114" s="20"/>
    </row>
    <row r="115" spans="1:9" x14ac:dyDescent="0.35">
      <c r="A115" s="28"/>
      <c r="B115" s="28"/>
      <c r="C115" s="28"/>
      <c r="D115" s="28"/>
      <c r="H115" s="20"/>
      <c r="I115" s="20"/>
    </row>
    <row r="116" spans="1:9" x14ac:dyDescent="0.35">
      <c r="A116" s="28"/>
      <c r="B116" s="28"/>
      <c r="C116" s="28"/>
      <c r="D116" s="28"/>
      <c r="E116" s="28"/>
      <c r="F116" s="28"/>
      <c r="G116" s="28"/>
      <c r="H116" s="20"/>
      <c r="I116" s="20"/>
    </row>
  </sheetData>
  <sheetProtection algorithmName="SHA-512" hashValue="h9+UG+ycc3aBeSpYLf8VFq8kTpvz1ys1XMB3q3WiMEuswfmqOu7hMCxAN+FRQswWajyC8rOIR+bqHv8j1yZMGw==" saltValue="l8UwO7xB5CIG+MFUZo9txQ==" spinCount="100000" sheet="1" objects="1" scenarios="1"/>
  <mergeCells count="23">
    <mergeCell ref="B81:G81"/>
    <mergeCell ref="B11:G11"/>
    <mergeCell ref="B19:G19"/>
    <mergeCell ref="B34:G34"/>
    <mergeCell ref="B48:G48"/>
    <mergeCell ref="B61:G61"/>
    <mergeCell ref="B72:G72"/>
    <mergeCell ref="B82:G82"/>
    <mergeCell ref="H82:I82"/>
    <mergeCell ref="B62:G62"/>
    <mergeCell ref="H62:I62"/>
    <mergeCell ref="B2:D2"/>
    <mergeCell ref="E2:F2"/>
    <mergeCell ref="B20:G20"/>
    <mergeCell ref="H20:I20"/>
    <mergeCell ref="B12:G12"/>
    <mergeCell ref="H12:I12"/>
    <mergeCell ref="B73:G73"/>
    <mergeCell ref="H73:I73"/>
    <mergeCell ref="B35:G35"/>
    <mergeCell ref="H35:I35"/>
    <mergeCell ref="B49:G49"/>
    <mergeCell ref="H49:I49"/>
  </mergeCells>
  <phoneticPr fontId="12" type="noConversion"/>
  <conditionalFormatting sqref="G14:G17 G22:G32 G37:G46 G51:G59 G70 G75:G79 G84:G92">
    <cfRule type="cellIs" dxfId="0" priority="6" operator="equal">
      <formula>#REF!</formula>
    </cfRule>
  </conditionalFormatting>
  <dataValidations count="2">
    <dataValidation type="list" allowBlank="1" showInputMessage="1" showErrorMessage="1" sqref="H51:H58 H64:H69 H75:H78 H84:H91 H14:H16 H22:H31 H37:H45" xr:uid="{810490CC-4493-4B3E-BFF5-385E6F3203CE}">
      <formula1>"Yes, No, Partially"</formula1>
    </dataValidation>
    <dataValidation type="list" allowBlank="1" showInputMessage="1" showErrorMessage="1" sqref="F14:F16 F22:F31 F37:F45 F75:F78 F64:F69 F51:F58 F84:F91" xr:uid="{6392D423-1FE3-43BD-A8B0-F74AD5F91BD2}">
      <formula1>$F$6:$F$9</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4F363-D21F-46E7-9188-9F193EE3CE9C}">
  <dimension ref="B1:H54"/>
  <sheetViews>
    <sheetView showGridLines="0" zoomScale="85" zoomScaleNormal="85" workbookViewId="0">
      <selection activeCell="B11" sqref="B11"/>
    </sheetView>
  </sheetViews>
  <sheetFormatPr defaultColWidth="10.81640625" defaultRowHeight="12.5" x14ac:dyDescent="0.35"/>
  <cols>
    <col min="1" max="1" width="3.453125" style="76" customWidth="1"/>
    <col min="2" max="2" width="53.81640625" style="76" customWidth="1"/>
    <col min="3" max="3" width="18.1796875" style="76" customWidth="1"/>
    <col min="4" max="6" width="10.81640625" style="76"/>
    <col min="7" max="7" width="22.81640625" style="76" customWidth="1"/>
    <col min="8" max="8" width="53.7265625" style="76" customWidth="1"/>
    <col min="9" max="9" width="2.26953125" style="76" customWidth="1"/>
    <col min="10" max="16384" width="10.81640625" style="76"/>
  </cols>
  <sheetData>
    <row r="1" spans="2:8" ht="54.5" customHeight="1" x14ac:dyDescent="0.35">
      <c r="G1" s="77" t="s">
        <v>89</v>
      </c>
    </row>
    <row r="2" spans="2:8" ht="39" x14ac:dyDescent="0.35">
      <c r="B2" s="103" t="s">
        <v>61</v>
      </c>
      <c r="C2" s="103" t="s">
        <v>62</v>
      </c>
      <c r="D2" s="103" t="s">
        <v>63</v>
      </c>
      <c r="E2" s="104" t="s">
        <v>64</v>
      </c>
      <c r="F2" s="105" t="s">
        <v>92</v>
      </c>
      <c r="G2" s="105" t="s">
        <v>91</v>
      </c>
      <c r="H2" s="106" t="s">
        <v>65</v>
      </c>
    </row>
    <row r="3" spans="2:8" ht="26" x14ac:dyDescent="0.35">
      <c r="B3" s="107" t="s">
        <v>99</v>
      </c>
      <c r="C3" s="39"/>
      <c r="D3" s="39"/>
      <c r="E3" s="39"/>
      <c r="F3" s="39"/>
      <c r="G3" s="39"/>
      <c r="H3" s="39"/>
    </row>
    <row r="4" spans="2:8" ht="13" x14ac:dyDescent="0.35">
      <c r="B4" s="79" t="s">
        <v>122</v>
      </c>
      <c r="C4" s="80"/>
      <c r="D4" s="81"/>
      <c r="E4" s="82"/>
      <c r="F4" s="83">
        <f>+E4*D4</f>
        <v>0</v>
      </c>
      <c r="G4" s="83"/>
      <c r="H4" s="84"/>
    </row>
    <row r="5" spans="2:8" ht="13" x14ac:dyDescent="0.35">
      <c r="B5" s="79" t="s">
        <v>123</v>
      </c>
      <c r="C5" s="80"/>
      <c r="D5" s="81"/>
      <c r="E5" s="82"/>
      <c r="F5" s="83">
        <f>+E5*D5</f>
        <v>0</v>
      </c>
      <c r="G5" s="83"/>
      <c r="H5" s="84"/>
    </row>
    <row r="6" spans="2:8" ht="13" x14ac:dyDescent="0.35">
      <c r="B6" s="79" t="s">
        <v>124</v>
      </c>
      <c r="C6" s="80"/>
      <c r="D6" s="81"/>
      <c r="E6" s="82"/>
      <c r="F6" s="83">
        <f>+E6*D6</f>
        <v>0</v>
      </c>
      <c r="G6" s="83"/>
      <c r="H6" s="84"/>
    </row>
    <row r="7" spans="2:8" ht="13" x14ac:dyDescent="0.35">
      <c r="B7" s="79" t="s">
        <v>66</v>
      </c>
      <c r="C7" s="80"/>
      <c r="D7" s="81"/>
      <c r="E7" s="82"/>
      <c r="F7" s="83">
        <f>+E7*D7</f>
        <v>0</v>
      </c>
      <c r="G7" s="83"/>
      <c r="H7" s="84" t="s">
        <v>90</v>
      </c>
    </row>
    <row r="8" spans="2:8" ht="13" x14ac:dyDescent="0.35">
      <c r="B8" s="85" t="s">
        <v>93</v>
      </c>
      <c r="C8" s="85"/>
      <c r="D8" s="86"/>
      <c r="E8" s="87"/>
      <c r="F8" s="87">
        <f>+SUM(F4:F7)</f>
        <v>0</v>
      </c>
      <c r="G8" s="87">
        <f>+SUM(G4:G7)</f>
        <v>0</v>
      </c>
      <c r="H8" s="88"/>
    </row>
    <row r="9" spans="2:8" ht="13" x14ac:dyDescent="0.35">
      <c r="B9" s="79"/>
      <c r="C9" s="80"/>
      <c r="D9" s="89"/>
      <c r="E9" s="90"/>
      <c r="F9" s="91"/>
      <c r="G9" s="91"/>
      <c r="H9" s="92"/>
    </row>
    <row r="10" spans="2:8" ht="13" x14ac:dyDescent="0.35">
      <c r="B10" s="107" t="s">
        <v>100</v>
      </c>
      <c r="C10" s="39"/>
      <c r="D10" s="39"/>
      <c r="E10" s="39"/>
      <c r="F10" s="39"/>
      <c r="G10" s="39"/>
      <c r="H10" s="39"/>
    </row>
    <row r="11" spans="2:8" ht="39" x14ac:dyDescent="0.35">
      <c r="B11" s="79" t="s">
        <v>122</v>
      </c>
      <c r="C11" s="80"/>
      <c r="D11" s="81"/>
      <c r="E11" s="82"/>
      <c r="F11" s="83">
        <f>+E11*D11</f>
        <v>0</v>
      </c>
      <c r="G11" s="83"/>
      <c r="H11" s="84" t="s">
        <v>125</v>
      </c>
    </row>
    <row r="12" spans="2:8" ht="26" x14ac:dyDescent="0.35">
      <c r="B12" s="79" t="s">
        <v>123</v>
      </c>
      <c r="C12" s="80"/>
      <c r="D12" s="81"/>
      <c r="E12" s="82"/>
      <c r="F12" s="83">
        <f t="shared" ref="F12:F14" si="0">+E12*D12</f>
        <v>0</v>
      </c>
      <c r="G12" s="83"/>
      <c r="H12" s="84" t="s">
        <v>126</v>
      </c>
    </row>
    <row r="13" spans="2:8" ht="13" x14ac:dyDescent="0.35">
      <c r="B13" s="79" t="s">
        <v>124</v>
      </c>
      <c r="C13" s="80"/>
      <c r="D13" s="81"/>
      <c r="E13" s="82"/>
      <c r="F13" s="83">
        <f t="shared" si="0"/>
        <v>0</v>
      </c>
      <c r="G13" s="83"/>
      <c r="H13" s="88"/>
    </row>
    <row r="14" spans="2:8" ht="13" x14ac:dyDescent="0.35">
      <c r="B14" s="79" t="s">
        <v>66</v>
      </c>
      <c r="C14" s="80"/>
      <c r="D14" s="81"/>
      <c r="E14" s="82"/>
      <c r="F14" s="83">
        <f t="shared" si="0"/>
        <v>0</v>
      </c>
      <c r="G14" s="83"/>
      <c r="H14" s="84"/>
    </row>
    <row r="15" spans="2:8" ht="13" x14ac:dyDescent="0.35">
      <c r="B15" s="79" t="s">
        <v>66</v>
      </c>
      <c r="C15" s="80"/>
      <c r="D15" s="81"/>
      <c r="E15" s="82"/>
      <c r="F15" s="83">
        <f>+E15*D15</f>
        <v>0</v>
      </c>
      <c r="G15" s="83"/>
      <c r="H15" s="84"/>
    </row>
    <row r="16" spans="2:8" ht="13" x14ac:dyDescent="0.35">
      <c r="B16" s="79" t="s">
        <v>66</v>
      </c>
      <c r="C16" s="80"/>
      <c r="D16" s="81"/>
      <c r="E16" s="82"/>
      <c r="F16" s="83">
        <f>+E16*D16</f>
        <v>0</v>
      </c>
      <c r="G16" s="83"/>
      <c r="H16" s="84" t="s">
        <v>90</v>
      </c>
    </row>
    <row r="17" spans="2:8" ht="13" x14ac:dyDescent="0.35">
      <c r="B17" s="85" t="s">
        <v>94</v>
      </c>
      <c r="C17" s="85"/>
      <c r="D17" s="93"/>
      <c r="E17" s="94"/>
      <c r="F17" s="87">
        <f>+SUM(F11:F16)</f>
        <v>0</v>
      </c>
      <c r="G17" s="87">
        <f>+SUM(G11:G16)</f>
        <v>0</v>
      </c>
      <c r="H17" s="92"/>
    </row>
    <row r="18" spans="2:8" ht="13" x14ac:dyDescent="0.35">
      <c r="B18" s="79"/>
      <c r="C18" s="80"/>
      <c r="D18" s="80"/>
      <c r="E18" s="90"/>
      <c r="F18" s="91"/>
      <c r="G18" s="91"/>
      <c r="H18" s="92"/>
    </row>
    <row r="19" spans="2:8" ht="26" x14ac:dyDescent="0.35">
      <c r="B19" s="107" t="s">
        <v>103</v>
      </c>
      <c r="C19" s="107"/>
      <c r="D19" s="107"/>
      <c r="E19" s="107"/>
      <c r="F19" s="107"/>
      <c r="G19" s="107"/>
      <c r="H19" s="107"/>
    </row>
    <row r="20" spans="2:8" ht="13" x14ac:dyDescent="0.35">
      <c r="B20" s="79"/>
      <c r="C20" s="80"/>
      <c r="D20" s="81"/>
      <c r="E20" s="82"/>
      <c r="F20" s="83">
        <f>+D20*E20</f>
        <v>0</v>
      </c>
      <c r="G20" s="83"/>
      <c r="H20" s="92"/>
    </row>
    <row r="21" spans="2:8" ht="13" x14ac:dyDescent="0.35">
      <c r="B21" s="79"/>
      <c r="C21" s="80"/>
      <c r="D21" s="81"/>
      <c r="E21" s="82"/>
      <c r="F21" s="83">
        <f>+D21*E21</f>
        <v>0</v>
      </c>
      <c r="G21" s="83"/>
      <c r="H21" s="92"/>
    </row>
    <row r="22" spans="2:8" ht="13" x14ac:dyDescent="0.35">
      <c r="B22" s="79" t="s">
        <v>66</v>
      </c>
      <c r="C22" s="80"/>
      <c r="D22" s="81"/>
      <c r="E22" s="82"/>
      <c r="F22" s="83">
        <f>+D22*E22</f>
        <v>0</v>
      </c>
      <c r="G22" s="83"/>
      <c r="H22" s="84" t="s">
        <v>90</v>
      </c>
    </row>
    <row r="23" spans="2:8" ht="13" x14ac:dyDescent="0.35">
      <c r="B23" s="85" t="s">
        <v>95</v>
      </c>
      <c r="C23" s="85"/>
      <c r="D23" s="95"/>
      <c r="E23" s="96"/>
      <c r="F23" s="87">
        <f>+SUM(F20:F22)</f>
        <v>0</v>
      </c>
      <c r="G23" s="87">
        <f>+SUM(G20:G22)</f>
        <v>0</v>
      </c>
      <c r="H23" s="92"/>
    </row>
    <row r="24" spans="2:8" ht="13" x14ac:dyDescent="0.35">
      <c r="B24" s="79"/>
      <c r="C24" s="80"/>
      <c r="D24" s="81"/>
      <c r="E24" s="82"/>
      <c r="F24" s="83"/>
      <c r="G24" s="83"/>
      <c r="H24" s="92"/>
    </row>
    <row r="25" spans="2:8" ht="13" x14ac:dyDescent="0.35">
      <c r="B25" s="79"/>
      <c r="C25" s="80"/>
      <c r="D25" s="81"/>
      <c r="E25" s="82"/>
      <c r="F25" s="83"/>
      <c r="G25" s="83"/>
      <c r="H25" s="92"/>
    </row>
    <row r="26" spans="2:8" ht="13" x14ac:dyDescent="0.35">
      <c r="B26" s="107" t="s">
        <v>101</v>
      </c>
      <c r="C26" s="107"/>
      <c r="D26" s="107"/>
      <c r="E26" s="107"/>
      <c r="F26" s="107"/>
      <c r="G26" s="107"/>
      <c r="H26" s="107"/>
    </row>
    <row r="27" spans="2:8" ht="13" x14ac:dyDescent="0.35">
      <c r="B27" s="79"/>
      <c r="C27" s="80"/>
      <c r="D27" s="81"/>
      <c r="E27" s="82"/>
      <c r="F27" s="83">
        <f>+D27*E27</f>
        <v>0</v>
      </c>
      <c r="G27" s="83"/>
      <c r="H27" s="92"/>
    </row>
    <row r="28" spans="2:8" ht="13" x14ac:dyDescent="0.35">
      <c r="B28" s="79"/>
      <c r="C28" s="80"/>
      <c r="D28" s="81"/>
      <c r="E28" s="82"/>
      <c r="F28" s="83">
        <f>+D28*E28</f>
        <v>0</v>
      </c>
      <c r="G28" s="83"/>
      <c r="H28" s="92"/>
    </row>
    <row r="29" spans="2:8" ht="13" x14ac:dyDescent="0.35">
      <c r="B29" s="79" t="s">
        <v>66</v>
      </c>
      <c r="C29" s="80"/>
      <c r="D29" s="81"/>
      <c r="E29" s="82"/>
      <c r="F29" s="83">
        <f>+D29*E29</f>
        <v>0</v>
      </c>
      <c r="G29" s="83"/>
      <c r="H29" s="84" t="s">
        <v>90</v>
      </c>
    </row>
    <row r="30" spans="2:8" ht="13" x14ac:dyDescent="0.35">
      <c r="B30" s="85" t="s">
        <v>96</v>
      </c>
      <c r="C30" s="85"/>
      <c r="D30" s="95"/>
      <c r="E30" s="96"/>
      <c r="F30" s="87">
        <f>+SUM(F27:F29)</f>
        <v>0</v>
      </c>
      <c r="G30" s="87">
        <f>+SUM(G27:G29)</f>
        <v>0</v>
      </c>
      <c r="H30" s="92"/>
    </row>
    <row r="31" spans="2:8" ht="13" x14ac:dyDescent="0.35">
      <c r="B31" s="79"/>
      <c r="C31" s="80"/>
      <c r="D31" s="81"/>
      <c r="E31" s="82"/>
      <c r="F31" s="83"/>
      <c r="G31" s="83"/>
      <c r="H31" s="92"/>
    </row>
    <row r="32" spans="2:8" ht="13" x14ac:dyDescent="0.35">
      <c r="B32" s="79"/>
      <c r="C32" s="80"/>
      <c r="D32" s="81"/>
      <c r="E32" s="82"/>
      <c r="F32" s="83"/>
      <c r="G32" s="83"/>
      <c r="H32" s="92"/>
    </row>
    <row r="33" spans="2:8" ht="26" x14ac:dyDescent="0.35">
      <c r="B33" s="107" t="s">
        <v>102</v>
      </c>
      <c r="C33" s="107"/>
      <c r="D33" s="107"/>
      <c r="E33" s="107"/>
      <c r="F33" s="107"/>
      <c r="G33" s="107"/>
      <c r="H33" s="107"/>
    </row>
    <row r="34" spans="2:8" ht="13" x14ac:dyDescent="0.35">
      <c r="B34" s="79" t="s">
        <v>122</v>
      </c>
      <c r="C34" s="80"/>
      <c r="D34" s="81"/>
      <c r="E34" s="82"/>
      <c r="F34" s="83">
        <f>+D34*E34</f>
        <v>0</v>
      </c>
      <c r="G34" s="83"/>
      <c r="H34" s="92"/>
    </row>
    <row r="35" spans="2:8" ht="13" x14ac:dyDescent="0.35">
      <c r="B35" s="79" t="s">
        <v>123</v>
      </c>
      <c r="C35" s="80"/>
      <c r="D35" s="81"/>
      <c r="E35" s="82"/>
      <c r="F35" s="83"/>
      <c r="G35" s="83"/>
      <c r="H35" s="92"/>
    </row>
    <row r="36" spans="2:8" ht="13" x14ac:dyDescent="0.35">
      <c r="B36" s="79" t="s">
        <v>124</v>
      </c>
      <c r="C36" s="80"/>
      <c r="D36" s="81"/>
      <c r="E36" s="82"/>
      <c r="F36" s="83">
        <f>+D36*E36</f>
        <v>0</v>
      </c>
      <c r="G36" s="83"/>
      <c r="H36" s="92"/>
    </row>
    <row r="37" spans="2:8" ht="13" x14ac:dyDescent="0.35">
      <c r="B37" s="79" t="s">
        <v>66</v>
      </c>
      <c r="C37" s="80"/>
      <c r="D37" s="81"/>
      <c r="E37" s="82"/>
      <c r="F37" s="83">
        <f>+D37*E37</f>
        <v>0</v>
      </c>
      <c r="G37" s="83"/>
      <c r="H37" s="84" t="s">
        <v>90</v>
      </c>
    </row>
    <row r="38" spans="2:8" ht="13" x14ac:dyDescent="0.35">
      <c r="B38" s="85" t="s">
        <v>97</v>
      </c>
      <c r="C38" s="85"/>
      <c r="D38" s="95"/>
      <c r="E38" s="96"/>
      <c r="F38" s="87">
        <f>+SUM(F34:F37)</f>
        <v>0</v>
      </c>
      <c r="G38" s="87">
        <f>+SUM(G34:G37)</f>
        <v>0</v>
      </c>
      <c r="H38" s="92"/>
    </row>
    <row r="39" spans="2:8" ht="13" x14ac:dyDescent="0.35">
      <c r="B39" s="79"/>
      <c r="C39" s="80"/>
      <c r="D39" s="81"/>
      <c r="E39" s="82"/>
      <c r="F39" s="83"/>
      <c r="G39" s="83"/>
      <c r="H39" s="92"/>
    </row>
    <row r="40" spans="2:8" ht="13" x14ac:dyDescent="0.35">
      <c r="B40" s="79"/>
      <c r="C40" s="80"/>
      <c r="D40" s="81"/>
      <c r="E40" s="82"/>
      <c r="F40" s="83"/>
      <c r="G40" s="83"/>
      <c r="H40" s="92"/>
    </row>
    <row r="41" spans="2:8" ht="13" x14ac:dyDescent="0.35">
      <c r="B41" s="107" t="s">
        <v>88</v>
      </c>
      <c r="C41" s="107"/>
      <c r="D41" s="107"/>
      <c r="E41" s="107"/>
      <c r="F41" s="107"/>
      <c r="G41" s="107"/>
      <c r="H41" s="107"/>
    </row>
    <row r="42" spans="2:8" ht="13" x14ac:dyDescent="0.35">
      <c r="B42" s="79" t="s">
        <v>66</v>
      </c>
      <c r="C42" s="80"/>
      <c r="D42" s="81"/>
      <c r="E42" s="97"/>
      <c r="F42" s="83">
        <f>+D42*E42</f>
        <v>0</v>
      </c>
      <c r="G42" s="83"/>
      <c r="H42" s="84"/>
    </row>
    <row r="43" spans="2:8" ht="13" x14ac:dyDescent="0.35">
      <c r="B43" s="79" t="s">
        <v>66</v>
      </c>
      <c r="C43" s="80"/>
      <c r="D43" s="81"/>
      <c r="E43" s="82"/>
      <c r="F43" s="83">
        <f t="shared" ref="F43:F44" si="1">+D43*E43</f>
        <v>0</v>
      </c>
      <c r="G43" s="83"/>
      <c r="H43" s="84"/>
    </row>
    <row r="44" spans="2:8" ht="13" x14ac:dyDescent="0.35">
      <c r="B44" s="79" t="s">
        <v>66</v>
      </c>
      <c r="C44" s="80"/>
      <c r="D44" s="81"/>
      <c r="E44" s="82"/>
      <c r="F44" s="83">
        <f t="shared" si="1"/>
        <v>0</v>
      </c>
      <c r="G44" s="83"/>
      <c r="H44" s="84" t="s">
        <v>90</v>
      </c>
    </row>
    <row r="45" spans="2:8" ht="13" x14ac:dyDescent="0.35">
      <c r="B45" s="85" t="s">
        <v>98</v>
      </c>
      <c r="C45" s="85"/>
      <c r="D45" s="95"/>
      <c r="E45" s="96"/>
      <c r="F45" s="87">
        <f>+SUM(F42:F44)</f>
        <v>0</v>
      </c>
      <c r="G45" s="87">
        <f>+SUM(G42:G44)</f>
        <v>0</v>
      </c>
      <c r="H45" s="84"/>
    </row>
    <row r="46" spans="2:8" ht="13" x14ac:dyDescent="0.35">
      <c r="B46" s="79"/>
      <c r="C46" s="80"/>
      <c r="D46" s="81"/>
      <c r="E46" s="82"/>
      <c r="F46" s="83"/>
      <c r="G46" s="83"/>
      <c r="H46" s="98"/>
    </row>
    <row r="47" spans="2:8" ht="13" x14ac:dyDescent="0.35">
      <c r="B47" s="78" t="s">
        <v>67</v>
      </c>
      <c r="C47" s="78"/>
      <c r="D47" s="78"/>
      <c r="E47" s="78"/>
      <c r="F47" s="99">
        <f>F8+F17+F23+F30+F38+F45</f>
        <v>0</v>
      </c>
      <c r="G47" s="99">
        <f>G8+G17+G23+G30+G38+G45</f>
        <v>0</v>
      </c>
      <c r="H47" s="78"/>
    </row>
    <row r="48" spans="2:8" ht="13" x14ac:dyDescent="0.35">
      <c r="B48" s="78" t="s">
        <v>86</v>
      </c>
      <c r="C48" s="78"/>
      <c r="D48" s="78"/>
      <c r="E48" s="78"/>
      <c r="F48" s="99">
        <f>F8+F17+F23+F30+F45</f>
        <v>0</v>
      </c>
      <c r="G48" s="99">
        <f>G8+G17+G23+G30+G45</f>
        <v>0</v>
      </c>
      <c r="H48" s="78"/>
    </row>
    <row r="49" spans="2:8" ht="13" x14ac:dyDescent="0.35">
      <c r="B49" s="100"/>
    </row>
    <row r="50" spans="2:8" ht="13" x14ac:dyDescent="0.35">
      <c r="F50" s="101"/>
      <c r="G50" s="101"/>
      <c r="H50" s="101"/>
    </row>
    <row r="51" spans="2:8" ht="13" x14ac:dyDescent="0.35">
      <c r="F51" s="102"/>
      <c r="G51" s="102"/>
      <c r="H51" s="102"/>
    </row>
    <row r="52" spans="2:8" ht="13" x14ac:dyDescent="0.35">
      <c r="F52" s="102"/>
      <c r="G52" s="102"/>
      <c r="H52" s="102"/>
    </row>
    <row r="53" spans="2:8" ht="13" x14ac:dyDescent="0.35">
      <c r="F53" s="102"/>
      <c r="G53" s="102"/>
      <c r="H53" s="102"/>
    </row>
    <row r="54" spans="2:8" ht="13" x14ac:dyDescent="0.35">
      <c r="F54" s="102"/>
      <c r="G54" s="102"/>
      <c r="H54" s="102"/>
    </row>
  </sheetData>
  <sheetProtection algorithmName="SHA-512" hashValue="QX2u/neh9jtqyEneTjw4OMp7Kig0VxQBZj0xR2Y29JGU0Zzr1hkYkblxhz5LWLzyRpZw3g+eyWOhr3PgEO8LgQ==" saltValue="aMUVy4cyy6KZHZHb2K+c+A==" spinCount="100000" sheet="1" objects="1" scenarios="1" insertRows="0" deleteRows="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F6100-D989-4B8B-9A40-57450E7E97E2}">
  <dimension ref="B1:D23"/>
  <sheetViews>
    <sheetView zoomScale="145" zoomScaleNormal="145" workbookViewId="0">
      <selection activeCell="B10" sqref="B10:C10"/>
    </sheetView>
  </sheetViews>
  <sheetFormatPr defaultRowHeight="14.5" x14ac:dyDescent="0.35"/>
  <cols>
    <col min="2" max="2" width="59.6328125" customWidth="1"/>
    <col min="3" max="3" width="15.6328125" customWidth="1"/>
    <col min="4" max="4" width="18.1796875" customWidth="1"/>
  </cols>
  <sheetData>
    <row r="1" spans="2:4" ht="15" thickBot="1" x14ac:dyDescent="0.4"/>
    <row r="2" spans="2:4" ht="15.5" x14ac:dyDescent="0.35">
      <c r="B2" s="62" t="s">
        <v>116</v>
      </c>
      <c r="C2" s="63"/>
      <c r="D2" s="6"/>
    </row>
    <row r="3" spans="2:4" ht="26" x14ac:dyDescent="0.35">
      <c r="B3" s="119" t="s">
        <v>33</v>
      </c>
      <c r="C3" s="120"/>
      <c r="D3" s="40" t="s">
        <v>104</v>
      </c>
    </row>
    <row r="4" spans="2:4" x14ac:dyDescent="0.35">
      <c r="B4" s="117" t="str">
        <f>'Quality Assessment'!B11</f>
        <v>1 Transfer of the SourceUp platform and maintenance (max 15 points)</v>
      </c>
      <c r="C4" s="118"/>
      <c r="D4" s="64">
        <f>'Quality Assessment'!G17</f>
        <v>0</v>
      </c>
    </row>
    <row r="5" spans="2:4" x14ac:dyDescent="0.35">
      <c r="B5" s="117" t="str">
        <f>'Quality Assessment'!B19</f>
        <v>2 Platform Development (max 25 points)</v>
      </c>
      <c r="C5" s="118"/>
      <c r="D5" s="11">
        <f>'Quality Assessment'!G32</f>
        <v>0</v>
      </c>
    </row>
    <row r="6" spans="2:4" x14ac:dyDescent="0.35">
      <c r="B6" s="117" t="str">
        <f>'Quality Assessment'!B34</f>
        <v>3 Maintaining and servicing the SourceUp platform (max 15 points)</v>
      </c>
      <c r="C6" s="118"/>
      <c r="D6" s="11">
        <f>'Quality Assessment'!G46</f>
        <v>0</v>
      </c>
    </row>
    <row r="7" spans="2:4" x14ac:dyDescent="0.35">
      <c r="B7" s="117" t="str">
        <f>'Quality Assessment'!B48</f>
        <v>4 Customer key-user support and contact (max 15 points)</v>
      </c>
      <c r="C7" s="118"/>
      <c r="D7" s="11">
        <f>'Quality Assessment'!G59</f>
        <v>0</v>
      </c>
    </row>
    <row r="8" spans="2:4" x14ac:dyDescent="0.35">
      <c r="B8" s="117" t="str">
        <f>'Quality Assessment'!B61</f>
        <v>5 SEO, digital marketing and platform user analysis (optional)</v>
      </c>
      <c r="C8" s="118"/>
      <c r="D8" s="11">
        <f>'Quality Assessment'!G70</f>
        <v>0</v>
      </c>
    </row>
    <row r="9" spans="2:4" x14ac:dyDescent="0.35">
      <c r="B9" s="117" t="str">
        <f>'Quality Assessment'!B72</f>
        <v>Service Level Agreement (SLA) Template (max 15 points)</v>
      </c>
      <c r="C9" s="118"/>
      <c r="D9" s="11">
        <f>'Quality Assessment'!G79</f>
        <v>0</v>
      </c>
    </row>
    <row r="10" spans="2:4" ht="15" thickBot="1" x14ac:dyDescent="0.4">
      <c r="B10" s="117" t="str">
        <f>'Quality Assessment'!B81</f>
        <v>Applicants general company profile requirements (max 15 points)</v>
      </c>
      <c r="C10" s="118"/>
      <c r="D10" s="15">
        <f>'Quality Assessment'!G92</f>
        <v>0</v>
      </c>
    </row>
    <row r="11" spans="2:4" ht="15" thickBot="1" x14ac:dyDescent="0.4">
      <c r="B11" s="125" t="s">
        <v>107</v>
      </c>
      <c r="C11" s="126"/>
      <c r="D11" s="16">
        <f>D4+D5+D6+D7+D9+D10</f>
        <v>0</v>
      </c>
    </row>
    <row r="12" spans="2:4" ht="15" thickBot="1" x14ac:dyDescent="0.4">
      <c r="B12" s="65"/>
      <c r="C12" s="66"/>
      <c r="D12" s="1"/>
    </row>
    <row r="13" spans="2:4" ht="16" thickBot="1" x14ac:dyDescent="0.4">
      <c r="B13" s="62" t="s">
        <v>117</v>
      </c>
      <c r="C13" s="67"/>
      <c r="D13" s="17" t="s">
        <v>104</v>
      </c>
    </row>
    <row r="14" spans="2:4" ht="15" thickBot="1" x14ac:dyDescent="0.4">
      <c r="B14" s="68" t="s">
        <v>56</v>
      </c>
      <c r="C14" s="69">
        <f>'Budget assessment'!G48</f>
        <v>0</v>
      </c>
      <c r="D14" s="16" t="e">
        <f>C15/C14*100</f>
        <v>#DIV/0!</v>
      </c>
    </row>
    <row r="15" spans="2:4" x14ac:dyDescent="0.35">
      <c r="B15" s="68" t="s">
        <v>114</v>
      </c>
      <c r="C15" s="70"/>
      <c r="D15" s="18"/>
    </row>
    <row r="16" spans="2:4" ht="15" thickBot="1" x14ac:dyDescent="0.4">
      <c r="B16" s="71" t="s">
        <v>115</v>
      </c>
      <c r="C16" s="72" t="e">
        <f>C15/C14</f>
        <v>#DIV/0!</v>
      </c>
      <c r="D16" s="13"/>
    </row>
    <row r="17" spans="2:4" ht="15" thickBot="1" x14ac:dyDescent="0.4">
      <c r="B17" s="73"/>
      <c r="C17" s="73"/>
      <c r="D17" s="1"/>
    </row>
    <row r="18" spans="2:4" x14ac:dyDescent="0.35">
      <c r="B18" s="121" t="s">
        <v>118</v>
      </c>
      <c r="C18" s="122"/>
      <c r="D18" s="74" t="s">
        <v>104</v>
      </c>
    </row>
    <row r="19" spans="2:4" x14ac:dyDescent="0.35">
      <c r="B19" s="68" t="s">
        <v>34</v>
      </c>
      <c r="C19" s="7">
        <v>0.5</v>
      </c>
      <c r="D19" s="12">
        <f>D11</f>
        <v>0</v>
      </c>
    </row>
    <row r="20" spans="2:4" x14ac:dyDescent="0.35">
      <c r="B20" s="68" t="s">
        <v>35</v>
      </c>
      <c r="C20" s="7">
        <v>0.5</v>
      </c>
      <c r="D20" s="12" t="e">
        <f>D14</f>
        <v>#DIV/0!</v>
      </c>
    </row>
    <row r="21" spans="2:4" ht="15" thickBot="1" x14ac:dyDescent="0.4">
      <c r="B21" s="71" t="s">
        <v>36</v>
      </c>
      <c r="C21" s="8">
        <f>SUM(C19:C20)</f>
        <v>1</v>
      </c>
      <c r="D21" s="14" t="e">
        <f>D19*C19+D20*C20</f>
        <v>#DIV/0!</v>
      </c>
    </row>
    <row r="22" spans="2:4" ht="15" thickBot="1" x14ac:dyDescent="0.4">
      <c r="B22" s="28"/>
      <c r="C22" s="65"/>
      <c r="D22" s="1"/>
    </row>
    <row r="23" spans="2:4" ht="29" thickBot="1" x14ac:dyDescent="0.7">
      <c r="B23" s="123" t="s">
        <v>37</v>
      </c>
      <c r="C23" s="124"/>
      <c r="D23" s="75" t="e">
        <f>D21</f>
        <v>#DIV/0!</v>
      </c>
    </row>
  </sheetData>
  <sheetProtection algorithmName="SHA-512" hashValue="XnesqHLl3R8ilBW24USkIwoazrgZuVAVtO5MiAyPUqPr/UvDCnuEjG4aDQqZnhzj+qJVcYZQ5/U8O39gm+RFxg==" saltValue="CW4l2ASqVsdvVllE4T4FCQ==" spinCount="100000" sheet="1" objects="1" scenarios="1"/>
  <mergeCells count="11">
    <mergeCell ref="B5:C5"/>
    <mergeCell ref="B3:C3"/>
    <mergeCell ref="B4:C4"/>
    <mergeCell ref="B18:C18"/>
    <mergeCell ref="B23:C23"/>
    <mergeCell ref="B6:C6"/>
    <mergeCell ref="B7:C7"/>
    <mergeCell ref="B8:C8"/>
    <mergeCell ref="B9:C9"/>
    <mergeCell ref="B10:C10"/>
    <mergeCell ref="B11:C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Quality Assessment</vt:lpstr>
      <vt:lpstr>Budget assessment</vt:lpstr>
      <vt:lpstr>Total tender score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Duchâtel</dc:creator>
  <cp:lastModifiedBy>Annelotte Crena de Iongh</cp:lastModifiedBy>
  <cp:lastPrinted>2024-01-15T08:46:35Z</cp:lastPrinted>
  <dcterms:created xsi:type="dcterms:W3CDTF">2021-03-23T16:07:51Z</dcterms:created>
  <dcterms:modified xsi:type="dcterms:W3CDTF">2024-03-08T00:17:32Z</dcterms:modified>
</cp:coreProperties>
</file>